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AAA AKCE\KT-NÁDRAŽNÍ\ROZPOČET NÁDRAŽNÍ\"/>
    </mc:Choice>
  </mc:AlternateContent>
  <bookViews>
    <workbookView xWindow="0" yWindow="0" windowWidth="0" windowHeight="0"/>
  </bookViews>
  <sheets>
    <sheet name="Rekapitulace stavby" sheetId="1" r:id="rId1"/>
    <sheet name="SO101 - KOMUNIKACE" sheetId="2" r:id="rId2"/>
    <sheet name="SO401 - VEŘEJNÉ OSVĚTLENÍ" sheetId="3" r:id="rId3"/>
    <sheet name="SO801b - SADOVÉ ÚPRAVY - ..." sheetId="4" r:id="rId4"/>
    <sheet name="SO801a - SADOVÉ ÚPRAVY - ..." sheetId="5" r:id="rId5"/>
    <sheet name="SO801c - SADOVÉ ÚPRAVY - ..." sheetId="6" r:id="rId6"/>
    <sheet name="SO501 - PŘÍPRAVA PRO TEPL..." sheetId="7" r:id="rId7"/>
    <sheet name="Seznam figur" sheetId="8" r:id="rId8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'SO101 - KOMUNIKACE'!$C$130:$K$829</definedName>
    <definedName name="_xlnm.Print_Area" localSheetId="1">'SO101 - KOMUNIKACE'!$C$4:$J$76,'SO101 - KOMUNIKACE'!$C$82:$J$112,'SO101 - KOMUNIKACE'!$C$118:$K$829</definedName>
    <definedName name="_xlnm.Print_Titles" localSheetId="1">'SO101 - KOMUNIKACE'!$130:$130</definedName>
    <definedName name="_xlnm._FilterDatabase" localSheetId="2" hidden="1">'SO401 - VEŘEJNÉ OSVĚTLENÍ'!$C$115:$K$223</definedName>
    <definedName name="_xlnm.Print_Area" localSheetId="2">'SO401 - VEŘEJNÉ OSVĚTLENÍ'!$C$4:$J$76,'SO401 - VEŘEJNÉ OSVĚTLENÍ'!$C$82:$J$97,'SO401 - VEŘEJNÉ OSVĚTLENÍ'!$C$103:$K$223</definedName>
    <definedName name="_xlnm.Print_Titles" localSheetId="2">'SO401 - VEŘEJNÉ OSVĚTLENÍ'!$115:$115</definedName>
    <definedName name="_xlnm._FilterDatabase" localSheetId="3" hidden="1">'SO801b - SADOVÉ ÚPRAVY - ...'!$C$116:$K$165</definedName>
    <definedName name="_xlnm.Print_Area" localSheetId="3">'SO801b - SADOVÉ ÚPRAVY - ...'!$C$4:$J$76,'SO801b - SADOVÉ ÚPRAVY - ...'!$C$82:$J$98,'SO801b - SADOVÉ ÚPRAVY - ...'!$C$104:$K$165</definedName>
    <definedName name="_xlnm.Print_Titles" localSheetId="3">'SO801b - SADOVÉ ÚPRAVY - ...'!$116:$116</definedName>
    <definedName name="_xlnm._FilterDatabase" localSheetId="4" hidden="1">'SO801a - SADOVÉ ÚPRAVY - ...'!$C$117:$K$148</definedName>
    <definedName name="_xlnm.Print_Area" localSheetId="4">'SO801a - SADOVÉ ÚPRAVY - ...'!$C$4:$J$76,'SO801a - SADOVÉ ÚPRAVY - ...'!$C$82:$J$99,'SO801a - SADOVÉ ÚPRAVY - ...'!$C$105:$K$148</definedName>
    <definedName name="_xlnm.Print_Titles" localSheetId="4">'SO801a - SADOVÉ ÚPRAVY - ...'!$117:$117</definedName>
    <definedName name="_xlnm._FilterDatabase" localSheetId="5" hidden="1">'SO801c - SADOVÉ ÚPRAVY - ...'!$C$117:$K$121</definedName>
    <definedName name="_xlnm.Print_Area" localSheetId="5">'SO801c - SADOVÉ ÚPRAVY - ...'!$C$4:$J$76,'SO801c - SADOVÉ ÚPRAVY - ...'!$C$82:$J$99,'SO801c - SADOVÉ ÚPRAVY - ...'!$C$105:$K$121</definedName>
    <definedName name="_xlnm.Print_Titles" localSheetId="5">'SO801c - SADOVÉ ÚPRAVY - ...'!$117:$117</definedName>
    <definedName name="_xlnm._FilterDatabase" localSheetId="6" hidden="1">'SO501 - PŘÍPRAVA PRO TEPL...'!$C$119:$K$169</definedName>
    <definedName name="_xlnm.Print_Area" localSheetId="6">'SO501 - PŘÍPRAVA PRO TEPL...'!$C$4:$J$76,'SO501 - PŘÍPRAVA PRO TEPL...'!$C$82:$J$101,'SO501 - PŘÍPRAVA PRO TEPL...'!$C$107:$K$169</definedName>
    <definedName name="_xlnm.Print_Titles" localSheetId="6">'SO501 - PŘÍPRAVA PRO TEPL...'!$119:$119</definedName>
    <definedName name="_xlnm.Print_Area" localSheetId="7">'Seznam figur'!$C$4:$G$103</definedName>
    <definedName name="_xlnm.Print_Titles" localSheetId="7">'Seznam figur'!$9:$9</definedName>
  </definedNames>
  <calcPr/>
</workbook>
</file>

<file path=xl/calcChain.xml><?xml version="1.0" encoding="utf-8"?>
<calcChain xmlns="http://schemas.openxmlformats.org/spreadsheetml/2006/main">
  <c i="8" l="1" r="D7"/>
  <c i="7" r="J37"/>
  <c r="J36"/>
  <c i="1" r="AY100"/>
  <c i="7" r="J35"/>
  <c i="1" r="AX100"/>
  <c i="7" r="BI169"/>
  <c r="BH169"/>
  <c r="BG169"/>
  <c r="BF169"/>
  <c r="T169"/>
  <c r="T168"/>
  <c r="R169"/>
  <c r="R168"/>
  <c r="P169"/>
  <c r="P168"/>
  <c r="BI164"/>
  <c r="BH164"/>
  <c r="BG164"/>
  <c r="BF164"/>
  <c r="T164"/>
  <c r="R164"/>
  <c r="P164"/>
  <c r="BI160"/>
  <c r="BH160"/>
  <c r="BG160"/>
  <c r="BF160"/>
  <c r="T160"/>
  <c r="R160"/>
  <c r="P160"/>
  <c r="BI155"/>
  <c r="BH155"/>
  <c r="BG155"/>
  <c r="BF155"/>
  <c r="T155"/>
  <c r="R155"/>
  <c r="P155"/>
  <c r="BI151"/>
  <c r="BH151"/>
  <c r="BG151"/>
  <c r="BF151"/>
  <c r="T151"/>
  <c r="R151"/>
  <c r="P151"/>
  <c r="BI145"/>
  <c r="BH145"/>
  <c r="BG145"/>
  <c r="BF145"/>
  <c r="T145"/>
  <c r="R145"/>
  <c r="P145"/>
  <c r="BI143"/>
  <c r="BH143"/>
  <c r="BG143"/>
  <c r="BF143"/>
  <c r="T143"/>
  <c r="R143"/>
  <c r="P143"/>
  <c r="BI138"/>
  <c r="BH138"/>
  <c r="BG138"/>
  <c r="BF138"/>
  <c r="T138"/>
  <c r="R138"/>
  <c r="P138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117"/>
  <c r="J17"/>
  <c r="J12"/>
  <c r="J114"/>
  <c r="E7"/>
  <c r="E110"/>
  <c i="6" r="R120"/>
  <c r="R119"/>
  <c r="R118"/>
  <c r="J37"/>
  <c r="J36"/>
  <c i="1" r="AY99"/>
  <c i="6" r="J35"/>
  <c i="1" r="AX99"/>
  <c i="6" r="BI121"/>
  <c r="BH121"/>
  <c r="BG121"/>
  <c r="BF121"/>
  <c r="T121"/>
  <c r="T120"/>
  <c r="T119"/>
  <c r="T118"/>
  <c r="R121"/>
  <c r="P121"/>
  <c r="P120"/>
  <c r="P119"/>
  <c r="P118"/>
  <c i="1" r="AU99"/>
  <c i="6" r="F112"/>
  <c r="E110"/>
  <c r="F89"/>
  <c r="E87"/>
  <c r="J24"/>
  <c r="E24"/>
  <c r="J92"/>
  <c r="J23"/>
  <c r="J21"/>
  <c r="E21"/>
  <c r="J91"/>
  <c r="J20"/>
  <c r="J18"/>
  <c r="E18"/>
  <c r="F115"/>
  <c r="J17"/>
  <c r="J15"/>
  <c r="E15"/>
  <c r="F91"/>
  <c r="J14"/>
  <c r="J12"/>
  <c r="J112"/>
  <c r="E7"/>
  <c r="E85"/>
  <c i="5" r="J37"/>
  <c r="J36"/>
  <c i="1" r="AY98"/>
  <c i="5" r="J35"/>
  <c i="1" r="AX98"/>
  <c i="5"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F112"/>
  <c r="E110"/>
  <c r="F89"/>
  <c r="E87"/>
  <c r="J24"/>
  <c r="E24"/>
  <c r="J92"/>
  <c r="J23"/>
  <c r="J21"/>
  <c r="E21"/>
  <c r="J91"/>
  <c r="J20"/>
  <c r="J18"/>
  <c r="E18"/>
  <c r="F115"/>
  <c r="J17"/>
  <c r="J15"/>
  <c r="E15"/>
  <c r="F114"/>
  <c r="J14"/>
  <c r="J12"/>
  <c r="J112"/>
  <c r="E7"/>
  <c r="E108"/>
  <c i="4" r="J37"/>
  <c r="J36"/>
  <c i="1" r="AY97"/>
  <c i="4" r="J35"/>
  <c i="1" r="AX97"/>
  <c i="4"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F111"/>
  <c r="E109"/>
  <c r="F89"/>
  <c r="E87"/>
  <c r="J24"/>
  <c r="E24"/>
  <c r="J114"/>
  <c r="J23"/>
  <c r="J21"/>
  <c r="E21"/>
  <c r="J91"/>
  <c r="J20"/>
  <c r="J18"/>
  <c r="E18"/>
  <c r="F114"/>
  <c r="J17"/>
  <c r="J15"/>
  <c r="E15"/>
  <c r="F113"/>
  <c r="J14"/>
  <c r="J12"/>
  <c r="J89"/>
  <c r="E7"/>
  <c r="E85"/>
  <c i="3" r="J37"/>
  <c r="J36"/>
  <c i="1" r="AY96"/>
  <c i="3" r="J35"/>
  <c i="1" r="AX96"/>
  <c i="3"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F110"/>
  <c r="E108"/>
  <c r="F89"/>
  <c r="E87"/>
  <c r="J24"/>
  <c r="E24"/>
  <c r="J92"/>
  <c r="J23"/>
  <c r="J21"/>
  <c r="E21"/>
  <c r="J91"/>
  <c r="J20"/>
  <c r="J18"/>
  <c r="E18"/>
  <c r="F92"/>
  <c r="J17"/>
  <c r="J15"/>
  <c r="E15"/>
  <c r="F112"/>
  <c r="J14"/>
  <c r="J12"/>
  <c r="J110"/>
  <c r="E7"/>
  <c r="E85"/>
  <c i="2" r="J37"/>
  <c r="J36"/>
  <c i="1" r="AY95"/>
  <c i="2" r="J35"/>
  <c i="1" r="AX95"/>
  <c i="2" r="BI829"/>
  <c r="BH829"/>
  <c r="BG829"/>
  <c r="BF829"/>
  <c r="T829"/>
  <c r="T828"/>
  <c r="R829"/>
  <c r="R828"/>
  <c r="P829"/>
  <c r="P828"/>
  <c r="BI827"/>
  <c r="BH827"/>
  <c r="BG827"/>
  <c r="BF827"/>
  <c r="T827"/>
  <c r="R827"/>
  <c r="P827"/>
  <c r="BI825"/>
  <c r="BH825"/>
  <c r="BG825"/>
  <c r="BF825"/>
  <c r="T825"/>
  <c r="R825"/>
  <c r="P825"/>
  <c r="BI821"/>
  <c r="BH821"/>
  <c r="BG821"/>
  <c r="BF821"/>
  <c r="T821"/>
  <c r="R821"/>
  <c r="P821"/>
  <c r="BI817"/>
  <c r="BH817"/>
  <c r="BG817"/>
  <c r="BF817"/>
  <c r="T817"/>
  <c r="R817"/>
  <c r="P817"/>
  <c r="BI816"/>
  <c r="BH816"/>
  <c r="BG816"/>
  <c r="BF816"/>
  <c r="T816"/>
  <c r="R816"/>
  <c r="P816"/>
  <c r="BI814"/>
  <c r="BH814"/>
  <c r="BG814"/>
  <c r="BF814"/>
  <c r="T814"/>
  <c r="R814"/>
  <c r="P814"/>
  <c r="BI813"/>
  <c r="BH813"/>
  <c r="BG813"/>
  <c r="BF813"/>
  <c r="T813"/>
  <c r="R813"/>
  <c r="P813"/>
  <c r="BI811"/>
  <c r="BH811"/>
  <c r="BG811"/>
  <c r="BF811"/>
  <c r="T811"/>
  <c r="R811"/>
  <c r="P811"/>
  <c r="BI810"/>
  <c r="BH810"/>
  <c r="BG810"/>
  <c r="BF810"/>
  <c r="T810"/>
  <c r="R810"/>
  <c r="P810"/>
  <c r="BI805"/>
  <c r="BH805"/>
  <c r="BG805"/>
  <c r="BF805"/>
  <c r="T805"/>
  <c r="R805"/>
  <c r="P805"/>
  <c r="BI802"/>
  <c r="BH802"/>
  <c r="BG802"/>
  <c r="BF802"/>
  <c r="T802"/>
  <c r="R802"/>
  <c r="P802"/>
  <c r="BI799"/>
  <c r="BH799"/>
  <c r="BG799"/>
  <c r="BF799"/>
  <c r="T799"/>
  <c r="T798"/>
  <c r="R799"/>
  <c r="R798"/>
  <c r="P799"/>
  <c r="P798"/>
  <c r="BI792"/>
  <c r="BH792"/>
  <c r="BG792"/>
  <c r="BF792"/>
  <c r="T792"/>
  <c r="R792"/>
  <c r="P792"/>
  <c r="BI786"/>
  <c r="BH786"/>
  <c r="BG786"/>
  <c r="BF786"/>
  <c r="T786"/>
  <c r="R786"/>
  <c r="P786"/>
  <c r="BI780"/>
  <c r="BH780"/>
  <c r="BG780"/>
  <c r="BF780"/>
  <c r="T780"/>
  <c r="R780"/>
  <c r="P780"/>
  <c r="BI771"/>
  <c r="BH771"/>
  <c r="BG771"/>
  <c r="BF771"/>
  <c r="T771"/>
  <c r="R771"/>
  <c r="P771"/>
  <c r="BI767"/>
  <c r="BH767"/>
  <c r="BG767"/>
  <c r="BF767"/>
  <c r="T767"/>
  <c r="R767"/>
  <c r="P767"/>
  <c r="BI764"/>
  <c r="BH764"/>
  <c r="BG764"/>
  <c r="BF764"/>
  <c r="T764"/>
  <c r="R764"/>
  <c r="P764"/>
  <c r="BI761"/>
  <c r="BH761"/>
  <c r="BG761"/>
  <c r="BF761"/>
  <c r="T761"/>
  <c r="R761"/>
  <c r="P761"/>
  <c r="BI758"/>
  <c r="BH758"/>
  <c r="BG758"/>
  <c r="BF758"/>
  <c r="T758"/>
  <c r="R758"/>
  <c r="P758"/>
  <c r="BI754"/>
  <c r="BH754"/>
  <c r="BG754"/>
  <c r="BF754"/>
  <c r="T754"/>
  <c r="R754"/>
  <c r="P754"/>
  <c r="BI750"/>
  <c r="BH750"/>
  <c r="BG750"/>
  <c r="BF750"/>
  <c r="T750"/>
  <c r="R750"/>
  <c r="P750"/>
  <c r="BI746"/>
  <c r="BH746"/>
  <c r="BG746"/>
  <c r="BF746"/>
  <c r="T746"/>
  <c r="R746"/>
  <c r="P746"/>
  <c r="BI745"/>
  <c r="BH745"/>
  <c r="BG745"/>
  <c r="BF745"/>
  <c r="T745"/>
  <c r="R745"/>
  <c r="P745"/>
  <c r="BI741"/>
  <c r="BH741"/>
  <c r="BG741"/>
  <c r="BF741"/>
  <c r="T741"/>
  <c r="R741"/>
  <c r="P741"/>
  <c r="BI738"/>
  <c r="BH738"/>
  <c r="BG738"/>
  <c r="BF738"/>
  <c r="T738"/>
  <c r="R738"/>
  <c r="P738"/>
  <c r="BI737"/>
  <c r="BH737"/>
  <c r="BG737"/>
  <c r="BF737"/>
  <c r="T737"/>
  <c r="R737"/>
  <c r="P737"/>
  <c r="BI733"/>
  <c r="BH733"/>
  <c r="BG733"/>
  <c r="BF733"/>
  <c r="T733"/>
  <c r="R733"/>
  <c r="P733"/>
  <c r="BI730"/>
  <c r="BH730"/>
  <c r="BG730"/>
  <c r="BF730"/>
  <c r="T730"/>
  <c r="R730"/>
  <c r="P730"/>
  <c r="BI727"/>
  <c r="BH727"/>
  <c r="BG727"/>
  <c r="BF727"/>
  <c r="T727"/>
  <c r="R727"/>
  <c r="P727"/>
  <c r="BI724"/>
  <c r="BH724"/>
  <c r="BG724"/>
  <c r="BF724"/>
  <c r="T724"/>
  <c r="R724"/>
  <c r="P724"/>
  <c r="BI721"/>
  <c r="BH721"/>
  <c r="BG721"/>
  <c r="BF721"/>
  <c r="T721"/>
  <c r="R721"/>
  <c r="P721"/>
  <c r="BI717"/>
  <c r="BH717"/>
  <c r="BG717"/>
  <c r="BF717"/>
  <c r="T717"/>
  <c r="R717"/>
  <c r="P717"/>
  <c r="BI714"/>
  <c r="BH714"/>
  <c r="BG714"/>
  <c r="BF714"/>
  <c r="T714"/>
  <c r="R714"/>
  <c r="P714"/>
  <c r="BI711"/>
  <c r="BH711"/>
  <c r="BG711"/>
  <c r="BF711"/>
  <c r="T711"/>
  <c r="R711"/>
  <c r="P711"/>
  <c r="BI708"/>
  <c r="BH708"/>
  <c r="BG708"/>
  <c r="BF708"/>
  <c r="T708"/>
  <c r="R708"/>
  <c r="P708"/>
  <c r="BI705"/>
  <c r="BH705"/>
  <c r="BG705"/>
  <c r="BF705"/>
  <c r="T705"/>
  <c r="R705"/>
  <c r="P705"/>
  <c r="BI702"/>
  <c r="BH702"/>
  <c r="BG702"/>
  <c r="BF702"/>
  <c r="T702"/>
  <c r="R702"/>
  <c r="P702"/>
  <c r="BI699"/>
  <c r="BH699"/>
  <c r="BG699"/>
  <c r="BF699"/>
  <c r="T699"/>
  <c r="R699"/>
  <c r="P699"/>
  <c r="BI695"/>
  <c r="BH695"/>
  <c r="BG695"/>
  <c r="BF695"/>
  <c r="T695"/>
  <c r="R695"/>
  <c r="P695"/>
  <c r="BI691"/>
  <c r="BH691"/>
  <c r="BG691"/>
  <c r="BF691"/>
  <c r="T691"/>
  <c r="R691"/>
  <c r="P691"/>
  <c r="BI685"/>
  <c r="BH685"/>
  <c r="BG685"/>
  <c r="BF685"/>
  <c r="T685"/>
  <c r="R685"/>
  <c r="P685"/>
  <c r="BI679"/>
  <c r="BH679"/>
  <c r="BG679"/>
  <c r="BF679"/>
  <c r="T679"/>
  <c r="R679"/>
  <c r="P679"/>
  <c r="BI675"/>
  <c r="BH675"/>
  <c r="BG675"/>
  <c r="BF675"/>
  <c r="T675"/>
  <c r="R675"/>
  <c r="P675"/>
  <c r="BI671"/>
  <c r="BH671"/>
  <c r="BG671"/>
  <c r="BF671"/>
  <c r="T671"/>
  <c r="R671"/>
  <c r="P671"/>
  <c r="BI667"/>
  <c r="BH667"/>
  <c r="BG667"/>
  <c r="BF667"/>
  <c r="T667"/>
  <c r="R667"/>
  <c r="P667"/>
  <c r="BI663"/>
  <c r="BH663"/>
  <c r="BG663"/>
  <c r="BF663"/>
  <c r="T663"/>
  <c r="R663"/>
  <c r="P663"/>
  <c r="BI659"/>
  <c r="BH659"/>
  <c r="BG659"/>
  <c r="BF659"/>
  <c r="T659"/>
  <c r="R659"/>
  <c r="P659"/>
  <c r="BI655"/>
  <c r="BH655"/>
  <c r="BG655"/>
  <c r="BF655"/>
  <c r="T655"/>
  <c r="R655"/>
  <c r="P655"/>
  <c r="BI651"/>
  <c r="BH651"/>
  <c r="BG651"/>
  <c r="BF651"/>
  <c r="T651"/>
  <c r="R651"/>
  <c r="P651"/>
  <c r="BI647"/>
  <c r="BH647"/>
  <c r="BG647"/>
  <c r="BF647"/>
  <c r="T647"/>
  <c r="R647"/>
  <c r="P647"/>
  <c r="BI642"/>
  <c r="BH642"/>
  <c r="BG642"/>
  <c r="BF642"/>
  <c r="T642"/>
  <c r="R642"/>
  <c r="P642"/>
  <c r="BI634"/>
  <c r="BH634"/>
  <c r="BG634"/>
  <c r="BF634"/>
  <c r="T634"/>
  <c r="R634"/>
  <c r="P634"/>
  <c r="BI631"/>
  <c r="BH631"/>
  <c r="BG631"/>
  <c r="BF631"/>
  <c r="T631"/>
  <c r="R631"/>
  <c r="P631"/>
  <c r="BI627"/>
  <c r="BH627"/>
  <c r="BG627"/>
  <c r="BF627"/>
  <c r="T627"/>
  <c r="R627"/>
  <c r="P627"/>
  <c r="BI623"/>
  <c r="BH623"/>
  <c r="BG623"/>
  <c r="BF623"/>
  <c r="T623"/>
  <c r="R623"/>
  <c r="P623"/>
  <c r="BI619"/>
  <c r="BH619"/>
  <c r="BG619"/>
  <c r="BF619"/>
  <c r="T619"/>
  <c r="R619"/>
  <c r="P619"/>
  <c r="BI615"/>
  <c r="BH615"/>
  <c r="BG615"/>
  <c r="BF615"/>
  <c r="T615"/>
  <c r="R615"/>
  <c r="P615"/>
  <c r="BI609"/>
  <c r="BH609"/>
  <c r="BG609"/>
  <c r="BF609"/>
  <c r="T609"/>
  <c r="R609"/>
  <c r="P609"/>
  <c r="BI603"/>
  <c r="BH603"/>
  <c r="BG603"/>
  <c r="BF603"/>
  <c r="T603"/>
  <c r="R603"/>
  <c r="P603"/>
  <c r="BI599"/>
  <c r="BH599"/>
  <c r="BG599"/>
  <c r="BF599"/>
  <c r="T599"/>
  <c r="R599"/>
  <c r="P599"/>
  <c r="BI595"/>
  <c r="BH595"/>
  <c r="BG595"/>
  <c r="BF595"/>
  <c r="T595"/>
  <c r="R595"/>
  <c r="P595"/>
  <c r="BI591"/>
  <c r="BH591"/>
  <c r="BG591"/>
  <c r="BF591"/>
  <c r="T591"/>
  <c r="R591"/>
  <c r="P591"/>
  <c r="BI587"/>
  <c r="BH587"/>
  <c r="BG587"/>
  <c r="BF587"/>
  <c r="T587"/>
  <c r="R587"/>
  <c r="P587"/>
  <c r="BI583"/>
  <c r="BH583"/>
  <c r="BG583"/>
  <c r="BF583"/>
  <c r="T583"/>
  <c r="R583"/>
  <c r="P583"/>
  <c r="BI578"/>
  <c r="BH578"/>
  <c r="BG578"/>
  <c r="BF578"/>
  <c r="T578"/>
  <c r="R578"/>
  <c r="P578"/>
  <c r="BI574"/>
  <c r="BH574"/>
  <c r="BG574"/>
  <c r="BF574"/>
  <c r="T574"/>
  <c r="R574"/>
  <c r="P574"/>
  <c r="BI570"/>
  <c r="BH570"/>
  <c r="BG570"/>
  <c r="BF570"/>
  <c r="T570"/>
  <c r="R570"/>
  <c r="P570"/>
  <c r="BI566"/>
  <c r="BH566"/>
  <c r="BG566"/>
  <c r="BF566"/>
  <c r="T566"/>
  <c r="R566"/>
  <c r="P566"/>
  <c r="BI562"/>
  <c r="BH562"/>
  <c r="BG562"/>
  <c r="BF562"/>
  <c r="T562"/>
  <c r="R562"/>
  <c r="P562"/>
  <c r="BI558"/>
  <c r="BH558"/>
  <c r="BG558"/>
  <c r="BF558"/>
  <c r="T558"/>
  <c r="R558"/>
  <c r="P558"/>
  <c r="BI554"/>
  <c r="BH554"/>
  <c r="BG554"/>
  <c r="BF554"/>
  <c r="T554"/>
  <c r="R554"/>
  <c r="P554"/>
  <c r="BI550"/>
  <c r="BH550"/>
  <c r="BG550"/>
  <c r="BF550"/>
  <c r="T550"/>
  <c r="R550"/>
  <c r="P550"/>
  <c r="BI546"/>
  <c r="BH546"/>
  <c r="BG546"/>
  <c r="BF546"/>
  <c r="T546"/>
  <c r="R546"/>
  <c r="P546"/>
  <c r="BI542"/>
  <c r="BH542"/>
  <c r="BG542"/>
  <c r="BF542"/>
  <c r="T542"/>
  <c r="R542"/>
  <c r="P542"/>
  <c r="BI538"/>
  <c r="BH538"/>
  <c r="BG538"/>
  <c r="BF538"/>
  <c r="T538"/>
  <c r="R538"/>
  <c r="P538"/>
  <c r="BI534"/>
  <c r="BH534"/>
  <c r="BG534"/>
  <c r="BF534"/>
  <c r="T534"/>
  <c r="R534"/>
  <c r="P534"/>
  <c r="BI533"/>
  <c r="BH533"/>
  <c r="BG533"/>
  <c r="BF533"/>
  <c r="T533"/>
  <c r="R533"/>
  <c r="P533"/>
  <c r="BI529"/>
  <c r="BH529"/>
  <c r="BG529"/>
  <c r="BF529"/>
  <c r="T529"/>
  <c r="R529"/>
  <c r="P529"/>
  <c r="BI528"/>
  <c r="BH528"/>
  <c r="BG528"/>
  <c r="BF528"/>
  <c r="T528"/>
  <c r="R528"/>
  <c r="P528"/>
  <c r="BI524"/>
  <c r="BH524"/>
  <c r="BG524"/>
  <c r="BF524"/>
  <c r="T524"/>
  <c r="R524"/>
  <c r="P524"/>
  <c r="BI520"/>
  <c r="BH520"/>
  <c r="BG520"/>
  <c r="BF520"/>
  <c r="T520"/>
  <c r="R520"/>
  <c r="P520"/>
  <c r="BI516"/>
  <c r="BH516"/>
  <c r="BG516"/>
  <c r="BF516"/>
  <c r="T516"/>
  <c r="R516"/>
  <c r="P516"/>
  <c r="BI514"/>
  <c r="BH514"/>
  <c r="BG514"/>
  <c r="BF514"/>
  <c r="T514"/>
  <c r="R514"/>
  <c r="P514"/>
  <c r="BI510"/>
  <c r="BH510"/>
  <c r="BG510"/>
  <c r="BF510"/>
  <c r="T510"/>
  <c r="R510"/>
  <c r="P510"/>
  <c r="BI508"/>
  <c r="BH508"/>
  <c r="BG508"/>
  <c r="BF508"/>
  <c r="T508"/>
  <c r="R508"/>
  <c r="P508"/>
  <c r="BI504"/>
  <c r="BH504"/>
  <c r="BG504"/>
  <c r="BF504"/>
  <c r="T504"/>
  <c r="R504"/>
  <c r="P504"/>
  <c r="BI500"/>
  <c r="BH500"/>
  <c r="BG500"/>
  <c r="BF500"/>
  <c r="T500"/>
  <c r="R500"/>
  <c r="P500"/>
  <c r="BI496"/>
  <c r="BH496"/>
  <c r="BG496"/>
  <c r="BF496"/>
  <c r="T496"/>
  <c r="R496"/>
  <c r="P496"/>
  <c r="BI492"/>
  <c r="BH492"/>
  <c r="BG492"/>
  <c r="BF492"/>
  <c r="T492"/>
  <c r="R492"/>
  <c r="P492"/>
  <c r="BI487"/>
  <c r="BH487"/>
  <c r="BG487"/>
  <c r="BF487"/>
  <c r="T487"/>
  <c r="R487"/>
  <c r="P487"/>
  <c r="BI483"/>
  <c r="BH483"/>
  <c r="BG483"/>
  <c r="BF483"/>
  <c r="T483"/>
  <c r="R483"/>
  <c r="P483"/>
  <c r="BI479"/>
  <c r="BH479"/>
  <c r="BG479"/>
  <c r="BF479"/>
  <c r="T479"/>
  <c r="R479"/>
  <c r="P479"/>
  <c r="BI475"/>
  <c r="BH475"/>
  <c r="BG475"/>
  <c r="BF475"/>
  <c r="T475"/>
  <c r="R475"/>
  <c r="P475"/>
  <c r="BI469"/>
  <c r="BH469"/>
  <c r="BG469"/>
  <c r="BF469"/>
  <c r="T469"/>
  <c r="R469"/>
  <c r="P469"/>
  <c r="BI463"/>
  <c r="BH463"/>
  <c r="BG463"/>
  <c r="BF463"/>
  <c r="T463"/>
  <c r="R463"/>
  <c r="P463"/>
  <c r="BI455"/>
  <c r="BH455"/>
  <c r="BG455"/>
  <c r="BF455"/>
  <c r="T455"/>
  <c r="R455"/>
  <c r="P455"/>
  <c r="BI451"/>
  <c r="BH451"/>
  <c r="BG451"/>
  <c r="BF451"/>
  <c r="T451"/>
  <c r="R451"/>
  <c r="P451"/>
  <c r="BI447"/>
  <c r="BH447"/>
  <c r="BG447"/>
  <c r="BF447"/>
  <c r="T447"/>
  <c r="R447"/>
  <c r="P447"/>
  <c r="BI443"/>
  <c r="BH443"/>
  <c r="BG443"/>
  <c r="BF443"/>
  <c r="T443"/>
  <c r="R443"/>
  <c r="P443"/>
  <c r="BI439"/>
  <c r="BH439"/>
  <c r="BG439"/>
  <c r="BF439"/>
  <c r="T439"/>
  <c r="R439"/>
  <c r="P439"/>
  <c r="BI435"/>
  <c r="BH435"/>
  <c r="BG435"/>
  <c r="BF435"/>
  <c r="T435"/>
  <c r="R435"/>
  <c r="P435"/>
  <c r="BI431"/>
  <c r="BH431"/>
  <c r="BG431"/>
  <c r="BF431"/>
  <c r="T431"/>
  <c r="R431"/>
  <c r="P431"/>
  <c r="BI425"/>
  <c r="BH425"/>
  <c r="BG425"/>
  <c r="BF425"/>
  <c r="T425"/>
  <c r="R425"/>
  <c r="P425"/>
  <c r="BI421"/>
  <c r="BH421"/>
  <c r="BG421"/>
  <c r="BF421"/>
  <c r="T421"/>
  <c r="R421"/>
  <c r="P421"/>
  <c r="BI415"/>
  <c r="BH415"/>
  <c r="BG415"/>
  <c r="BF415"/>
  <c r="T415"/>
  <c r="R415"/>
  <c r="P415"/>
  <c r="BI411"/>
  <c r="BH411"/>
  <c r="BG411"/>
  <c r="BF411"/>
  <c r="T411"/>
  <c r="R411"/>
  <c r="P411"/>
  <c r="BI407"/>
  <c r="BH407"/>
  <c r="BG407"/>
  <c r="BF407"/>
  <c r="T407"/>
  <c r="R407"/>
  <c r="P407"/>
  <c r="BI403"/>
  <c r="BH403"/>
  <c r="BG403"/>
  <c r="BF403"/>
  <c r="T403"/>
  <c r="R403"/>
  <c r="P403"/>
  <c r="BI397"/>
  <c r="BH397"/>
  <c r="BG397"/>
  <c r="BF397"/>
  <c r="T397"/>
  <c r="R397"/>
  <c r="P397"/>
  <c r="BI393"/>
  <c r="BH393"/>
  <c r="BG393"/>
  <c r="BF393"/>
  <c r="T393"/>
  <c r="R393"/>
  <c r="P393"/>
  <c r="BI389"/>
  <c r="BH389"/>
  <c r="BG389"/>
  <c r="BF389"/>
  <c r="T389"/>
  <c r="R389"/>
  <c r="P389"/>
  <c r="BI385"/>
  <c r="BH385"/>
  <c r="BG385"/>
  <c r="BF385"/>
  <c r="T385"/>
  <c r="R385"/>
  <c r="P385"/>
  <c r="BI381"/>
  <c r="BH381"/>
  <c r="BG381"/>
  <c r="BF381"/>
  <c r="T381"/>
  <c r="R381"/>
  <c r="P381"/>
  <c r="BI373"/>
  <c r="BH373"/>
  <c r="BG373"/>
  <c r="BF373"/>
  <c r="T373"/>
  <c r="R373"/>
  <c r="P373"/>
  <c r="BI365"/>
  <c r="BH365"/>
  <c r="BG365"/>
  <c r="BF365"/>
  <c r="T365"/>
  <c r="R365"/>
  <c r="P365"/>
  <c r="BI359"/>
  <c r="BH359"/>
  <c r="BG359"/>
  <c r="BF359"/>
  <c r="T359"/>
  <c r="R359"/>
  <c r="P359"/>
  <c r="BI355"/>
  <c r="BH355"/>
  <c r="BG355"/>
  <c r="BF355"/>
  <c r="T355"/>
  <c r="R355"/>
  <c r="P355"/>
  <c r="BI351"/>
  <c r="BH351"/>
  <c r="BG351"/>
  <c r="BF351"/>
  <c r="T351"/>
  <c r="R351"/>
  <c r="P351"/>
  <c r="BI346"/>
  <c r="BH346"/>
  <c r="BG346"/>
  <c r="BF346"/>
  <c r="T346"/>
  <c r="T345"/>
  <c r="R346"/>
  <c r="R345"/>
  <c r="P346"/>
  <c r="P345"/>
  <c r="BI341"/>
  <c r="BH341"/>
  <c r="BG341"/>
  <c r="BF341"/>
  <c r="T341"/>
  <c r="R341"/>
  <c r="P341"/>
  <c r="BI337"/>
  <c r="BH337"/>
  <c r="BG337"/>
  <c r="BF337"/>
  <c r="T337"/>
  <c r="R337"/>
  <c r="P337"/>
  <c r="BI331"/>
  <c r="BH331"/>
  <c r="BG331"/>
  <c r="BF331"/>
  <c r="T331"/>
  <c r="R331"/>
  <c r="P331"/>
  <c r="BI327"/>
  <c r="BH327"/>
  <c r="BG327"/>
  <c r="BF327"/>
  <c r="T327"/>
  <c r="R327"/>
  <c r="P327"/>
  <c r="BI323"/>
  <c r="BH323"/>
  <c r="BG323"/>
  <c r="BF323"/>
  <c r="T323"/>
  <c r="R323"/>
  <c r="P323"/>
  <c r="BI319"/>
  <c r="BH319"/>
  <c r="BG319"/>
  <c r="BF319"/>
  <c r="T319"/>
  <c r="R319"/>
  <c r="P319"/>
  <c r="BI315"/>
  <c r="BH315"/>
  <c r="BG315"/>
  <c r="BF315"/>
  <c r="T315"/>
  <c r="R315"/>
  <c r="P315"/>
  <c r="BI311"/>
  <c r="BH311"/>
  <c r="BG311"/>
  <c r="BF311"/>
  <c r="T311"/>
  <c r="R311"/>
  <c r="P311"/>
  <c r="BI307"/>
  <c r="BH307"/>
  <c r="BG307"/>
  <c r="BF307"/>
  <c r="T307"/>
  <c r="R307"/>
  <c r="P307"/>
  <c r="BI290"/>
  <c r="BH290"/>
  <c r="BG290"/>
  <c r="BF290"/>
  <c r="T290"/>
  <c r="R290"/>
  <c r="P290"/>
  <c r="BI286"/>
  <c r="BH286"/>
  <c r="BG286"/>
  <c r="BF286"/>
  <c r="T286"/>
  <c r="R286"/>
  <c r="P286"/>
  <c r="BI284"/>
  <c r="BH284"/>
  <c r="BG284"/>
  <c r="BF284"/>
  <c r="T284"/>
  <c r="R284"/>
  <c r="P284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69"/>
  <c r="BH269"/>
  <c r="BG269"/>
  <c r="BF269"/>
  <c r="T269"/>
  <c r="R269"/>
  <c r="P269"/>
  <c r="BI263"/>
  <c r="BH263"/>
  <c r="BG263"/>
  <c r="BF263"/>
  <c r="T263"/>
  <c r="R263"/>
  <c r="P263"/>
  <c r="BI260"/>
  <c r="BH260"/>
  <c r="BG260"/>
  <c r="BF260"/>
  <c r="T260"/>
  <c r="R260"/>
  <c r="P260"/>
  <c r="BI254"/>
  <c r="BH254"/>
  <c r="BG254"/>
  <c r="BF254"/>
  <c r="T254"/>
  <c r="R254"/>
  <c r="P254"/>
  <c r="BI250"/>
  <c r="BH250"/>
  <c r="BG250"/>
  <c r="BF250"/>
  <c r="T250"/>
  <c r="R250"/>
  <c r="P250"/>
  <c r="BI246"/>
  <c r="BH246"/>
  <c r="BG246"/>
  <c r="BF246"/>
  <c r="T246"/>
  <c r="R246"/>
  <c r="P246"/>
  <c r="BI240"/>
  <c r="BH240"/>
  <c r="BG240"/>
  <c r="BF240"/>
  <c r="T240"/>
  <c r="R240"/>
  <c r="P240"/>
  <c r="BI220"/>
  <c r="BH220"/>
  <c r="BG220"/>
  <c r="BF220"/>
  <c r="T220"/>
  <c r="R220"/>
  <c r="P220"/>
  <c r="BI216"/>
  <c r="BH216"/>
  <c r="BG216"/>
  <c r="BF216"/>
  <c r="T216"/>
  <c r="R216"/>
  <c r="P216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199"/>
  <c r="BH199"/>
  <c r="BG199"/>
  <c r="BF199"/>
  <c r="T199"/>
  <c r="R199"/>
  <c r="P199"/>
  <c r="BI195"/>
  <c r="BH195"/>
  <c r="BG195"/>
  <c r="BF195"/>
  <c r="T195"/>
  <c r="R195"/>
  <c r="P195"/>
  <c r="BI188"/>
  <c r="BH188"/>
  <c r="BG188"/>
  <c r="BF188"/>
  <c r="T188"/>
  <c r="R188"/>
  <c r="P188"/>
  <c r="BI183"/>
  <c r="BH183"/>
  <c r="BG183"/>
  <c r="BF183"/>
  <c r="T183"/>
  <c r="R183"/>
  <c r="P183"/>
  <c r="BI179"/>
  <c r="BH179"/>
  <c r="BG179"/>
  <c r="BF179"/>
  <c r="T179"/>
  <c r="R179"/>
  <c r="P179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4"/>
  <c r="BH144"/>
  <c r="BG144"/>
  <c r="BF144"/>
  <c r="T144"/>
  <c r="R144"/>
  <c r="P144"/>
  <c r="BI139"/>
  <c r="BH139"/>
  <c r="BG139"/>
  <c r="BF139"/>
  <c r="T139"/>
  <c r="R139"/>
  <c r="P139"/>
  <c r="BI134"/>
  <c r="BH134"/>
  <c r="BG134"/>
  <c r="BF134"/>
  <c r="T134"/>
  <c r="R134"/>
  <c r="P134"/>
  <c r="J128"/>
  <c r="J127"/>
  <c r="F127"/>
  <c r="F125"/>
  <c r="E123"/>
  <c r="J92"/>
  <c r="J91"/>
  <c r="F91"/>
  <c r="F89"/>
  <c r="E87"/>
  <c r="J18"/>
  <c r="E18"/>
  <c r="F128"/>
  <c r="J17"/>
  <c r="J12"/>
  <c r="J89"/>
  <c r="E7"/>
  <c r="E121"/>
  <c i="1" r="L90"/>
  <c r="AM90"/>
  <c r="AM89"/>
  <c r="L89"/>
  <c r="AM87"/>
  <c r="L87"/>
  <c r="L85"/>
  <c r="L84"/>
  <c i="2" r="BK814"/>
  <c r="BK813"/>
  <c r="J311"/>
  <c r="BK286"/>
  <c r="BK260"/>
  <c r="J250"/>
  <c r="J211"/>
  <c r="BK179"/>
  <c r="BK144"/>
  <c r="BK711"/>
  <c r="J825"/>
  <c r="BK780"/>
  <c r="BK764"/>
  <c r="BK685"/>
  <c r="BK659"/>
  <c r="BK623"/>
  <c r="BK587"/>
  <c r="BK562"/>
  <c r="J508"/>
  <c r="BK469"/>
  <c r="BK425"/>
  <c r="BK315"/>
  <c r="J286"/>
  <c r="BK250"/>
  <c r="J195"/>
  <c r="BK169"/>
  <c r="J811"/>
  <c r="BK786"/>
  <c r="J746"/>
  <c r="J737"/>
  <c r="J721"/>
  <c r="J714"/>
  <c r="J599"/>
  <c r="J492"/>
  <c r="J451"/>
  <c r="BK411"/>
  <c r="J331"/>
  <c r="J323"/>
  <c r="BK761"/>
  <c r="J634"/>
  <c r="J595"/>
  <c r="J558"/>
  <c r="BK538"/>
  <c r="BK533"/>
  <c r="BK508"/>
  <c r="BK443"/>
  <c r="BK721"/>
  <c r="J663"/>
  <c r="BK609"/>
  <c r="J529"/>
  <c r="J805"/>
  <c r="BK745"/>
  <c r="BK705"/>
  <c r="BK691"/>
  <c r="J675"/>
  <c r="J647"/>
  <c r="BK554"/>
  <c r="J528"/>
  <c r="J397"/>
  <c r="J373"/>
  <c r="J355"/>
  <c r="J203"/>
  <c r="BK153"/>
  <c r="BK134"/>
  <c r="J487"/>
  <c r="BK455"/>
  <c r="J435"/>
  <c r="J425"/>
  <c r="BK754"/>
  <c r="BK615"/>
  <c r="BK591"/>
  <c r="J566"/>
  <c r="BK516"/>
  <c r="BK492"/>
  <c r="BK435"/>
  <c r="J411"/>
  <c r="J381"/>
  <c r="J337"/>
  <c r="J207"/>
  <c r="BK173"/>
  <c r="J516"/>
  <c r="BK510"/>
  <c r="J393"/>
  <c r="J327"/>
  <c i="1" r="AS94"/>
  <c i="3" r="J136"/>
  <c r="BK118"/>
  <c r="J217"/>
  <c r="J213"/>
  <c r="BK194"/>
  <c r="J170"/>
  <c r="BK139"/>
  <c r="BK218"/>
  <c r="BK179"/>
  <c r="J155"/>
  <c r="J128"/>
  <c r="BK217"/>
  <c r="BK201"/>
  <c r="J179"/>
  <c r="J173"/>
  <c r="BK204"/>
  <c r="BK168"/>
  <c r="BK149"/>
  <c r="J220"/>
  <c r="BK170"/>
  <c r="J117"/>
  <c r="BK162"/>
  <c r="BK133"/>
  <c r="J130"/>
  <c r="BK195"/>
  <c r="BK181"/>
  <c r="J149"/>
  <c r="BK198"/>
  <c r="BK153"/>
  <c r="BK146"/>
  <c r="BK137"/>
  <c r="J120"/>
  <c r="J216"/>
  <c r="J201"/>
  <c r="BK184"/>
  <c r="BK169"/>
  <c r="J159"/>
  <c r="J146"/>
  <c r="BK123"/>
  <c r="J140"/>
  <c r="J203"/>
  <c r="BK191"/>
  <c r="BK177"/>
  <c r="J160"/>
  <c r="J132"/>
  <c r="BK163"/>
  <c r="BK129"/>
  <c r="BK196"/>
  <c r="J184"/>
  <c r="J134"/>
  <c i="4" r="J165"/>
  <c r="J162"/>
  <c r="J157"/>
  <c r="BK151"/>
  <c r="J148"/>
  <c r="J142"/>
  <c r="J138"/>
  <c r="BK126"/>
  <c r="J119"/>
  <c r="J132"/>
  <c r="BK162"/>
  <c r="BK157"/>
  <c r="BK153"/>
  <c r="BK148"/>
  <c r="BK145"/>
  <c r="J140"/>
  <c r="J136"/>
  <c r="J161"/>
  <c r="J154"/>
  <c r="BK131"/>
  <c r="BK120"/>
  <c r="J146"/>
  <c r="BK124"/>
  <c r="J124"/>
  <c i="5" r="BK146"/>
  <c r="J138"/>
  <c r="J134"/>
  <c r="BK132"/>
  <c r="BK127"/>
  <c r="J121"/>
  <c r="BK143"/>
  <c r="J140"/>
  <c r="J122"/>
  <c r="J143"/>
  <c r="BK135"/>
  <c r="BK130"/>
  <c r="BK125"/>
  <c r="BK123"/>
  <c r="J123"/>
  <c i="6" r="F37"/>
  <c i="1" r="BD99"/>
  <c i="7" r="J169"/>
  <c r="BK164"/>
  <c r="BK143"/>
  <c r="J127"/>
  <c r="BK169"/>
  <c r="BK151"/>
  <c r="BK135"/>
  <c r="BK123"/>
  <c i="2" r="BK817"/>
  <c r="BK811"/>
  <c r="BK737"/>
  <c r="J290"/>
  <c r="J276"/>
  <c r="J269"/>
  <c r="J188"/>
  <c r="J169"/>
  <c r="BK805"/>
  <c r="BK708"/>
  <c r="J659"/>
  <c r="J813"/>
  <c r="J771"/>
  <c r="BK746"/>
  <c r="BK724"/>
  <c r="BK695"/>
  <c r="BK647"/>
  <c r="J619"/>
  <c r="J578"/>
  <c r="J520"/>
  <c r="BK475"/>
  <c r="J439"/>
  <c r="J307"/>
  <c r="BK284"/>
  <c r="BK269"/>
  <c r="J246"/>
  <c r="J651"/>
  <c r="BK595"/>
  <c r="BK558"/>
  <c r="BK447"/>
  <c r="J403"/>
  <c r="BK346"/>
  <c r="BK211"/>
  <c r="BK149"/>
  <c i="3" r="BK172"/>
  <c r="BK202"/>
  <c r="J166"/>
  <c r="BK166"/>
  <c r="BK171"/>
  <c r="J142"/>
  <c r="J181"/>
  <c r="BK157"/>
  <c r="BK143"/>
  <c r="BK131"/>
  <c r="J118"/>
  <c r="BK180"/>
  <c r="J154"/>
  <c r="BK199"/>
  <c r="J162"/>
  <c r="J151"/>
  <c r="BK138"/>
  <c r="J163"/>
  <c r="BK209"/>
  <c r="BK188"/>
  <c r="BK120"/>
  <c r="J145"/>
  <c r="J156"/>
  <c r="BK124"/>
  <c r="J209"/>
  <c r="J202"/>
  <c r="BK161"/>
  <c r="J137"/>
  <c r="J208"/>
  <c r="J190"/>
  <c r="BK140"/>
  <c r="BK126"/>
  <c r="J195"/>
  <c r="BK154"/>
  <c i="4" r="BK165"/>
  <c r="BK161"/>
  <c r="J156"/>
  <c r="J153"/>
  <c r="BK147"/>
  <c r="BK143"/>
  <c r="BK140"/>
  <c r="J137"/>
  <c r="BK134"/>
  <c r="BK121"/>
  <c r="J130"/>
  <c r="BK156"/>
  <c r="J151"/>
  <c r="BK144"/>
  <c r="J139"/>
  <c r="BK135"/>
  <c r="BK155"/>
  <c r="BK133"/>
  <c r="BK125"/>
  <c r="BK119"/>
  <c r="J127"/>
  <c r="J121"/>
  <c r="J126"/>
  <c i="5" r="BK147"/>
  <c r="BK140"/>
  <c r="J128"/>
  <c r="J125"/>
  <c r="BK145"/>
  <c r="BK138"/>
  <c r="J120"/>
  <c r="J141"/>
  <c r="J132"/>
  <c r="BK128"/>
  <c r="BK121"/>
  <c i="6" r="J121"/>
  <c r="J34"/>
  <c i="1" r="AW99"/>
  <c i="7" r="J155"/>
  <c r="J138"/>
  <c r="BK155"/>
  <c r="BK138"/>
  <c r="J151"/>
  <c i="2" r="BK825"/>
  <c r="J750"/>
  <c r="BK307"/>
  <c r="J284"/>
  <c r="BK272"/>
  <c r="BK254"/>
  <c r="J220"/>
  <c r="BK207"/>
  <c r="J173"/>
  <c r="J157"/>
  <c r="BK816"/>
  <c r="BK829"/>
  <c r="J821"/>
  <c r="J786"/>
  <c r="J767"/>
  <c r="BK714"/>
  <c r="BK699"/>
  <c r="J655"/>
  <c r="BK627"/>
  <c r="J583"/>
  <c r="J533"/>
  <c r="BK487"/>
  <c r="BK431"/>
  <c r="BK290"/>
  <c r="BK276"/>
  <c r="J263"/>
  <c r="BK240"/>
  <c r="BK216"/>
  <c r="J814"/>
  <c r="BK799"/>
  <c r="J764"/>
  <c r="BK733"/>
  <c r="J708"/>
  <c r="J570"/>
  <c r="BK483"/>
  <c r="BK381"/>
  <c r="BK337"/>
  <c r="BK758"/>
  <c r="BK651"/>
  <c r="J609"/>
  <c r="BK570"/>
  <c r="J546"/>
  <c r="BK529"/>
  <c r="J504"/>
  <c r="J724"/>
  <c r="J691"/>
  <c r="BK599"/>
  <c r="J534"/>
  <c r="BK792"/>
  <c r="J754"/>
  <c r="J733"/>
  <c r="J695"/>
  <c r="J679"/>
  <c r="J667"/>
  <c r="J631"/>
  <c r="J550"/>
  <c r="BK479"/>
  <c r="J389"/>
  <c r="BK365"/>
  <c r="BK327"/>
  <c r="BK161"/>
  <c r="BK139"/>
  <c r="BK827"/>
  <c r="J483"/>
  <c r="BK463"/>
  <c r="BK439"/>
  <c r="BK407"/>
  <c r="BK331"/>
  <c r="J623"/>
  <c r="BK578"/>
  <c r="J554"/>
  <c r="J500"/>
  <c r="J421"/>
  <c r="J407"/>
  <c r="BK385"/>
  <c r="BK351"/>
  <c r="J240"/>
  <c r="BK199"/>
  <c r="J144"/>
  <c r="J496"/>
  <c r="BK373"/>
  <c r="BK319"/>
  <c i="3" r="J188"/>
  <c r="BK159"/>
  <c r="BK148"/>
  <c r="J129"/>
  <c r="BK221"/>
  <c r="J211"/>
  <c r="J185"/>
  <c r="J123"/>
  <c r="BK220"/>
  <c r="BK186"/>
  <c r="BK130"/>
  <c r="J187"/>
  <c r="BK214"/>
  <c r="BK192"/>
  <c r="J176"/>
  <c r="BK210"/>
  <c r="BK183"/>
  <c r="BK155"/>
  <c r="BK145"/>
  <c r="J139"/>
  <c r="J207"/>
  <c r="BK189"/>
  <c r="BK164"/>
  <c r="J135"/>
  <c r="BK207"/>
  <c r="J186"/>
  <c r="J133"/>
  <c r="BK206"/>
  <c r="J193"/>
  <c r="J152"/>
  <c i="4" r="BK164"/>
  <c r="BK150"/>
  <c r="BK146"/>
  <c r="J143"/>
  <c r="BK141"/>
  <c r="J135"/>
  <c r="J120"/>
  <c r="J133"/>
  <c r="BK127"/>
  <c r="BK160"/>
  <c r="BK154"/>
  <c r="J150"/>
  <c r="J147"/>
  <c r="BK142"/>
  <c r="BK138"/>
  <c r="J129"/>
  <c r="BK136"/>
  <c r="BK129"/>
  <c r="J123"/>
  <c r="J145"/>
  <c r="J131"/>
  <c r="BK123"/>
  <c i="5" r="BK148"/>
  <c r="J144"/>
  <c r="BK136"/>
  <c r="BK133"/>
  <c r="BK126"/>
  <c r="BK144"/>
  <c r="BK141"/>
  <c r="BK137"/>
  <c r="J126"/>
  <c r="J146"/>
  <c r="J142"/>
  <c r="J133"/>
  <c r="J127"/>
  <c r="J129"/>
  <c i="6" r="BK121"/>
  <c r="F35"/>
  <c i="1" r="BB99"/>
  <c i="7" r="BK160"/>
  <c r="BK145"/>
  <c r="J135"/>
  <c r="J164"/>
  <c r="J145"/>
  <c r="BK131"/>
  <c r="J123"/>
  <c i="2" r="J829"/>
  <c r="J745"/>
  <c r="BK311"/>
  <c r="J280"/>
  <c r="BK263"/>
  <c r="BK246"/>
  <c r="J216"/>
  <c r="BK183"/>
  <c r="J161"/>
  <c r="BK821"/>
  <c r="BK727"/>
  <c r="J827"/>
  <c r="BK810"/>
  <c r="BK750"/>
  <c r="J741"/>
  <c r="J711"/>
  <c r="BK675"/>
  <c r="BK631"/>
  <c r="J542"/>
  <c r="J510"/>
  <c r="BK421"/>
  <c r="J315"/>
  <c r="J272"/>
  <c r="J254"/>
  <c r="BK188"/>
  <c r="BK157"/>
  <c r="J780"/>
  <c r="BK738"/>
  <c r="J727"/>
  <c r="BK717"/>
  <c r="BK671"/>
  <c r="BK496"/>
  <c r="J475"/>
  <c r="BK415"/>
  <c r="J351"/>
  <c r="BK802"/>
  <c r="BK663"/>
  <c r="BK642"/>
  <c r="J591"/>
  <c r="BK542"/>
  <c r="BK534"/>
  <c r="BK528"/>
  <c r="BK451"/>
  <c r="BK679"/>
  <c r="BK634"/>
  <c r="BK603"/>
  <c r="BK524"/>
  <c r="J802"/>
  <c r="J761"/>
  <c r="J730"/>
  <c r="J685"/>
  <c r="J671"/>
  <c r="BK655"/>
  <c r="J562"/>
  <c r="BK546"/>
  <c r="BK393"/>
  <c r="J385"/>
  <c r="BK359"/>
  <c r="J341"/>
  <c r="J165"/>
  <c r="J149"/>
  <c r="BK504"/>
  <c r="J469"/>
  <c r="J443"/>
  <c r="J431"/>
  <c r="BK403"/>
  <c r="J627"/>
  <c r="J603"/>
  <c r="J574"/>
  <c r="J538"/>
  <c r="BK514"/>
  <c r="J415"/>
  <c r="J365"/>
  <c r="BK341"/>
  <c r="BK203"/>
  <c r="J179"/>
  <c r="J139"/>
  <c r="J514"/>
  <c r="BK397"/>
  <c r="J346"/>
  <c i="3" r="J219"/>
  <c r="J169"/>
  <c r="BK167"/>
  <c r="BK141"/>
  <c r="J127"/>
  <c r="J218"/>
  <c r="BK203"/>
  <c r="J178"/>
  <c r="J122"/>
  <c r="J221"/>
  <c r="J119"/>
  <c r="J131"/>
  <c r="BK190"/>
  <c r="J212"/>
  <c r="BK175"/>
  <c r="J214"/>
  <c r="J206"/>
  <c r="J174"/>
  <c r="J158"/>
  <c r="BK147"/>
  <c r="J191"/>
  <c r="J144"/>
  <c r="J197"/>
  <c r="BK178"/>
  <c r="BK158"/>
  <c r="J150"/>
  <c r="J124"/>
  <c r="BK182"/>
  <c r="BK176"/>
  <c r="BK200"/>
  <c r="J175"/>
  <c r="J153"/>
  <c r="BK142"/>
  <c r="J121"/>
  <c r="BK211"/>
  <c r="J198"/>
  <c r="J183"/>
  <c r="J164"/>
  <c r="BK150"/>
  <c r="BK212"/>
  <c r="J210"/>
  <c r="J199"/>
  <c r="J172"/>
  <c r="J138"/>
  <c r="BK128"/>
  <c r="J204"/>
  <c r="J157"/>
  <c r="BK132"/>
  <c r="BK125"/>
  <c r="J194"/>
  <c r="J165"/>
  <c r="BK122"/>
  <c i="4" r="J164"/>
  <c r="J158"/>
  <c r="J149"/>
  <c r="J144"/>
  <c r="BK139"/>
  <c r="BK132"/>
  <c r="BK149"/>
  <c r="J141"/>
  <c r="BK137"/>
  <c r="BK128"/>
  <c r="BK158"/>
  <c r="J134"/>
  <c r="BK130"/>
  <c r="BK122"/>
  <c r="J122"/>
  <c r="J128"/>
  <c r="J125"/>
  <c i="5" r="J145"/>
  <c r="J137"/>
  <c r="J131"/>
  <c r="J124"/>
  <c r="J148"/>
  <c r="J135"/>
  <c r="J147"/>
  <c r="J136"/>
  <c r="BK131"/>
  <c r="BK129"/>
  <c r="BK124"/>
  <c r="BK120"/>
  <c i="6" r="F36"/>
  <c i="1" r="BC99"/>
  <c i="7" r="J131"/>
  <c r="J160"/>
  <c r="J143"/>
  <c r="BK127"/>
  <c i="2" r="J199"/>
  <c r="BK165"/>
  <c r="J817"/>
  <c r="BK667"/>
  <c r="J816"/>
  <c r="J799"/>
  <c r="J758"/>
  <c r="BK702"/>
  <c r="J642"/>
  <c r="BK574"/>
  <c r="J524"/>
  <c r="J463"/>
  <c r="J359"/>
  <c r="BK280"/>
  <c r="J260"/>
  <c r="BK220"/>
  <c r="J183"/>
  <c r="J153"/>
  <c r="J792"/>
  <c r="BK771"/>
  <c r="BK741"/>
  <c r="BK730"/>
  <c r="J705"/>
  <c r="BK566"/>
  <c r="J455"/>
  <c r="BK355"/>
  <c r="BK323"/>
  <c r="J810"/>
  <c r="J699"/>
  <c r="BK619"/>
  <c r="J587"/>
  <c r="BK550"/>
  <c r="BK500"/>
  <c r="J717"/>
  <c r="J615"/>
  <c r="BK583"/>
  <c r="BK520"/>
  <c r="BK767"/>
  <c r="J738"/>
  <c r="J702"/>
  <c r="J319"/>
  <c r="BK195"/>
  <c r="J134"/>
  <c r="J447"/>
  <c r="BK389"/>
  <c r="J479"/>
  <c i="3" r="J168"/>
  <c r="J147"/>
  <c r="J126"/>
  <c r="BK222"/>
  <c r="BK216"/>
  <c r="BK193"/>
  <c r="J167"/>
  <c r="BK135"/>
  <c r="J222"/>
  <c r="J215"/>
  <c r="J180"/>
  <c r="J196"/>
  <c r="BK215"/>
  <c r="BK208"/>
  <c r="BK174"/>
  <c r="BK213"/>
  <c r="J171"/>
  <c r="BK119"/>
  <c r="J189"/>
  <c r="J143"/>
  <c r="BK187"/>
  <c r="BK160"/>
  <c r="BK134"/>
  <c r="BK117"/>
  <c r="J177"/>
  <c r="J148"/>
  <c r="BK165"/>
  <c r="J161"/>
  <c r="J141"/>
  <c r="J125"/>
  <c r="BK136"/>
  <c r="J192"/>
  <c r="BK219"/>
  <c r="BK152"/>
  <c r="BK151"/>
  <c r="J200"/>
  <c r="J182"/>
  <c r="BK144"/>
  <c r="BK127"/>
  <c r="BK185"/>
  <c r="BK156"/>
  <c r="BK197"/>
  <c r="BK173"/>
  <c r="BK121"/>
  <c i="4" r="J160"/>
  <c r="J155"/>
  <c i="5" r="J130"/>
  <c r="BK122"/>
  <c r="BK142"/>
  <c r="BK134"/>
  <c i="3" l="1" r="T116"/>
  <c i="2" r="R306"/>
  <c r="P491"/>
  <c r="T491"/>
  <c r="T770"/>
  <c r="P809"/>
  <c r="T809"/>
  <c i="3" r="BK116"/>
  <c r="J116"/>
  <c i="2" r="P133"/>
  <c r="P306"/>
  <c r="T350"/>
  <c r="P582"/>
  <c r="BK770"/>
  <c r="J770"/>
  <c r="J104"/>
  <c r="BK801"/>
  <c r="J801"/>
  <c r="J107"/>
  <c r="T801"/>
  <c r="T800"/>
  <c r="T815"/>
  <c r="T808"/>
  <c i="4" r="T118"/>
  <c r="T117"/>
  <c r="P118"/>
  <c r="P117"/>
  <c i="1" r="AU97"/>
  <c i="4" r="R118"/>
  <c r="R117"/>
  <c i="2" r="BK133"/>
  <c r="J133"/>
  <c r="J98"/>
  <c r="T306"/>
  <c r="BK491"/>
  <c r="J491"/>
  <c r="J102"/>
  <c r="R491"/>
  <c r="R770"/>
  <c r="R809"/>
  <c r="T133"/>
  <c r="BK350"/>
  <c r="J350"/>
  <c r="J101"/>
  <c r="BK582"/>
  <c r="J582"/>
  <c r="J103"/>
  <c r="P770"/>
  <c r="P801"/>
  <c r="P800"/>
  <c r="BK809"/>
  <c r="J809"/>
  <c r="J109"/>
  <c r="R815"/>
  <c i="3" r="P116"/>
  <c i="1" r="AU96"/>
  <c i="4" r="BK118"/>
  <c r="J118"/>
  <c r="J97"/>
  <c i="5" r="R119"/>
  <c r="R118"/>
  <c r="BK119"/>
  <c r="BK118"/>
  <c r="J118"/>
  <c r="J96"/>
  <c r="T119"/>
  <c r="T118"/>
  <c i="3" r="R116"/>
  <c i="5" r="R139"/>
  <c r="BK139"/>
  <c r="J139"/>
  <c r="J98"/>
  <c i="7" r="P122"/>
  <c i="2" r="BK306"/>
  <c r="J306"/>
  <c r="J99"/>
  <c r="P350"/>
  <c r="R582"/>
  <c r="BK815"/>
  <c r="J815"/>
  <c r="J110"/>
  <c i="5" r="P139"/>
  <c i="7" r="BK122"/>
  <c r="R122"/>
  <c r="BK154"/>
  <c r="J154"/>
  <c r="J99"/>
  <c r="P154"/>
  <c r="T154"/>
  <c i="2" r="R133"/>
  <c r="R350"/>
  <c r="T582"/>
  <c r="R801"/>
  <c r="R800"/>
  <c r="P815"/>
  <c r="P808"/>
  <c i="5" r="P119"/>
  <c r="P118"/>
  <c i="1" r="AU98"/>
  <c i="5" r="T139"/>
  <c i="7" r="T122"/>
  <c r="T121"/>
  <c r="T120"/>
  <c r="R154"/>
  <c i="2" r="BK345"/>
  <c r="J345"/>
  <c r="J100"/>
  <c r="BK828"/>
  <c r="J828"/>
  <c r="J111"/>
  <c r="BK798"/>
  <c r="J798"/>
  <c r="J105"/>
  <c i="6" r="BK120"/>
  <c r="J120"/>
  <c r="J98"/>
  <c i="7" r="BK168"/>
  <c r="J168"/>
  <c r="J100"/>
  <c r="F92"/>
  <c r="E85"/>
  <c r="BE135"/>
  <c r="BE138"/>
  <c r="BE143"/>
  <c r="BE145"/>
  <c r="BE160"/>
  <c r="BE169"/>
  <c r="J89"/>
  <c r="BE123"/>
  <c r="BE127"/>
  <c r="BE131"/>
  <c r="BE151"/>
  <c r="BE155"/>
  <c r="BE164"/>
  <c i="6" r="J89"/>
  <c r="F92"/>
  <c r="E108"/>
  <c r="F114"/>
  <c r="J114"/>
  <c r="J115"/>
  <c r="BE121"/>
  <c i="5" r="BE126"/>
  <c r="J89"/>
  <c r="F92"/>
  <c r="E85"/>
  <c i="4" r="BK117"/>
  <c r="J117"/>
  <c r="J96"/>
  <c i="5" r="F91"/>
  <c r="J114"/>
  <c r="J115"/>
  <c r="BE125"/>
  <c r="BE127"/>
  <c r="BE129"/>
  <c r="BE130"/>
  <c r="BE133"/>
  <c r="BE134"/>
  <c r="BE135"/>
  <c r="BE136"/>
  <c r="BE140"/>
  <c r="BE120"/>
  <c r="BE121"/>
  <c r="BE122"/>
  <c r="BE128"/>
  <c r="BE137"/>
  <c r="BE138"/>
  <c r="BE142"/>
  <c r="BE144"/>
  <c r="BE145"/>
  <c r="BE148"/>
  <c r="BE123"/>
  <c r="BE124"/>
  <c r="BE131"/>
  <c r="BE132"/>
  <c r="BE141"/>
  <c r="BE143"/>
  <c r="BE146"/>
  <c r="BE147"/>
  <c i="3" r="J96"/>
  <c i="4" r="BE119"/>
  <c r="BE120"/>
  <c r="BE121"/>
  <c r="BE127"/>
  <c r="BE124"/>
  <c r="BE132"/>
  <c r="F91"/>
  <c r="E107"/>
  <c r="J113"/>
  <c r="BE122"/>
  <c r="BE126"/>
  <c r="BE143"/>
  <c r="BE136"/>
  <c r="F92"/>
  <c r="BE123"/>
  <c r="BE133"/>
  <c r="BE134"/>
  <c r="BE150"/>
  <c r="BE155"/>
  <c r="BE156"/>
  <c r="BE157"/>
  <c r="BE129"/>
  <c r="BE130"/>
  <c r="BE140"/>
  <c r="BE142"/>
  <c r="BE148"/>
  <c r="BE153"/>
  <c r="BE160"/>
  <c r="BE161"/>
  <c r="BE128"/>
  <c r="BE131"/>
  <c r="BE135"/>
  <c r="J92"/>
  <c r="J111"/>
  <c r="BE162"/>
  <c r="BE125"/>
  <c r="BE137"/>
  <c r="BE138"/>
  <c r="BE139"/>
  <c r="BE141"/>
  <c r="BE144"/>
  <c r="BE145"/>
  <c r="BE146"/>
  <c r="BE147"/>
  <c r="BE149"/>
  <c r="BE151"/>
  <c r="BE154"/>
  <c r="BE158"/>
  <c r="BE164"/>
  <c r="BE165"/>
  <c i="3" r="J113"/>
  <c r="BE123"/>
  <c r="BE141"/>
  <c r="BE150"/>
  <c r="BE153"/>
  <c r="BE168"/>
  <c r="BE169"/>
  <c r="BE171"/>
  <c r="BE186"/>
  <c r="BE193"/>
  <c r="BE194"/>
  <c r="BE197"/>
  <c r="BE191"/>
  <c r="BE202"/>
  <c r="BE203"/>
  <c r="F91"/>
  <c r="J112"/>
  <c r="BE126"/>
  <c r="BE131"/>
  <c r="BE133"/>
  <c r="BE144"/>
  <c r="BE148"/>
  <c r="BE149"/>
  <c r="BE158"/>
  <c r="BE160"/>
  <c r="BE163"/>
  <c r="BE170"/>
  <c r="BE175"/>
  <c r="BE181"/>
  <c r="BE184"/>
  <c r="BE187"/>
  <c r="BE188"/>
  <c r="BE201"/>
  <c r="BE155"/>
  <c r="BE147"/>
  <c r="BE183"/>
  <c r="BE189"/>
  <c r="BE210"/>
  <c r="BE117"/>
  <c r="BE157"/>
  <c r="BE206"/>
  <c r="BE134"/>
  <c r="BE138"/>
  <c r="BE164"/>
  <c r="BE209"/>
  <c r="BE122"/>
  <c r="BE124"/>
  <c r="BE136"/>
  <c r="BE137"/>
  <c r="BE143"/>
  <c r="BE161"/>
  <c r="BE162"/>
  <c r="BE176"/>
  <c r="BE190"/>
  <c r="BE198"/>
  <c r="BE199"/>
  <c r="BE217"/>
  <c r="BE135"/>
  <c r="BE142"/>
  <c r="BE151"/>
  <c r="BE192"/>
  <c r="BE125"/>
  <c r="BE127"/>
  <c r="BE129"/>
  <c r="BE130"/>
  <c r="BE140"/>
  <c r="BE177"/>
  <c r="BE179"/>
  <c r="BE118"/>
  <c i="2" r="BK132"/>
  <c r="BK808"/>
  <c r="J808"/>
  <c r="J108"/>
  <c i="3" r="E106"/>
  <c r="BE119"/>
  <c r="BE139"/>
  <c r="BE146"/>
  <c r="BE159"/>
  <c r="BE167"/>
  <c r="BE211"/>
  <c r="BE173"/>
  <c r="BE180"/>
  <c r="J89"/>
  <c r="F113"/>
  <c r="BE165"/>
  <c r="BE128"/>
  <c r="BE132"/>
  <c r="BE156"/>
  <c r="BE166"/>
  <c r="BE172"/>
  <c r="BE178"/>
  <c r="BE215"/>
  <c r="BE216"/>
  <c r="BE174"/>
  <c r="BE208"/>
  <c r="BE213"/>
  <c r="BE219"/>
  <c r="BE222"/>
  <c r="BE120"/>
  <c r="BE121"/>
  <c r="BE185"/>
  <c r="BE196"/>
  <c r="BE200"/>
  <c r="BE204"/>
  <c r="BE207"/>
  <c r="BE212"/>
  <c r="BE214"/>
  <c r="BE218"/>
  <c r="BE220"/>
  <c r="BE221"/>
  <c r="BE145"/>
  <c r="BE152"/>
  <c r="BE154"/>
  <c r="BE182"/>
  <c r="BE195"/>
  <c i="2" r="BE389"/>
  <c r="BE393"/>
  <c r="BE403"/>
  <c r="BE415"/>
  <c r="BE508"/>
  <c r="J125"/>
  <c r="BE139"/>
  <c r="BE144"/>
  <c r="BE195"/>
  <c r="BE220"/>
  <c r="BE250"/>
  <c r="BE315"/>
  <c r="BE319"/>
  <c r="BE327"/>
  <c r="BE331"/>
  <c r="BE341"/>
  <c r="BE355"/>
  <c r="BE359"/>
  <c r="BE407"/>
  <c r="BE425"/>
  <c r="BE492"/>
  <c r="BE534"/>
  <c r="BE550"/>
  <c r="BE570"/>
  <c r="BE599"/>
  <c r="BE761"/>
  <c r="BE627"/>
  <c r="BE631"/>
  <c r="BE741"/>
  <c r="F92"/>
  <c r="BE814"/>
  <c r="E85"/>
  <c r="BE821"/>
  <c r="BE346"/>
  <c r="BE351"/>
  <c r="BE431"/>
  <c r="BE447"/>
  <c r="BE455"/>
  <c r="BE469"/>
  <c r="BE475"/>
  <c r="BE483"/>
  <c r="BE487"/>
  <c r="BE510"/>
  <c r="BE829"/>
  <c r="BE153"/>
  <c r="BE157"/>
  <c r="BE207"/>
  <c r="BE240"/>
  <c r="BE337"/>
  <c r="BE373"/>
  <c r="BE381"/>
  <c r="BE463"/>
  <c r="BE516"/>
  <c r="BE524"/>
  <c r="BE528"/>
  <c r="BE538"/>
  <c r="BE558"/>
  <c r="BE663"/>
  <c r="BE679"/>
  <c r="BE699"/>
  <c r="BE708"/>
  <c r="BE717"/>
  <c r="BE730"/>
  <c r="BE733"/>
  <c r="BE750"/>
  <c r="BE786"/>
  <c r="BE799"/>
  <c r="BE533"/>
  <c r="BE587"/>
  <c r="BE623"/>
  <c r="BE642"/>
  <c r="BE659"/>
  <c r="BE667"/>
  <c r="BE671"/>
  <c r="BE695"/>
  <c r="BE714"/>
  <c r="BE721"/>
  <c r="BE724"/>
  <c r="BE439"/>
  <c r="BE514"/>
  <c r="BE542"/>
  <c r="BE566"/>
  <c r="BE603"/>
  <c r="BE647"/>
  <c r="BE675"/>
  <c r="BE685"/>
  <c r="BE702"/>
  <c r="BE764"/>
  <c r="BE767"/>
  <c r="BE771"/>
  <c r="BE780"/>
  <c r="BE805"/>
  <c r="BE323"/>
  <c r="BE397"/>
  <c r="BE411"/>
  <c r="BE451"/>
  <c r="BE520"/>
  <c r="BE574"/>
  <c r="BE578"/>
  <c r="BE591"/>
  <c r="BE595"/>
  <c r="BE619"/>
  <c r="BE711"/>
  <c r="BE727"/>
  <c r="BE758"/>
  <c r="BE802"/>
  <c r="BE813"/>
  <c r="BE165"/>
  <c r="BE169"/>
  <c r="BE173"/>
  <c r="BE179"/>
  <c r="BE183"/>
  <c r="BE199"/>
  <c r="BE203"/>
  <c r="BE216"/>
  <c r="BE246"/>
  <c r="BE254"/>
  <c r="BE260"/>
  <c r="BE263"/>
  <c r="BE272"/>
  <c r="BE276"/>
  <c r="BE280"/>
  <c r="BE307"/>
  <c r="BE311"/>
  <c r="BE365"/>
  <c r="BE385"/>
  <c r="BE421"/>
  <c r="BE435"/>
  <c r="BE443"/>
  <c r="BE479"/>
  <c r="BE496"/>
  <c r="BE500"/>
  <c r="BE504"/>
  <c r="BE529"/>
  <c r="BE546"/>
  <c r="BE554"/>
  <c r="BE562"/>
  <c r="BE583"/>
  <c r="BE609"/>
  <c r="BE615"/>
  <c r="BE634"/>
  <c r="BE651"/>
  <c r="BE691"/>
  <c r="BE705"/>
  <c r="BE737"/>
  <c r="BE738"/>
  <c r="BE754"/>
  <c r="BE810"/>
  <c r="BE816"/>
  <c r="BE817"/>
  <c r="BE825"/>
  <c r="BE827"/>
  <c r="BE655"/>
  <c r="BE792"/>
  <c r="BE811"/>
  <c r="BE134"/>
  <c r="BE149"/>
  <c r="BE161"/>
  <c r="BE188"/>
  <c r="BE211"/>
  <c r="BE269"/>
  <c r="BE284"/>
  <c r="BE286"/>
  <c r="BE290"/>
  <c r="BE745"/>
  <c r="BE746"/>
  <c i="3" r="J30"/>
  <c r="F35"/>
  <c i="1" r="BB96"/>
  <c i="4" r="F35"/>
  <c i="1" r="BB97"/>
  <c i="4" r="F36"/>
  <c i="1" r="BC97"/>
  <c i="5" r="F34"/>
  <c i="1" r="BA98"/>
  <c i="6" r="F34"/>
  <c i="1" r="BA99"/>
  <c i="7" r="F36"/>
  <c i="1" r="BC100"/>
  <c i="7" r="F35"/>
  <c i="1" r="BB100"/>
  <c i="3" r="F34"/>
  <c i="1" r="BA96"/>
  <c i="4" r="F37"/>
  <c i="1" r="BD97"/>
  <c i="4" r="J34"/>
  <c i="1" r="AW97"/>
  <c i="5" r="F35"/>
  <c i="1" r="BB98"/>
  <c i="5" r="J34"/>
  <c i="1" r="AW98"/>
  <c i="7" r="F34"/>
  <c i="1" r="BA100"/>
  <c i="5" r="F37"/>
  <c i="1" r="BD98"/>
  <c i="2" r="F36"/>
  <c i="1" r="BC95"/>
  <c i="2" r="J34"/>
  <c i="1" r="AW95"/>
  <c i="2" r="F37"/>
  <c i="1" r="BD95"/>
  <c i="7" r="F37"/>
  <c i="1" r="BD100"/>
  <c i="3" r="F37"/>
  <c i="1" r="BD96"/>
  <c i="2" r="F35"/>
  <c i="1" r="BB95"/>
  <c i="2" r="F34"/>
  <c i="1" r="BA95"/>
  <c i="3" r="J34"/>
  <c i="1" r="AW96"/>
  <c i="3" r="F36"/>
  <c i="1" r="BC96"/>
  <c i="4" r="F34"/>
  <c i="1" r="BA97"/>
  <c i="5" r="F36"/>
  <c i="1" r="BC98"/>
  <c i="5" r="J30"/>
  <c i="6" r="J33"/>
  <c i="1" r="AV99"/>
  <c r="AT99"/>
  <c i="7" r="J34"/>
  <c i="1" r="AW100"/>
  <c i="7" l="1" r="R121"/>
  <c r="R120"/>
  <c r="P121"/>
  <c r="P120"/>
  <c i="1" r="AU100"/>
  <c i="2" r="R132"/>
  <c r="R131"/>
  <c r="R808"/>
  <c i="7" r="BK121"/>
  <c r="J121"/>
  <c r="J97"/>
  <c i="2" r="P132"/>
  <c r="P131"/>
  <c i="1" r="AU95"/>
  <c i="2" r="T132"/>
  <c r="T131"/>
  <c i="5" r="J119"/>
  <c r="J97"/>
  <c i="1" r="AG96"/>
  <c i="2" r="BK800"/>
  <c r="J800"/>
  <c r="J106"/>
  <c i="6" r="BK119"/>
  <c r="J119"/>
  <c r="J97"/>
  <c i="7" r="J122"/>
  <c r="J98"/>
  <c i="1" r="AG98"/>
  <c i="2" r="J132"/>
  <c r="J97"/>
  <c i="3" r="J33"/>
  <c i="1" r="AV96"/>
  <c r="AT96"/>
  <c r="AN96"/>
  <c i="4" r="J30"/>
  <c i="1" r="AG97"/>
  <c i="5" r="J33"/>
  <c i="1" r="AV98"/>
  <c r="AT98"/>
  <c r="AN98"/>
  <c i="6" r="F33"/>
  <c i="1" r="AZ99"/>
  <c i="7" r="J33"/>
  <c i="1" r="AV100"/>
  <c r="AT100"/>
  <c i="4" r="F33"/>
  <c i="1" r="AZ97"/>
  <c i="4" r="J33"/>
  <c i="1" r="AV97"/>
  <c r="AT97"/>
  <c i="5" r="F33"/>
  <c i="1" r="AZ98"/>
  <c i="3" r="F33"/>
  <c i="1" r="AZ96"/>
  <c i="2" r="F33"/>
  <c i="1" r="AZ95"/>
  <c i="2" r="J33"/>
  <c i="1" r="AV95"/>
  <c r="AT95"/>
  <c r="BD94"/>
  <c r="W33"/>
  <c r="BA94"/>
  <c r="W30"/>
  <c r="BB94"/>
  <c r="AX94"/>
  <c r="BC94"/>
  <c r="AY94"/>
  <c i="7" r="F33"/>
  <c i="1" r="AZ100"/>
  <c i="2" l="1" r="BK131"/>
  <c r="J131"/>
  <c r="J96"/>
  <c i="6" r="BK118"/>
  <c r="J118"/>
  <c r="J96"/>
  <c i="7" r="BK120"/>
  <c r="J120"/>
  <c r="J96"/>
  <c i="1" r="AN97"/>
  <c i="5" r="J39"/>
  <c i="4" r="J39"/>
  <c i="3" r="J39"/>
  <c i="1" r="AU94"/>
  <c r="W31"/>
  <c r="W32"/>
  <c r="AZ94"/>
  <c r="AV94"/>
  <c r="AK29"/>
  <c r="AW94"/>
  <c r="AK30"/>
  <c i="6" l="1" r="J30"/>
  <c i="1" r="AG99"/>
  <c r="AN99"/>
  <c i="2" r="J30"/>
  <c i="1" r="AG95"/>
  <c r="AN95"/>
  <c i="7" r="J30"/>
  <c i="1" r="AG100"/>
  <c r="W29"/>
  <c r="AT94"/>
  <c i="6" l="1" r="J39"/>
  <c i="2" r="J39"/>
  <c i="7" r="J39"/>
  <c i="1" r="AN100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<sst xmlns="http://schemas.openxmlformats.org/spreadsheetml/2006/main">
  <si>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</si>
  <si>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</si>
  <si>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</si>
  <si>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</si>
  <si>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</si>
  <si>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{5f0c6736-cd47-4cd8-8aff-95b857dcdb93}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</si>
  <si>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</si>
  <si>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</si>
  <si>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</si>
  <si>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</si>
  <si>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</si>
  <si>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</si>
  <si>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</si>
  <si>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</si>
  <si>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2822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</si>
  <si>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</si>
  <si>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</si>
  <si>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KLATOVY - NÁDRAŽNÍ ULICE</t>
  </si>
  <si>
    <t>KSO:</t>
  </si>
  <si>
    <t>CC-CZ:</t>
  </si>
  <si>
    <t>Místo:</t>
  </si>
  <si>
    <t xml:space="preserve"> </t>
  </si>
  <si>
    <t>Datum:</t>
  </si>
  <si>
    <t>21. 11. 2025</t>
  </si>
  <si>
    <t>Zadavatel:</t>
  </si>
  <si>
    <t>IČ:</t>
  </si>
  <si>
    <t>MĚSTO KLATOVY</t>
  </si>
  <si>
    <t>DIČ:</t>
  </si>
  <si>
    <t>Uchazeč:</t>
  </si>
  <si>
    <t>Vyplň údaj</t>
  </si>
  <si>
    <t>Projektant:</t>
  </si>
  <si>
    <t>MACÁN PROJEKCE DS s.r.o.</t>
  </si>
  <si>
    <t>True</t>
  </si>
  <si>
    <t>Zpracovatel:</t>
  </si>
  <si>
    <t>Žižkovský Petr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</si>
  <si>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</si>
  <si>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</si>
  <si>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</si>
  <si>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</si>
  <si>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</si>
  <si>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</si>
  <si>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</si>
  <si>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</si>
  <si>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</si>
  <si>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</si>
  <si>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</si>
  <si>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</si>
  <si>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</si>
  <si>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</si>
  <si>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</si>
  <si>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</si>
  <si>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</si>
  <si>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</si>
  <si>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</si>
  <si>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</si>
  <si>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</si>
  <si>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</si>
  <si>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</si>
  <si>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</si>
  <si>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</si>
  <si>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</si>
  <si>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</si>
  <si>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</si>
  <si>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</si>
  <si>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</si>
  <si>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</si>
  <si>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</si>
  <si>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</si>
  <si>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</si>
  <si>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</si>
  <si>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</si>
  <si>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</si>
  <si>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</si>
  <si>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</si>
  <si>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</si>
  <si>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</si>
  <si>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</si>
  <si>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</si>
  <si>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</si>
  <si>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</si>
  <si>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</si>
  <si>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SO101</t>
  </si>
  <si>
    <t>KOMUNIKACE</t>
  </si>
  <si>
    <t>STA</t>
  </si>
  <si>
    <t>1</t>
  </si>
  <si>
    <t>{24b81b48-44a7-4d48-ab8e-a811ba59ef6a}</t>
  </si>
  <si>
    <t>2</t>
  </si>
  <si>
    <t>SO401</t>
  </si>
  <si>
    <t>VEŘEJNÉ OSVĚTLENÍ</t>
  </si>
  <si>
    <t>{a69ff095-c620-4276-bd4c-73a5f482c350}</t>
  </si>
  <si>
    <t>SO801b</t>
  </si>
  <si>
    <t>SADOVÉ ÚPRAVY - VÝSADBY</t>
  </si>
  <si>
    <t>{3c22c665-10c7-42f4-b469-746374b34772}</t>
  </si>
  <si>
    <t>SO801a</t>
  </si>
  <si>
    <t>SADOVÉ ÚPRAVY - PŘÍPRAVA RÝHY</t>
  </si>
  <si>
    <t>{7f0f01e2-b523-426e-8acb-db353a25d3c1}</t>
  </si>
  <si>
    <t>SO801c</t>
  </si>
  <si>
    <t>SADOVÉ ÚPRAVY - 5 LET PÉČE</t>
  </si>
  <si>
    <t>{94fe1340-b5e1-4919-8215-aaafaffe5b4e}</t>
  </si>
  <si>
    <t>SO501</t>
  </si>
  <si>
    <t>PŘÍPRAVA PRO TEPLOVOD</t>
  </si>
  <si>
    <t>{43231a6d-2950-4d12-8ea7-8464fe3dc10b}</t>
  </si>
  <si>
    <t>hloub_1</t>
  </si>
  <si>
    <t>hloubení pro trativody</t>
  </si>
  <si>
    <t>m3</t>
  </si>
  <si>
    <t>140</t>
  </si>
  <si>
    <t>hloub_2</t>
  </si>
  <si>
    <t>hloubení pro přípojky UV a pro nové stromy</t>
  </si>
  <si>
    <t>400</t>
  </si>
  <si>
    <t>KRYCÍ LIST SOUPISU PRACÍ</t>
  </si>
  <si>
    <t>hloub_3</t>
  </si>
  <si>
    <t>hloubení jam pro UV</t>
  </si>
  <si>
    <t>66</t>
  </si>
  <si>
    <t>sanace</t>
  </si>
  <si>
    <t>1707,36</t>
  </si>
  <si>
    <t>odkop</t>
  </si>
  <si>
    <t>odkopávky</t>
  </si>
  <si>
    <t>3775,916</t>
  </si>
  <si>
    <t>obsyp</t>
  </si>
  <si>
    <t>obsyp potrubí</t>
  </si>
  <si>
    <t>72,15</t>
  </si>
  <si>
    <t>Objekt:</t>
  </si>
  <si>
    <t>lože</t>
  </si>
  <si>
    <t>lože pod potrubí</t>
  </si>
  <si>
    <t>24</t>
  </si>
  <si>
    <t>SO101 -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</si>
  <si>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</si>
  <si>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</si>
  <si>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</si>
  <si>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</si>
  <si>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</si>
  <si>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</si>
  <si>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</si>
  <si>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</si>
  <si>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</si>
  <si>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</si>
  <si>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</si>
  <si>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</si>
  <si>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</si>
  <si>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</si>
  <si>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</si>
  <si>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</si>
  <si>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</si>
  <si>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</si>
  <si>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</si>
  <si>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</si>
  <si>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</si>
  <si>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</si>
  <si>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</si>
  <si>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</si>
  <si>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</si>
  <si>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</si>
  <si>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</si>
  <si>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</si>
  <si>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</si>
  <si>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</si>
  <si>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</si>
  <si>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</si>
  <si>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</si>
  <si>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</si>
  <si>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</si>
  <si>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</si>
  <si>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</si>
  <si>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</si>
  <si>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113154536</t>
  </si>
  <si>
    <t>Frézování živičného podkladu nebo krytu s naložením hmot na dopravní prostředek plochy přes 500 do 2 000 m2 pruhu šířky do 1 m, tloušťky vrstvy 80 mm</t>
  </si>
  <si>
    <t>m2</t>
  </si>
  <si>
    <t>CS ÚRS 2025 02</t>
  </si>
  <si>
    <t>4</t>
  </si>
  <si>
    <t>1102456540</t>
  </si>
  <si>
    <t>P</t>
  </si>
  <si>
    <t>Poznámka k položce:_x000d_
frézovaná dle diagnostiky PAU ZAS-T1 a ZAS-T3, bude odvezeno na recyklační skládku - zajišťije zhotovitel</t>
  </si>
  <si>
    <t>VV</t>
  </si>
  <si>
    <t>frézování šířky do 1 m pro rýhy na inženýrské sítě (předpoklad 20% z celkové plochy)</t>
  </si>
  <si>
    <t>3015*0,2</t>
  </si>
  <si>
    <t>Součet</t>
  </si>
  <si>
    <t>113154556</t>
  </si>
  <si>
    <t>Frézování živičného podkladu nebo krytu s naložením hmot na dopravní prostředek plochy přes 2 000 do 10 000 m2 pruhu šířky přes 1 m, tloušťky vrstvy 80 mm</t>
  </si>
  <si>
    <t>1438134538</t>
  </si>
  <si>
    <t>frézování šířky přes 1 m ostatní plocha mimo rýh pro inženýrské sítě (předpoklad 80% z celkové plochy)</t>
  </si>
  <si>
    <t>3015*0,8</t>
  </si>
  <si>
    <t>3</t>
  </si>
  <si>
    <t>113154548</t>
  </si>
  <si>
    <t>Frézování živičného podkladu nebo krytu s naložením hmot na dopravní prostředek plochy přes 500 do 2 000 m2 pruhu šířky přes 1 m, tloušťky vrstvy 100 mm</t>
  </si>
  <si>
    <t>-2131188432</t>
  </si>
  <si>
    <t>okružní křižovatka - oprava povrchu</t>
  </si>
  <si>
    <t>955</t>
  </si>
  <si>
    <t>113107223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</si>
  <si>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</si>
  <si>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1206358504</t>
  </si>
  <si>
    <t>odstranění stávajících podkladů komunikace</t>
  </si>
  <si>
    <t>2895*1,1</t>
  </si>
  <si>
    <t>5</t>
  </si>
  <si>
    <t>112251103R</t>
  </si>
  <si>
    <t>Odstranění pařezů frézováním průměru přes 500 do 700 mm včetně odvozu a likvidace</t>
  </si>
  <si>
    <t>kus</t>
  </si>
  <si>
    <t>279290147</t>
  </si>
  <si>
    <t>stávající pařezy</t>
  </si>
  <si>
    <t>6</t>
  </si>
  <si>
    <t>113106271</t>
  </si>
  <si>
    <t>Rozebrání dlažeb vozovek a ploch s přemístěním hmot na skládku na vzdálenost do 3 m nebo s naložením na dopravní prostředek, s jakoukoliv výplní spár strojně plochy jednotlivě přes 50 m2 do 200 m2 ze zámkové dlažby s ložem z kameniva</t>
  </si>
  <si>
    <t>2120930621</t>
  </si>
  <si>
    <t>rozebrání stávající zámkové dlažby tl. 8 cm</t>
  </si>
  <si>
    <t>375</t>
  </si>
  <si>
    <t>7</t>
  </si>
  <si>
    <t>113106144</t>
  </si>
  <si>
    <t>Rozebrání dlažeb komunikací pro pěší s přemístěním hmot na skládku na vzdálenost do 3 m nebo s naložením na dopravní prostředek s ložem z kameniva nebo živice a s jakoukoliv výplní spár strojně plochy jednotlivě přes 50 m2 ze zámkové dlažby</t>
  </si>
  <si>
    <t>1152176786</t>
  </si>
  <si>
    <t>rozebrání stávající zámkové dlažby tl. 6 cm</t>
  </si>
  <si>
    <t>610</t>
  </si>
  <si>
    <t>8</t>
  </si>
  <si>
    <t>113106293</t>
  </si>
  <si>
    <t>Rozebrání dlažeb vozovek a ploch s přemístěním hmot na skládku na vzdálenost do 3 m nebo s naložením na dopravní prostředek, s jakoukoliv výplní spár strojně plochy jednotlivě přes 50 m2 do 200 m2 z vegetační dlažby s ložem z kameniva betonové</t>
  </si>
  <si>
    <t>763153488</t>
  </si>
  <si>
    <t>rozebrání stávající vegetační dlažby tl. 8 cm</t>
  </si>
  <si>
    <t>346</t>
  </si>
  <si>
    <t>9</t>
  </si>
  <si>
    <t>113107242</t>
  </si>
  <si>
    <t>Odstranění podkladů nebo krytů strojně plochy jednotlivě přes 200 m2 s přemístěním hmot na skládku na vzdálenost do 20 m nebo s naložením na dopravní prostředek živičných, o tl. vrstvy přes 50 do 100 mm</t>
  </si>
  <si>
    <t>-2099907969</t>
  </si>
  <si>
    <t>odstranění stávajícíh podkladů ze živice</t>
  </si>
  <si>
    <t>1560</t>
  </si>
  <si>
    <t>10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</si>
  <si>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</si>
  <si>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</si>
  <si>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</si>
  <si>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-1841923156</t>
  </si>
  <si>
    <t>vytrhání silničních betonových obrub</t>
  </si>
  <si>
    <t>295</t>
  </si>
  <si>
    <t>vytrhání kamenných stojatých obrub</t>
  </si>
  <si>
    <t>40</t>
  </si>
  <si>
    <t>11</t>
  </si>
  <si>
    <t>113204111</t>
  </si>
  <si>
    <t>Vytrhání obrub s vybouráním lože, s přemístěním hmot na skládku na vzdálenost do 3 m nebo s naložením na dopravní prostředek záhonových</t>
  </si>
  <si>
    <t>909862145</t>
  </si>
  <si>
    <t>vytrhání záhonových betonových obrub</t>
  </si>
  <si>
    <t>334</t>
  </si>
  <si>
    <t>113201112</t>
  </si>
  <si>
    <t>Vytrhání obrub s vybouráním lože, s přemístěním hmot na skládku na vzdálenost do 3 m nebo s naložením na dopravní prostředek silničních ležatých</t>
  </si>
  <si>
    <t>-16446056</t>
  </si>
  <si>
    <t>Poznámka k položce:_x000d_
budou očištěny, naloženy na palety a odvezeny do areálu TS Klatovy</t>
  </si>
  <si>
    <t>vytrhání kamenných ležatých obrub</t>
  </si>
  <si>
    <t>366</t>
  </si>
  <si>
    <t>13</t>
  </si>
  <si>
    <t>113203111</t>
  </si>
  <si>
    <t>Vytrhání obrub s vybouráním lože, s přemístěním hmot na skládku na vzdálenost do 3 m nebo s naložením na dopravní prostředek z dlažebních kostek</t>
  </si>
  <si>
    <t>-1307309593</t>
  </si>
  <si>
    <t>Poznámka k položce:_x000d_
budou očištěny, naloženy a odvezeny do areálu TS Klatovy</t>
  </si>
  <si>
    <t>vytrhání drobných kostek</t>
  </si>
  <si>
    <t>475</t>
  </si>
  <si>
    <t>vytrhání velkých kostek</t>
  </si>
  <si>
    <t>580</t>
  </si>
  <si>
    <t>14</t>
  </si>
  <si>
    <t>001R</t>
  </si>
  <si>
    <t>Bourání uliční vpusti</t>
  </si>
  <si>
    <t>ks</t>
  </si>
  <si>
    <t>-1064953922</t>
  </si>
  <si>
    <t>bourání stávajících UV</t>
  </si>
  <si>
    <t>17</t>
  </si>
  <si>
    <t>15</t>
  </si>
  <si>
    <t>132151104</t>
  </si>
  <si>
    <t>Hloubení nezapažených rýh šířky do 800 mm strojně s urovnáním dna do předepsaného profilu a spádu v hornině třídy těžitelnosti I skupiny 1 a 2 přes 100 m3</t>
  </si>
  <si>
    <t>1909003673</t>
  </si>
  <si>
    <t>hloubení rýh pro trativody</t>
  </si>
  <si>
    <t>0,5*0,35*800</t>
  </si>
  <si>
    <t>16</t>
  </si>
  <si>
    <t>132151254</t>
  </si>
  <si>
    <t>Hloubení nezapažených rýh šířky přes 800 do 2 000 mm strojně s urovnáním dna do předepsaného profilu a spádu v hornině třídy těžitelnosti I skupiny 1 a 2 přes 100 do 500 m3</t>
  </si>
  <si>
    <t>1864310936</t>
  </si>
  <si>
    <t>hloubení rýh pro přípojky UV</t>
  </si>
  <si>
    <t>1*2,5*160</t>
  </si>
  <si>
    <t>131151103</t>
  </si>
  <si>
    <t>Hloubení nezapažených jam a zářezů strojně s urovnáním dna do předepsaného profilu a spádu v hornině třídy těžitelnosti I skupiny 1 a 2 přes 50 do 100 m3</t>
  </si>
  <si>
    <t>-561587428</t>
  </si>
  <si>
    <t>1*1*2*33</t>
  </si>
  <si>
    <t>18</t>
  </si>
  <si>
    <t>139001101</t>
  </si>
  <si>
    <t>Příplatek k cenám hloubených vykopávek za ztížení vykopávky v blízkosti podzemního vedení nebo výbušnin pro jakoukoliv třídu horniny</t>
  </si>
  <si>
    <t>767350818</t>
  </si>
  <si>
    <t>hloubení ručně v blízkosti vedení předpoklad 20% z celkového objemu hloubení</t>
  </si>
  <si>
    <t>hloub_2*0,2</t>
  </si>
  <si>
    <t>hloub_3*0,2</t>
  </si>
  <si>
    <t>19</t>
  </si>
  <si>
    <t>119001405</t>
  </si>
  <si>
    <t>Dočasné zajištění podzemního potrubí nebo kabelového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</si>
  <si>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1713744478</t>
  </si>
  <si>
    <t>předpoklad</t>
  </si>
  <si>
    <t>33</t>
  </si>
  <si>
    <t>20</t>
  </si>
  <si>
    <t>122252206</t>
  </si>
  <si>
    <t>Odkopávky a prokopávky nezapažené pro silnice a dálnice strojně v hornině třídy těžitelnosti I přes 1 000 do 5 000 m3</t>
  </si>
  <si>
    <t>-1319735638</t>
  </si>
  <si>
    <t>komunikace - odkop pro spodní stavbu</t>
  </si>
  <si>
    <t>2895*0,22*1,2</t>
  </si>
  <si>
    <t>parkovací pruhy - odkop pro spodní stavbu</t>
  </si>
  <si>
    <t>470*0,59*1,2</t>
  </si>
  <si>
    <t>autobusové zálivy - odkop pro spodní stavbu</t>
  </si>
  <si>
    <t>192*0,59*1,2</t>
  </si>
  <si>
    <t>chodníky sjezdy AC - odkop pro spodní stavbu</t>
  </si>
  <si>
    <t>458*0,46</t>
  </si>
  <si>
    <t>chodníky AC - odkop pro spodní stavbu</t>
  </si>
  <si>
    <t>1060*0,36</t>
  </si>
  <si>
    <t>chodníky žulová dlažba - odkop pro spodní stavbu</t>
  </si>
  <si>
    <t>590*0,37</t>
  </si>
  <si>
    <t>provizorní propojení chodníku</t>
  </si>
  <si>
    <t>80*0,2</t>
  </si>
  <si>
    <t>rampa u lávky</t>
  </si>
  <si>
    <t>15*0,6</t>
  </si>
  <si>
    <t>sanace hloubka 0,4 m, předpoklad 100% plochy komunikace, parkovacích pruhů a autobusových zálivů</t>
  </si>
  <si>
    <t>(2895+470+192)*0,4*1,2</t>
  </si>
  <si>
    <t>162701105R</t>
  </si>
  <si>
    <t xml:space="preserve">Vodorovné přemístění výkopku nebo sypaniny po suchu  na obvyklém dopravním prostředku, bez naložení výkopku, avšak se složením bez rozhrnutí z horniny tř. 1 až 4 na skládku včetně likvidace v souladu se zákonem o odpadech</t>
  </si>
  <si>
    <t>-1629011051</t>
  </si>
  <si>
    <t>22</t>
  </si>
  <si>
    <t>171151112</t>
  </si>
  <si>
    <t>Uložení sypanin do násypů strojně s rozprostřením sypaniny ve vrstvách a s hrubým urovnáním zhutněných z hornin nesoudržných kamenitých</t>
  </si>
  <si>
    <t>1519713025</t>
  </si>
  <si>
    <t>sanace podkladních vrstev 100% plochy komunikace, parkovacích stání a autobusových zálivů</t>
  </si>
  <si>
    <t>23</t>
  </si>
  <si>
    <t>M</t>
  </si>
  <si>
    <t>58344229</t>
  </si>
  <si>
    <t>kamenivo do sanace frakce 0/125 mm</t>
  </si>
  <si>
    <t>t</t>
  </si>
  <si>
    <t>-1552371848</t>
  </si>
  <si>
    <t>sanace*2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</si>
  <si>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</si>
  <si>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</si>
  <si>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-679343195</t>
  </si>
  <si>
    <t>přípojky UV DN 150</t>
  </si>
  <si>
    <t>1*0,45*157</t>
  </si>
  <si>
    <t>přípojky UV DN 200</t>
  </si>
  <si>
    <t>1*0,5*3</t>
  </si>
  <si>
    <t>25</t>
  </si>
  <si>
    <t>58337303</t>
  </si>
  <si>
    <t>štěrkopísek frakce 0/8</t>
  </si>
  <si>
    <t>1907760717</t>
  </si>
  <si>
    <t>Poznámka k položce:_x000d_
materiál pro obsyp</t>
  </si>
  <si>
    <t>72,15*2 'Přepočtené koeficientem množství</t>
  </si>
  <si>
    <t>26</t>
  </si>
  <si>
    <t>174151101</t>
  </si>
  <si>
    <t>Zásyp sypaninou z jakékoliv horniny strojně s uložením výkopku ve vrstvách se zhutněním jam, šachet, rýh nebo kolem objektů v těchto vykopávkách</t>
  </si>
  <si>
    <t>1602636026</t>
  </si>
  <si>
    <t>hloub_3*0,5</t>
  </si>
  <si>
    <t>-lože</t>
  </si>
  <si>
    <t>-obsyp</t>
  </si>
  <si>
    <t>27</t>
  </si>
  <si>
    <t>58344171</t>
  </si>
  <si>
    <t>štěrkodrť frakce 0/32</t>
  </si>
  <si>
    <t>-449900215</t>
  </si>
  <si>
    <t>Poznámka k položce:_x000d_
materiál pro zásyp</t>
  </si>
  <si>
    <t>336,85*2 'Přepočtené koeficientem množství</t>
  </si>
  <si>
    <t>28</t>
  </si>
  <si>
    <t>181351113</t>
  </si>
  <si>
    <t>Rozprostření a urovnání ornice v rovině nebo ve svahu sklonu do 1:5 strojně při souvislé ploše přes 500 m2, tl. vrstvy 150 mm</t>
  </si>
  <si>
    <t>-1860225165</t>
  </si>
  <si>
    <t>trávník nový</t>
  </si>
  <si>
    <t>582</t>
  </si>
  <si>
    <t>29</t>
  </si>
  <si>
    <t>10364101</t>
  </si>
  <si>
    <t>zemina pro terénní úpravy - ornice</t>
  </si>
  <si>
    <t>946901067</t>
  </si>
  <si>
    <t>582*0,15*1,8</t>
  </si>
  <si>
    <t>30</t>
  </si>
  <si>
    <t>181451131</t>
  </si>
  <si>
    <t>Založení trávníku na půdě předem připravené plochy přes 1000 m2 výsevem včetně utažení parkového v rovině nebo na svahu do 1:5</t>
  </si>
  <si>
    <t>-2054120318</t>
  </si>
  <si>
    <t>708+582</t>
  </si>
  <si>
    <t>31</t>
  </si>
  <si>
    <t>00572410</t>
  </si>
  <si>
    <t>osivo směs travní parková</t>
  </si>
  <si>
    <t>kg</t>
  </si>
  <si>
    <t>-1817841675</t>
  </si>
  <si>
    <t>1290*0,02 'Přepočtené koeficientem množství</t>
  </si>
  <si>
    <t>32</t>
  </si>
  <si>
    <t>184813212</t>
  </si>
  <si>
    <t>Ochranné oplocení kořenové zóny stromu v rovině nebo na svahu do 1:5, výšky přes 1500 do 2000 mm</t>
  </si>
  <si>
    <t>1307068521</t>
  </si>
  <si>
    <t>stávající stromy - ochrana kmene</t>
  </si>
  <si>
    <t>181951112</t>
  </si>
  <si>
    <t>Úprava pláně vyrovnáním výškových rozdílů strojně v hornině třídy těžitelnosti I, skupiny 1 až 3 se zhutněním</t>
  </si>
  <si>
    <t>445558429</t>
  </si>
  <si>
    <t>komunikace</t>
  </si>
  <si>
    <t>2895*1,2</t>
  </si>
  <si>
    <t>parkovací pruhy</t>
  </si>
  <si>
    <t>470*1,2</t>
  </si>
  <si>
    <t>autobusové zálivy</t>
  </si>
  <si>
    <t>192*1,2</t>
  </si>
  <si>
    <t>chodníky sjezdy AC</t>
  </si>
  <si>
    <t>458</t>
  </si>
  <si>
    <t>chodníky AC</t>
  </si>
  <si>
    <t>1060</t>
  </si>
  <si>
    <t>chodníky žulová dlažba</t>
  </si>
  <si>
    <t>590</t>
  </si>
  <si>
    <t>80</t>
  </si>
  <si>
    <t>Zakládání</t>
  </si>
  <si>
    <t>34</t>
  </si>
  <si>
    <t>212751105</t>
  </si>
  <si>
    <t>Trativody z drenážních trubek se zřízením betonového lože pod trubky a s jejich obsypem v otevřeném výkopu trubka flexibilní PVC-U SN 4 celoperforovaná 360° DN 125</t>
  </si>
  <si>
    <t>-1718704550</t>
  </si>
  <si>
    <t>trativody</t>
  </si>
  <si>
    <t>800</t>
  </si>
  <si>
    <t>35</t>
  </si>
  <si>
    <t>273311126</t>
  </si>
  <si>
    <t>Základové konstrukce z betonu prostého desky ve výkopu nebo na hlavách pilot C 20/25</t>
  </si>
  <si>
    <t>303511223</t>
  </si>
  <si>
    <t>rampa u lávky - základy</t>
  </si>
  <si>
    <t>15*0,45</t>
  </si>
  <si>
    <t>36</t>
  </si>
  <si>
    <t>273321118</t>
  </si>
  <si>
    <t>Konstrukce z betonu železového desky C 30/37 XF4, včetně povrchové úpravy pochozí plochy koštětem (striáž)</t>
  </si>
  <si>
    <t>17865475</t>
  </si>
  <si>
    <t>47*0,5</t>
  </si>
  <si>
    <t>37</t>
  </si>
  <si>
    <t>273361116</t>
  </si>
  <si>
    <t>Výztuž betonových konstrukcí z betonářské oceli 10 505 (R) nebo BSt 500</t>
  </si>
  <si>
    <t>-2003865637</t>
  </si>
  <si>
    <t>rampa u lávky předpoklad 5% objemu z objemu betonu (bude upřesněno v rámci RDS)</t>
  </si>
  <si>
    <t>47*0,5*0,05</t>
  </si>
  <si>
    <t>38</t>
  </si>
  <si>
    <t>273354111</t>
  </si>
  <si>
    <t>Bednění betonových konstrukcí zřízení</t>
  </si>
  <si>
    <t>1940800454</t>
  </si>
  <si>
    <t>42</t>
  </si>
  <si>
    <t>39</t>
  </si>
  <si>
    <t>273354211</t>
  </si>
  <si>
    <t>Bednění betonových konstrukcí odstranění bednění</t>
  </si>
  <si>
    <t>1843724752</t>
  </si>
  <si>
    <t>935113111</t>
  </si>
  <si>
    <t>Osazení odvodňovacího žlabu s krycím roštem polymerbetonového šířky do 210 mm</t>
  </si>
  <si>
    <t>1932442642</t>
  </si>
  <si>
    <t>žlab u lávky</t>
  </si>
  <si>
    <t>žlab ve vjezdu u Klatexu a do Biolabu</t>
  </si>
  <si>
    <t>7+14</t>
  </si>
  <si>
    <t>41</t>
  </si>
  <si>
    <t>59227220</t>
  </si>
  <si>
    <t>žlab odvodňovací z polymerbetonu bez spádu s můstkovým roštem litinovým š 100mm</t>
  </si>
  <si>
    <t>2120008629</t>
  </si>
  <si>
    <t>59227126R</t>
  </si>
  <si>
    <t>žlab odvodňovací z polymerbetonu bez spádu s můstkovým roštem litinovým š 150mm</t>
  </si>
  <si>
    <t>786259523</t>
  </si>
  <si>
    <t>Vodorovné konstrukce</t>
  </si>
  <si>
    <t>43</t>
  </si>
  <si>
    <t>451573111</t>
  </si>
  <si>
    <t>Lože pod potrubí, stoky a drobné objekty v otevřeném výkopu ze štěrkopísku frakce do 22 mm</t>
  </si>
  <si>
    <t>-1520987009</t>
  </si>
  <si>
    <t>přípojky UV</t>
  </si>
  <si>
    <t>1*0,15*160</t>
  </si>
  <si>
    <t>Komunikace pozemní</t>
  </si>
  <si>
    <t>44</t>
  </si>
  <si>
    <t>564921411</t>
  </si>
  <si>
    <t>Podklad nebo podsyp z asfaltového recyklátu s rozprostřením a zhutněním plochy přes 100 m2, po zhutnění tl. 60 mm</t>
  </si>
  <si>
    <t>282944258</t>
  </si>
  <si>
    <t>45</t>
  </si>
  <si>
    <t>564931412</t>
  </si>
  <si>
    <t>Podklad nebo podsyp z asfaltového recyklátu s rozprostřením a zhutněním plochy přes 100 m2, po zhutnění tl. 100 mm</t>
  </si>
  <si>
    <t>645109111</t>
  </si>
  <si>
    <t>provizorní propojení chodníku tloušťka celkem 200 mm (2 x 100 mm)</t>
  </si>
  <si>
    <t>80*2</t>
  </si>
  <si>
    <t>46</t>
  </si>
  <si>
    <t>564851111</t>
  </si>
  <si>
    <t>Podklad ze štěrkodrti ŠD s rozprostřením a zhutněním plochy přes 100 m2, po zhutnění tl. 150 mm</t>
  </si>
  <si>
    <t>1166607101</t>
  </si>
  <si>
    <t>rampa u lávky - pdoklad pod betonový základ</t>
  </si>
  <si>
    <t>47</t>
  </si>
  <si>
    <t>564861111</t>
  </si>
  <si>
    <t>Podklad ze štěrkodrti ŠD s rozprostřením a zhutněním plochy přes 100 m2, po zhutnění tl. 200 mm</t>
  </si>
  <si>
    <t>-873985431</t>
  </si>
  <si>
    <t>48</t>
  </si>
  <si>
    <t>564871111</t>
  </si>
  <si>
    <t>Podklad ze štěrkodrti ŠD s rozprostřením a zhutněním plochy přes 100 m2, po zhutnění tl. 250 mm</t>
  </si>
  <si>
    <t>82681763</t>
  </si>
  <si>
    <t>49</t>
  </si>
  <si>
    <t>564952111</t>
  </si>
  <si>
    <t>Podklad z mechanicky zpevněného kameniva MZK (minerální beton) s rozprostřením a s hutněním, po zhutnění tl. 150 mm</t>
  </si>
  <si>
    <t>2017070780</t>
  </si>
  <si>
    <t>2895</t>
  </si>
  <si>
    <t>50</t>
  </si>
  <si>
    <t>564952115</t>
  </si>
  <si>
    <t>Podklad z mechanicky zpevněného kameniva MZK (minerální beton) s rozprostřením a s hutněním, po zhutnění tl. 190 mm</t>
  </si>
  <si>
    <t>1308660351</t>
  </si>
  <si>
    <t>470</t>
  </si>
  <si>
    <t>51</t>
  </si>
  <si>
    <t>567132113</t>
  </si>
  <si>
    <t>Podklad ze směsi stmelené cementem SC bez dilatačních spár, s rozprostřením a zhutněním SC C 8/10 (KSC I), po zhutnění tl. 180 mm</t>
  </si>
  <si>
    <t>-2105159537</t>
  </si>
  <si>
    <t>192</t>
  </si>
  <si>
    <t>52</t>
  </si>
  <si>
    <t>565166122</t>
  </si>
  <si>
    <t>Asfaltový beton vrstva podkladní ACP 22 z nemodifikovaného asfaltu s rozprostřením a zhutněním ACP 22 S v pruhu šířky přes 3 m, po zhutnění tl. 90 mm</t>
  </si>
  <si>
    <t>584690298</t>
  </si>
  <si>
    <t>53</t>
  </si>
  <si>
    <t>573231106</t>
  </si>
  <si>
    <t>Postřik spojovací PS bez posypu kamenivem ze silniční emulze, v množství 0,30 kg/m2</t>
  </si>
  <si>
    <t>1623860410</t>
  </si>
  <si>
    <t>2 x postřik spojovací (mezi podkladní a ložnou vrstvu a mezi ložnou a obrusnou vrstvu) komunikace</t>
  </si>
  <si>
    <t>2895*2</t>
  </si>
  <si>
    <t>okružní křižovatka - oprava povrchu (mezi ložní a obrusnou vrstvu)</t>
  </si>
  <si>
    <t>54</t>
  </si>
  <si>
    <t>573231111</t>
  </si>
  <si>
    <t>Postřik spojovací PS bez posypu kamenivem ze silniční emulze, v množství 0,70 kg/m2</t>
  </si>
  <si>
    <t>987962267</t>
  </si>
  <si>
    <t>okružní křižovatka - oprava povrchu (pod ložní vrstvu na vyfrézovaný povrch)</t>
  </si>
  <si>
    <t>55</t>
  </si>
  <si>
    <t>577165142</t>
  </si>
  <si>
    <t>Asfaltový beton vrstva ložní ACL 16 z modifikovaného asfaltu s rozprostřením a zhutněním ACL 16 S v pruhu šířky přes 3 m, po zhutnění tl. 70 mm</t>
  </si>
  <si>
    <t>280254874</t>
  </si>
  <si>
    <t>56</t>
  </si>
  <si>
    <t>577155142</t>
  </si>
  <si>
    <t>Asfaltový beton vrstva ložní ACL 16 z modifikovaného asfaltu s rozprostřením a zhutněním ACL 16 S v pruhu šířky přes 3 m, po zhutnění tl. 60 mm</t>
  </si>
  <si>
    <t>-578336258</t>
  </si>
  <si>
    <t>57</t>
  </si>
  <si>
    <t>577134141</t>
  </si>
  <si>
    <t>Asfaltový beton vrstva obrusná ACO 11 z modifikovaného asfaltu s rozprostřením a se zhutněním ACO 11+ v pruhu šířky přes 3 m, po zhutnění tl. 40 mm</t>
  </si>
  <si>
    <t>-1409813313</t>
  </si>
  <si>
    <t>58</t>
  </si>
  <si>
    <t>577155112</t>
  </si>
  <si>
    <t>Asfaltový beton vrstva ložní ACL 16 z nemodifikovaného asfaltu s rozprostřením a zhutněním ACL 16 + v pruhu šířky do 3 m, po zhutnění tl. 60 mm</t>
  </si>
  <si>
    <t>1095578224</t>
  </si>
  <si>
    <t>59</t>
  </si>
  <si>
    <t>577143112</t>
  </si>
  <si>
    <t>Asfaltový beton vrstva obrusná ACO 8 z nemodifikovaného asfaltu s rozprostřením a se zhutněním ACO 8 CH v pruhu šířky přes 1,5 do 3 m, po zhutnění tl. 50 mm</t>
  </si>
  <si>
    <t>-652040884</t>
  </si>
  <si>
    <t>1060-26</t>
  </si>
  <si>
    <t>60</t>
  </si>
  <si>
    <t>591111111</t>
  </si>
  <si>
    <t>Kladení dlažby z kostek s provedením lože do tl. 50 mm, s vyplněním spár, s dvojím beraněním a se smetením přebytečného materiálu na krajnici velkých z kamene, do lože z kameniva</t>
  </si>
  <si>
    <t>965939396</t>
  </si>
  <si>
    <t>61</t>
  </si>
  <si>
    <t>58381008</t>
  </si>
  <si>
    <t>kostka štípaná dlažební žula velká 15/17</t>
  </si>
  <si>
    <t>-799205643</t>
  </si>
  <si>
    <t>470*1,02</t>
  </si>
  <si>
    <t>62</t>
  </si>
  <si>
    <t>591141111</t>
  </si>
  <si>
    <t>Kladení dlažby z kostek s provedením lože do tl. 50 mm, s vyplněním spár, s dvojím beraněním a se smetením přebytečného materiálu na krajnici velkých z kamene, do lože z cementové malty</t>
  </si>
  <si>
    <t>-769067379</t>
  </si>
  <si>
    <t>63</t>
  </si>
  <si>
    <t>-828819318</t>
  </si>
  <si>
    <t>192*1,02</t>
  </si>
  <si>
    <t>64</t>
  </si>
  <si>
    <t>591411111</t>
  </si>
  <si>
    <t>Kladení dlažby z mozaiky komunikací pro pěší s vyplněním spár, s dvojím beraněním a se smetením přebytečného materiálu na vzdálenost do 3 m jednobarevné, s ložem tl. do 40 mm z kameniva</t>
  </si>
  <si>
    <t>931722009</t>
  </si>
  <si>
    <t>65</t>
  </si>
  <si>
    <t>58381004</t>
  </si>
  <si>
    <t>kostka štípaná dlažební mozaika žula 7/9 cm tř 1</t>
  </si>
  <si>
    <t>-343344425</t>
  </si>
  <si>
    <t>chodníky žulová dlažba - mozaika 7/9</t>
  </si>
  <si>
    <t>572*1,02</t>
  </si>
  <si>
    <t>596211112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</si>
  <si>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</si>
  <si>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-558636365</t>
  </si>
  <si>
    <t>chodníky AC - dlažba pro nevidomé a kontrastní pás u autobusových zastávek</t>
  </si>
  <si>
    <t>23+6</t>
  </si>
  <si>
    <t>chodníky žulová dlažba - dlažba pro nevidomé a kontrastní pás u autobusových zastávek</t>
  </si>
  <si>
    <t>12+6</t>
  </si>
  <si>
    <t>chodník u květinky - dlažba betonová 6cm</t>
  </si>
  <si>
    <t>67</t>
  </si>
  <si>
    <t>59245006</t>
  </si>
  <si>
    <t>dlažba pro nevidomé betonová 200x100mm tl 60mm barevná</t>
  </si>
  <si>
    <t>933757340</t>
  </si>
  <si>
    <t>chodníky AC - dlažba pro nevidomé</t>
  </si>
  <si>
    <t>23*1,02</t>
  </si>
  <si>
    <t>chodníky žulová dlažba - dlažba pro nevidomé</t>
  </si>
  <si>
    <t>12*1,02</t>
  </si>
  <si>
    <t>68</t>
  </si>
  <si>
    <t>59245008</t>
  </si>
  <si>
    <t>dlažba skladebná betonová 200x100mm tl 60mm barevná</t>
  </si>
  <si>
    <t>-37786162</t>
  </si>
  <si>
    <t>chodníky AC - kontrastní pás u autobusových zastávek</t>
  </si>
  <si>
    <t>6*1,02</t>
  </si>
  <si>
    <t>chodníky žulová dlažba - kontrastní pás u autobusových zastávek</t>
  </si>
  <si>
    <t>69</t>
  </si>
  <si>
    <t>59245018</t>
  </si>
  <si>
    <t>dlažba skladebná betonová 200x100mm tl 60mm přírodní</t>
  </si>
  <si>
    <t>506886129</t>
  </si>
  <si>
    <t>26*1,02</t>
  </si>
  <si>
    <t>70</t>
  </si>
  <si>
    <t>596212211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</si>
  <si>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50 do 100 m2</t>
  </si>
  <si>
    <t>123660902</t>
  </si>
  <si>
    <t>chodníky sjezdy AC - dlažba pro nevidomé a umělá vodící linie</t>
  </si>
  <si>
    <t>36+10</t>
  </si>
  <si>
    <t>71</t>
  </si>
  <si>
    <t>59245226</t>
  </si>
  <si>
    <t>dlažba pro nevidomé betonová 200x100mm tl 80mm barevná</t>
  </si>
  <si>
    <t>-352436368</t>
  </si>
  <si>
    <t>chodníky sjezdy AC - dlažba pro nevidomé</t>
  </si>
  <si>
    <t>36*1,02</t>
  </si>
  <si>
    <t>72</t>
  </si>
  <si>
    <t>59246087</t>
  </si>
  <si>
    <t>dlažba pro nevidomé betonová 200x200mm tl 80mm přírodní - umělá vodící linie</t>
  </si>
  <si>
    <t>-1458332934</t>
  </si>
  <si>
    <t>chodníky sjezdy AC - umělá vodící linie</t>
  </si>
  <si>
    <t>10*1,02</t>
  </si>
  <si>
    <t>Vedení trubní dálková a přípojná</t>
  </si>
  <si>
    <t>73</t>
  </si>
  <si>
    <t>899132111</t>
  </si>
  <si>
    <t>Výměna (výšková úprava) poklopu kanalizačního s rámem samonivelačním s ošetřením podkladních vrstev hloubky do 25 cm</t>
  </si>
  <si>
    <t>122062847</t>
  </si>
  <si>
    <t xml:space="preserve">výšková úprava nových samonivelačních poklopů - poklopy dodá správce ŠVAK </t>
  </si>
  <si>
    <t>74</t>
  </si>
  <si>
    <t>899132121</t>
  </si>
  <si>
    <t>Výměna (výšková úprava) poklopu kanalizačního s rámem pevným s ošetřením podkladních vrstev hloubky do 25 cm</t>
  </si>
  <si>
    <t>-1256705702</t>
  </si>
  <si>
    <t xml:space="preserve">výšková úprava nových poklopů - poklopy dodá správce ŠVAK </t>
  </si>
  <si>
    <t>75</t>
  </si>
  <si>
    <t>899132212</t>
  </si>
  <si>
    <t>Výměna (výšková úprava) poklopu vodovodního samonivelačního nebo pevného šoupátkového</t>
  </si>
  <si>
    <t>1480537004</t>
  </si>
  <si>
    <t>76</t>
  </si>
  <si>
    <t>871313121</t>
  </si>
  <si>
    <t>Montáž kanalizačního potrubí z tvrdého PVC-U hladkého plnostěnného tuhost SN 8 DN 160</t>
  </si>
  <si>
    <t>-1272671091</t>
  </si>
  <si>
    <t>přípojky DN 150 mm</t>
  </si>
  <si>
    <t>157</t>
  </si>
  <si>
    <t>77</t>
  </si>
  <si>
    <t>28611164</t>
  </si>
  <si>
    <t>trubka kanalizační PVC-U plnostěnná jednovrstvá DN 160x1000mm SN8</t>
  </si>
  <si>
    <t>240463362</t>
  </si>
  <si>
    <t>157*1,03 'Přepočtené koeficientem množství</t>
  </si>
  <si>
    <t>78</t>
  </si>
  <si>
    <t>871353121</t>
  </si>
  <si>
    <t>Montáž kanalizačního potrubí z tvrdého PVC-U hladkého plnostěnného tuhost SN 8 DN 200</t>
  </si>
  <si>
    <t>1823553952</t>
  </si>
  <si>
    <t>přípojky DN 200 mm</t>
  </si>
  <si>
    <t>79</t>
  </si>
  <si>
    <t>28611167</t>
  </si>
  <si>
    <t>trubka kanalizační PVC-U plnostěnná jednovrstvá DN 200x1000mm SN8</t>
  </si>
  <si>
    <t>-1486018426</t>
  </si>
  <si>
    <t>3*1,03 'Přepočtené koeficientem množství</t>
  </si>
  <si>
    <t>877310310</t>
  </si>
  <si>
    <t>Montáž kolen na kanalizačním potrubí z PP nebo tvrdého PVC trub hladkých plnostěnných DN 150</t>
  </si>
  <si>
    <t>-2130437498</t>
  </si>
  <si>
    <t>předpoklad 3 kolena / 1 UV</t>
  </si>
  <si>
    <t>3*33</t>
  </si>
  <si>
    <t>81</t>
  </si>
  <si>
    <t>28611361</t>
  </si>
  <si>
    <t>koleno kanalizační PVC KG 160x45°</t>
  </si>
  <si>
    <t>-41837422</t>
  </si>
  <si>
    <t>82</t>
  </si>
  <si>
    <t>877350320</t>
  </si>
  <si>
    <t>Montáž tvarovek na kanalizačním plastovém potrubí z PP nebo PVC-U hladkého plnostěnného odboček DN 200</t>
  </si>
  <si>
    <t>-1878251589</t>
  </si>
  <si>
    <t>odbočka</t>
  </si>
  <si>
    <t>83</t>
  </si>
  <si>
    <t>28651032</t>
  </si>
  <si>
    <t>odbočka kanalizační PVC-U plnostěnná s rázovou odolností DN 200/160/45°</t>
  </si>
  <si>
    <t>1371101702</t>
  </si>
  <si>
    <t>84</t>
  </si>
  <si>
    <t>877350330</t>
  </si>
  <si>
    <t>Montáž tvarovek na kanalizačním plastovém potrubí z PP nebo PVC-U hladkého plnostěnného spojek nebo redukcí DN 200</t>
  </si>
  <si>
    <t>-1719784813</t>
  </si>
  <si>
    <t>redukce DN 200/150 mm</t>
  </si>
  <si>
    <t>85</t>
  </si>
  <si>
    <t>28651239</t>
  </si>
  <si>
    <t>redukce kanalizační PVC-U plnostěnná 200/160</t>
  </si>
  <si>
    <t>1736351205</t>
  </si>
  <si>
    <t>86</t>
  </si>
  <si>
    <t>895941302</t>
  </si>
  <si>
    <t>Osazení vpusti uliční z betonových dílců DN 450 dno s kalištěm</t>
  </si>
  <si>
    <t>107814275</t>
  </si>
  <si>
    <t>vpusti nové</t>
  </si>
  <si>
    <t>87</t>
  </si>
  <si>
    <t>59223852</t>
  </si>
  <si>
    <t>dno pro uliční vpusť s kalovou prohlubní betonové 450x300x50mm</t>
  </si>
  <si>
    <t>-1795035159</t>
  </si>
  <si>
    <t>88</t>
  </si>
  <si>
    <t>895941332</t>
  </si>
  <si>
    <t>Osazení vpusti uliční z betonových dílců DN 450 skruž průběžná se zápachovou uzávěrkou</t>
  </si>
  <si>
    <t>1474959892</t>
  </si>
  <si>
    <t>89</t>
  </si>
  <si>
    <t>59224493</t>
  </si>
  <si>
    <t>skruž betonová průběžná se zápachovou uzávěrkou 150mm PVC pro uliční vpusť 450x645x50mm</t>
  </si>
  <si>
    <t>1549227381</t>
  </si>
  <si>
    <t>90</t>
  </si>
  <si>
    <t>895941323</t>
  </si>
  <si>
    <t>Osazení vpusti uliční z betonových dílců DN 450 skruž středová 570 mm</t>
  </si>
  <si>
    <t>-520211414</t>
  </si>
  <si>
    <t>91</t>
  </si>
  <si>
    <t>59224488</t>
  </si>
  <si>
    <t>skruž betonová středová pro uliční vpusť 450x570x50mm</t>
  </si>
  <si>
    <t>-1003408902</t>
  </si>
  <si>
    <t>92</t>
  </si>
  <si>
    <t>895941313</t>
  </si>
  <si>
    <t>Osazení vpusti uliční z betonových dílců DN 450 skruž horní 295 mm</t>
  </si>
  <si>
    <t>-231258210</t>
  </si>
  <si>
    <t>93</t>
  </si>
  <si>
    <t>59224485</t>
  </si>
  <si>
    <t>vpusť uliční DN 450 skruž horní betonová 450/295x50mm</t>
  </si>
  <si>
    <t>-1833146822</t>
  </si>
  <si>
    <t>94</t>
  </si>
  <si>
    <t>899204112</t>
  </si>
  <si>
    <t>Osazení mříží litinových včetně rámů a košů na bahno pro třídu zatížení D400, E600</t>
  </si>
  <si>
    <t>-1571409996</t>
  </si>
  <si>
    <t>95</t>
  </si>
  <si>
    <t>59223260</t>
  </si>
  <si>
    <t>mříž vtoková litinová k uliční vpusti C250/D400 500x500mm</t>
  </si>
  <si>
    <t>-1510691142</t>
  </si>
  <si>
    <t>96</t>
  </si>
  <si>
    <t>59223871</t>
  </si>
  <si>
    <t>koš vysoký pro uliční vpusti žárově Pz plech pro rám 500/500mm</t>
  </si>
  <si>
    <t>-417877611</t>
  </si>
  <si>
    <t>97</t>
  </si>
  <si>
    <t>59224483R</t>
  </si>
  <si>
    <t>vpusť uliční DN 450 vyrovnávací prstenec pro rám 500x500mm</t>
  </si>
  <si>
    <t>-1858227023</t>
  </si>
  <si>
    <t>Ostatní konstrukce a práce, bourání</t>
  </si>
  <si>
    <t>98</t>
  </si>
  <si>
    <t>90001R</t>
  </si>
  <si>
    <t>Zastávkový přístřešek, kovová konstrukce, 3 skleněná pole, s pevnou střechou, se 2 skleněnými bočnicemi viz technická zpráva._x000d_
Montáž včetně dodání a včetně vybetonování betonových patek pro kotvení zástřešku.</t>
  </si>
  <si>
    <t>443797800</t>
  </si>
  <si>
    <t xml:space="preserve">Poznámka k položce:_x000d_
Bližší specifikace dle domluvy s objednatelem._x000d_
Nutno odsouhlasit objednatelem. </t>
  </si>
  <si>
    <t>zastávkový přístřešek s bočnicemi</t>
  </si>
  <si>
    <t>99</t>
  </si>
  <si>
    <t>90002R</t>
  </si>
  <si>
    <t>Zastávkový přístřešek, kovová konstrukce, 3 skleněná pole, s pevnou střechou, bez bočnic viz technická zpráva._x000d_
Montáž včetně dodání a včetně vybetonování betonových patek pro kotvení zástřešku.</t>
  </si>
  <si>
    <t>-862587932</t>
  </si>
  <si>
    <t>zastávkový přístřešek bez bočnic</t>
  </si>
  <si>
    <t>100</t>
  </si>
  <si>
    <t>90003R</t>
  </si>
  <si>
    <t>Koš na odpadky kulatý se stříškou, kovový, pouze 1 nádoba (ne na tříděný odpad) viz technická zpráva._x000d_
Montáž včetně dodání a včetně vybetonování betonových patek pro kotvení koše.</t>
  </si>
  <si>
    <t>26121451</t>
  </si>
  <si>
    <t>koše na odpadky</t>
  </si>
  <si>
    <t>101</t>
  </si>
  <si>
    <t>90004R</t>
  </si>
  <si>
    <t>Lavička kovová konstrukce s područkami a opěradlem, s dřevěnou výplní viz technická zpráva._x000d_
Montáž včetně dodání a včetně vybetonování betonových patek pro kotvení lavičky.</t>
  </si>
  <si>
    <t>-829294713</t>
  </si>
  <si>
    <t>lavička</t>
  </si>
  <si>
    <t>102</t>
  </si>
  <si>
    <t>961051111</t>
  </si>
  <si>
    <t>Bourání konstrukcí základů ze železového betonu</t>
  </si>
  <si>
    <t>1657884315</t>
  </si>
  <si>
    <t>rampa u lávky - bourání stávající železobetonové konstrukce</t>
  </si>
  <si>
    <t>32*0,5</t>
  </si>
  <si>
    <t>103</t>
  </si>
  <si>
    <t>966005111</t>
  </si>
  <si>
    <t>Rozebrání a odstranění zábradlí kotveného do betonového pdkladu s přemístěním hmot na skládku na vzdálenost do 10 m nebo s naložením na dopravní prostředek</t>
  </si>
  <si>
    <t>1391161370</t>
  </si>
  <si>
    <t>odstranění stávajícího zábradlí - rampa u lávky</t>
  </si>
  <si>
    <t>odstranění stávajícího zábradlí - u autobusové zastávky</t>
  </si>
  <si>
    <t>104</t>
  </si>
  <si>
    <t>911121111</t>
  </si>
  <si>
    <t>Montáž zábradlí ocelového přichyceného vruty do betonového podkladu včetně kotvení</t>
  </si>
  <si>
    <t>-1846748161</t>
  </si>
  <si>
    <t>rampa u lávky - nové zábradlí</t>
  </si>
  <si>
    <t>nové zábradlí - u autobusové zastávky</t>
  </si>
  <si>
    <t>105</t>
  </si>
  <si>
    <t>63126081R</t>
  </si>
  <si>
    <t>Zábradlí ocelové kotvené do betonového podkladu, povrchová úprava žárový zinek + prášková barva._x000d_
Zábradlí bude obnobného typu, jako původní - bude upřesněno v rámci RDS po odsouhlasení objednatelem.</t>
  </si>
  <si>
    <t>2106395785</t>
  </si>
  <si>
    <t>106</t>
  </si>
  <si>
    <t>6312608101R</t>
  </si>
  <si>
    <t>Zábradlí ocelové kotvené do betonového podkladu, povrchová úprava žárový zinek + prášková barva zelená._x000d_
Zábradlí bude stejného typu jako podél Drnového potoku v ulici Franty Šumavského viz technická zpráva.</t>
  </si>
  <si>
    <t>-1993792889</t>
  </si>
  <si>
    <t>107</t>
  </si>
  <si>
    <t>919726122</t>
  </si>
  <si>
    <t>Geotextilie netkaná pro ochranu, separaci nebo filtraci měrná hmotnost přes 200 do 300 g/m2</t>
  </si>
  <si>
    <t>-1142136243</t>
  </si>
  <si>
    <t>textilie pod sanaci, předpoklad 100% plochy komunikace, parkovacích pruhů a autobusových zálivů</t>
  </si>
  <si>
    <t>(2895+470+192)*1,2</t>
  </si>
  <si>
    <t>108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</si>
  <si>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</si>
  <si>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</si>
  <si>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-320230770</t>
  </si>
  <si>
    <t>silniční betonové obruby - výměna v prostoru okružní křižovatky předpoklad 30%</t>
  </si>
  <si>
    <t>109</t>
  </si>
  <si>
    <t>59217031</t>
  </si>
  <si>
    <t>obrubník silniční betonový 1000x150x250mm</t>
  </si>
  <si>
    <t>469108218</t>
  </si>
  <si>
    <t xml:space="preserve">Poznámka k položce:_x000d_
obloukové obruby budou upřesněny při opravě._x000d_
</t>
  </si>
  <si>
    <t>74*1,02 'Přepočtené koeficientem množství</t>
  </si>
  <si>
    <t>110</t>
  </si>
  <si>
    <t>916241213</t>
  </si>
  <si>
    <t>Osazení obrubníku kamenného se zřízením lože, s vyplněním a zatřením spár cementovou maltou stojatého s boční opěrou z betonu prostého, do lože z betonu prostého</t>
  </si>
  <si>
    <t>-58288927</t>
  </si>
  <si>
    <t>obrubník silniční kamenný</t>
  </si>
  <si>
    <t>690</t>
  </si>
  <si>
    <t>krajník KS3</t>
  </si>
  <si>
    <t>376</t>
  </si>
  <si>
    <t>obrubík kamenný chodníkový</t>
  </si>
  <si>
    <t>435</t>
  </si>
  <si>
    <t>111</t>
  </si>
  <si>
    <t>58380007</t>
  </si>
  <si>
    <t>obrubník kamenný žulový přímý 1000x150x250mm</t>
  </si>
  <si>
    <t>-1773451955</t>
  </si>
  <si>
    <t>Poznámka k položce:_x000d_
Hmotnost: 104 kg/bm</t>
  </si>
  <si>
    <t>obrubník silniční kamenný - přímý 150/250 mm</t>
  </si>
  <si>
    <t>634*1,02</t>
  </si>
  <si>
    <t>112</t>
  </si>
  <si>
    <t>58380418R</t>
  </si>
  <si>
    <t>obrubník kamenný žulový obloukový R 0,5-1m 150x250mm</t>
  </si>
  <si>
    <t>-238439570</t>
  </si>
  <si>
    <t>R1</t>
  </si>
  <si>
    <t>2*1,02</t>
  </si>
  <si>
    <t>113</t>
  </si>
  <si>
    <t>58380428R</t>
  </si>
  <si>
    <t>obrubník kamenný žulový obloukový R 1-3m 150x250mm</t>
  </si>
  <si>
    <t>2028945287</t>
  </si>
  <si>
    <t>R2</t>
  </si>
  <si>
    <t>7*1,02</t>
  </si>
  <si>
    <t>114</t>
  </si>
  <si>
    <t>58380448R</t>
  </si>
  <si>
    <t>obrubník kamenný žulový obloukový R 5-10m 150x250mm</t>
  </si>
  <si>
    <t>1120723316</t>
  </si>
  <si>
    <t>R 8 m</t>
  </si>
  <si>
    <t>11*1,02</t>
  </si>
  <si>
    <t>115</t>
  </si>
  <si>
    <t>58380006R</t>
  </si>
  <si>
    <t>obrubník kamenný žulový přímý 1000x150x300mm</t>
  </si>
  <si>
    <t>-600107650</t>
  </si>
  <si>
    <t>obrubník silniční kamenný - přímý 150/300 mm</t>
  </si>
  <si>
    <t>116</t>
  </si>
  <si>
    <t>58380001</t>
  </si>
  <si>
    <t>krajník kamenný žulový silniční 130x200x300-800mm</t>
  </si>
  <si>
    <t>393086441</t>
  </si>
  <si>
    <t>376*1,02</t>
  </si>
  <si>
    <t>117</t>
  </si>
  <si>
    <t>58380374R</t>
  </si>
  <si>
    <t>obrubník kamenný žulový přímý 1000x80x250mm</t>
  </si>
  <si>
    <t>-1971586560</t>
  </si>
  <si>
    <t>obrubník kamenný chodníkový přímý</t>
  </si>
  <si>
    <t>406*1,02</t>
  </si>
  <si>
    <t>118</t>
  </si>
  <si>
    <t>58380374R2</t>
  </si>
  <si>
    <t>obrubník kamenný žulový obloukový R 1-3m 80x250mm</t>
  </si>
  <si>
    <t>-608586637</t>
  </si>
  <si>
    <t>obrubík kamenný chodníkový R 2</t>
  </si>
  <si>
    <t>22*1,02</t>
  </si>
  <si>
    <t>119</t>
  </si>
  <si>
    <t>58380374R8</t>
  </si>
  <si>
    <t>obrubník kamenný žulový obloukový R 5-10m 80x250mm</t>
  </si>
  <si>
    <t>-1682350561</t>
  </si>
  <si>
    <t>obrubík kamenný chodníkový R 8,5</t>
  </si>
  <si>
    <t>120</t>
  </si>
  <si>
    <t>916111123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</si>
  <si>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</si>
  <si>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-1226075968</t>
  </si>
  <si>
    <t>přídlažba</t>
  </si>
  <si>
    <t>linka 2x žulová kostka drobná</t>
  </si>
  <si>
    <t>105*2</t>
  </si>
  <si>
    <t>121</t>
  </si>
  <si>
    <t>58381007</t>
  </si>
  <si>
    <t>kostka štípaná dlažební žula drobná 8/10</t>
  </si>
  <si>
    <t>-168633667</t>
  </si>
  <si>
    <t>955*0,1*1,02</t>
  </si>
  <si>
    <t>105*2*0,1*1,02</t>
  </si>
  <si>
    <t>122</t>
  </si>
  <si>
    <t>916111113</t>
  </si>
  <si>
    <t>Osazení silniční obruby z dlažebních kostek v jedné řadě s ložem tl. přes 50 do 100 mm, s vyplněním a zatřením spár cementovou maltou z velkých kostek s boční opěrou z betonu prostého, do lože z betonu prostého téže značky</t>
  </si>
  <si>
    <t>1093292557</t>
  </si>
  <si>
    <t>linka z velké žulové kostky</t>
  </si>
  <si>
    <t>420</t>
  </si>
  <si>
    <t>123</t>
  </si>
  <si>
    <t>1087931075</t>
  </si>
  <si>
    <t>420*0,17*1,02</t>
  </si>
  <si>
    <t>124</t>
  </si>
  <si>
    <t>919735112</t>
  </si>
  <si>
    <t>Řezání stávajícího živičného krytu nebo podkladu hloubky přes 50 do 100 mm</t>
  </si>
  <si>
    <t>1048942729</t>
  </si>
  <si>
    <t>125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</si>
  <si>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</si>
  <si>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</si>
  <si>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1483670736</t>
  </si>
  <si>
    <t>126</t>
  </si>
  <si>
    <t>915111111</t>
  </si>
  <si>
    <t>Vodorovné dopravní značení stříkané barvou dělící čára šířky 125 mm souvislá bílá základní</t>
  </si>
  <si>
    <t>-416188464</t>
  </si>
  <si>
    <t>368</t>
  </si>
  <si>
    <t>127</t>
  </si>
  <si>
    <t>915111121</t>
  </si>
  <si>
    <t>Vodorovné dopravní značení stříkané barvou dělící čára šířky 125 mm přerušovaná bílá základní</t>
  </si>
  <si>
    <t>-1273501643</t>
  </si>
  <si>
    <t>128</t>
  </si>
  <si>
    <t>915121111</t>
  </si>
  <si>
    <t>Vodorovné dopravní značení stříkané barvou vodící čára bílá šířky 250 mm souvislá základní</t>
  </si>
  <si>
    <t>-983133305</t>
  </si>
  <si>
    <t>655</t>
  </si>
  <si>
    <t>129</t>
  </si>
  <si>
    <t>915121121</t>
  </si>
  <si>
    <t>Vodorovné dopravní značení stříkané barvou vodící čára bílá šířky 250 mm přerušovaná základní</t>
  </si>
  <si>
    <t>-1590613483</t>
  </si>
  <si>
    <t>344</t>
  </si>
  <si>
    <t>130</t>
  </si>
  <si>
    <t>915131111</t>
  </si>
  <si>
    <t>Vodorovné dopravní značení stříkané barvou přechody pro chodce, šipky, symboly bílé základní</t>
  </si>
  <si>
    <t>-1357539897</t>
  </si>
  <si>
    <t>přechody pro chodce</t>
  </si>
  <si>
    <t>2*10,5</t>
  </si>
  <si>
    <t>131</t>
  </si>
  <si>
    <t>915211112</t>
  </si>
  <si>
    <t>Vodorovné dopravní značení stříkaným plastem dělící čára šířky 125 mm souvislá bílá retroreflexní</t>
  </si>
  <si>
    <t>1360514191</t>
  </si>
  <si>
    <t>132</t>
  </si>
  <si>
    <t>915211122</t>
  </si>
  <si>
    <t>Vodorovné dopravní značení stříkaným plastem dělící čára šířky 125 mm přerušovaná bílá retroreflexní</t>
  </si>
  <si>
    <t>-495275313</t>
  </si>
  <si>
    <t>133</t>
  </si>
  <si>
    <t>915221112</t>
  </si>
  <si>
    <t>Vodorovné dopravní značení stříkaným plastem vodící čára bílá šířky 250 mm souvislá retroreflexní</t>
  </si>
  <si>
    <t>1633884603</t>
  </si>
  <si>
    <t>134</t>
  </si>
  <si>
    <t>915221122</t>
  </si>
  <si>
    <t>Vodorovné dopravní značení stříkaným plastem vodící čára bílá šířky 250 mm přerušovaná retroreflexní</t>
  </si>
  <si>
    <t>221913328</t>
  </si>
  <si>
    <t>135</t>
  </si>
  <si>
    <t>915231112</t>
  </si>
  <si>
    <t>Vodorovné dopravní značení stříkaným plastem přechody pro chodce, šipky, symboly nápisy bílé retroreflexní</t>
  </si>
  <si>
    <t>-1423902000</t>
  </si>
  <si>
    <t>136</t>
  </si>
  <si>
    <t>10010R</t>
  </si>
  <si>
    <t xml:space="preserve">Odstranění velkoplošné dopravní značky lamelové a ocelových konzolí včetně odvozu a likvidace </t>
  </si>
  <si>
    <t>-1261005103</t>
  </si>
  <si>
    <t>137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</si>
  <si>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</si>
  <si>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</si>
  <si>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1737111093</t>
  </si>
  <si>
    <t>138</t>
  </si>
  <si>
    <t>914111121</t>
  </si>
  <si>
    <t>Montáž svislé dopravní značky základní velikosti do 2 m2 objímkami na sloupky nebo konzoly</t>
  </si>
  <si>
    <t>113290047</t>
  </si>
  <si>
    <t>IS9b</t>
  </si>
  <si>
    <t>139</t>
  </si>
  <si>
    <t>40445635</t>
  </si>
  <si>
    <t>informativní značky směrové IS9-IS11a 1000x1500mm</t>
  </si>
  <si>
    <t>-79118235</t>
  </si>
  <si>
    <t>914111111</t>
  </si>
  <si>
    <t>Montáž svislé dopravní značky základní velikosti do 1 m2 objímkami na sloupky nebo konzoly</t>
  </si>
  <si>
    <t>666285815</t>
  </si>
  <si>
    <t>značky nové dle PD</t>
  </si>
  <si>
    <t>141</t>
  </si>
  <si>
    <t>40445652</t>
  </si>
  <si>
    <t>Svislé dopravní značky dle PD</t>
  </si>
  <si>
    <t>-2139536445</t>
  </si>
  <si>
    <t>142</t>
  </si>
  <si>
    <t>40445256</t>
  </si>
  <si>
    <t>svorka upínací na sloupek dopravní značky D 60mm</t>
  </si>
  <si>
    <t>976482922</t>
  </si>
  <si>
    <t>1*4</t>
  </si>
  <si>
    <t>19*2</t>
  </si>
  <si>
    <t>143</t>
  </si>
  <si>
    <t>914511112</t>
  </si>
  <si>
    <t>Montáž sloupku dopravních značek délky do 3,5 m do hliníkové patky pro sloupek D 60 mm</t>
  </si>
  <si>
    <t>899290926</t>
  </si>
  <si>
    <t>144</t>
  </si>
  <si>
    <t>40445240</t>
  </si>
  <si>
    <t>patka pro sloupek Al D 60mm</t>
  </si>
  <si>
    <t>-779636471</t>
  </si>
  <si>
    <t>145</t>
  </si>
  <si>
    <t>40445225</t>
  </si>
  <si>
    <t>sloupek pro dopravní značku Zn D 60mm v 3,5m</t>
  </si>
  <si>
    <t>-1220572042</t>
  </si>
  <si>
    <t>146</t>
  </si>
  <si>
    <t>40445253</t>
  </si>
  <si>
    <t>víčko plastové na sloupek D 60mm</t>
  </si>
  <si>
    <t>1600928549</t>
  </si>
  <si>
    <t>997</t>
  </si>
  <si>
    <t>Doprava suti a vybouraných hmot</t>
  </si>
  <si>
    <t>147</t>
  </si>
  <si>
    <t>997211511R</t>
  </si>
  <si>
    <t>Vodorovná doprava suti nebo vybouraných hmot suti se složením a hrubým urovnáním, na skládku včetně likvidace v souladu se zákonem o odpadech na recyklační skládku</t>
  </si>
  <si>
    <t>774479822</t>
  </si>
  <si>
    <t>Poznámka k položce:_x000d_
včetně poplatku za skládku_x000d_
skládku zajišťuje zhotovitel</t>
  </si>
  <si>
    <t>suť z celého SO101</t>
  </si>
  <si>
    <t>3255,008</t>
  </si>
  <si>
    <t>- obruby odvezené do areálu TS Klatovy</t>
  </si>
  <si>
    <t>-106,14</t>
  </si>
  <si>
    <t>- žulové kostky odvezené do areálu TS Klatovy</t>
  </si>
  <si>
    <t>-121,325</t>
  </si>
  <si>
    <t>148</t>
  </si>
  <si>
    <t>997221611</t>
  </si>
  <si>
    <t>Nakládání na dopravní prostředky pro vodorovnou dopravu suti</t>
  </si>
  <si>
    <t>1802462650</t>
  </si>
  <si>
    <t>nakladání očištěných obrub na palety a naložení palet s obrubami na dopravní prostředek</t>
  </si>
  <si>
    <t>106,14</t>
  </si>
  <si>
    <t>nakládání očištěných žulových kostek na dopravní prostředek</t>
  </si>
  <si>
    <t>121,325</t>
  </si>
  <si>
    <t>149</t>
  </si>
  <si>
    <t>997221561</t>
  </si>
  <si>
    <t>Vodorovná doprava suti bez naložení, ale se složením a s hrubým urovnáním z kusových materiálů, na vzdálenost do 1 km</t>
  </si>
  <si>
    <t>-1472473114</t>
  </si>
  <si>
    <t>odvoz očištěných obrub do areálu TS Klatovy vzdálenost celkem 3 km</t>
  </si>
  <si>
    <t>odvoz očištěných žulových kostek do areálu TS Klatovy - vzdálenost celkem 3 km</t>
  </si>
  <si>
    <t>150</t>
  </si>
  <si>
    <t>997221569</t>
  </si>
  <si>
    <t>Vodorovná doprava suti bez naložení, ale se složením a s hrubým urovnáním z kusových materiálů, na vzdálenost Příplatek k ceně za každý další započatý 1 km přes 1 km</t>
  </si>
  <si>
    <t>965464053</t>
  </si>
  <si>
    <t>106,14*2</t>
  </si>
  <si>
    <t>121,325*2</t>
  </si>
  <si>
    <t>998</t>
  </si>
  <si>
    <t>Přesun hmot</t>
  </si>
  <si>
    <t>151</t>
  </si>
  <si>
    <t>998225111</t>
  </si>
  <si>
    <t xml:space="preserve">Přesun hmot pro komunikace s krytem z kameniva, monolitickým betonovým nebo živičným  dopravní vzdálenost do 200 m jakékoliv délky objektu</t>
  </si>
  <si>
    <t>86912731</t>
  </si>
  <si>
    <t>PSV</t>
  </si>
  <si>
    <t>Práce a dodávky PSV</t>
  </si>
  <si>
    <t>711</t>
  </si>
  <si>
    <t>Izolace proti vodě, vlhkosti a plynům</t>
  </si>
  <si>
    <t>152</t>
  </si>
  <si>
    <t>711161274</t>
  </si>
  <si>
    <t>Provedení izolace proti zemní vlhkosti nopovou fólií na ploše svislé S výška nopu do 20 mm</t>
  </si>
  <si>
    <t>CS ÚRS 2025 01</t>
  </si>
  <si>
    <t>200868602</t>
  </si>
  <si>
    <t>103*0,5</t>
  </si>
  <si>
    <t>153</t>
  </si>
  <si>
    <t>28323005</t>
  </si>
  <si>
    <t>fólie profilovaná (nopová) drenážní HDPE s výškou nopů 8mm</t>
  </si>
  <si>
    <t>250038709</t>
  </si>
  <si>
    <t>103*0,5*1,2</t>
  </si>
  <si>
    <t>VRN</t>
  </si>
  <si>
    <t>Vedlejší rozpočtové náklady</t>
  </si>
  <si>
    <t>VRN1</t>
  </si>
  <si>
    <t>Průzkumné, geodetické a projektové práce</t>
  </si>
  <si>
    <t>154</t>
  </si>
  <si>
    <t>012203000</t>
  </si>
  <si>
    <t>Geodetické práce při provádění stavby</t>
  </si>
  <si>
    <t>1024</t>
  </si>
  <si>
    <t>-1555465154</t>
  </si>
  <si>
    <t>155</t>
  </si>
  <si>
    <t>012303000</t>
  </si>
  <si>
    <t>Geodetické práce po výstavbě</t>
  </si>
  <si>
    <t>1281894418</t>
  </si>
  <si>
    <t>Poznámka k položce:_x000d_
zaměření skutečného provedení stavby</t>
  </si>
  <si>
    <t>156</t>
  </si>
  <si>
    <t>013254000</t>
  </si>
  <si>
    <t>Dokumentace skutečného provedení stavby</t>
  </si>
  <si>
    <t>-1618020927</t>
  </si>
  <si>
    <t>013244000</t>
  </si>
  <si>
    <t>Realizační dokumentace stavby - pro rampové části u lávky (návrh výztuže, výkresy tvaru a výkres zábradlí).</t>
  </si>
  <si>
    <t>kpl</t>
  </si>
  <si>
    <t>1611257488</t>
  </si>
  <si>
    <t>VRN3</t>
  </si>
  <si>
    <t>Zařízení staveniště</t>
  </si>
  <si>
    <t>158</t>
  </si>
  <si>
    <t>030001000</t>
  </si>
  <si>
    <t>2029962391</t>
  </si>
  <si>
    <t>159</t>
  </si>
  <si>
    <t>032403000</t>
  </si>
  <si>
    <t>Provizorní komunikace pro pěší zřízení, údržba a odstranění</t>
  </si>
  <si>
    <t>1452508528</t>
  </si>
  <si>
    <t>provizorní trasa pro pěší v délce 400 m a šířce 2 m</t>
  </si>
  <si>
    <t>400*2</t>
  </si>
  <si>
    <t>160</t>
  </si>
  <si>
    <t>032403000.1</t>
  </si>
  <si>
    <t xml:space="preserve">Provizorní komunikace zřízení, údržba a  odstranění včetně zemních prací (geotextilie 300 g/m2, podklad z asf. recyklátu Rc tl. 200 mm, Rc tl. 150 mm)</t>
  </si>
  <si>
    <t>1925751111</t>
  </si>
  <si>
    <t>161</t>
  </si>
  <si>
    <t>034303000</t>
  </si>
  <si>
    <t>Dopravní značení na staveništi včetně inženýrské činnosti (projednání jedntlivých etap s úřady a POVEDEM), včetně zajištění značení pro jednotlivé etapy DIO a kontroly a údržby DIO po celou dobu trvání uzavírky.</t>
  </si>
  <si>
    <t>kč</t>
  </si>
  <si>
    <t>-1177539200</t>
  </si>
  <si>
    <t>Poznámka k položce:_x000d_
včetně mobilního oplocení pro zajištění provizorních tras pro pěší</t>
  </si>
  <si>
    <t>162</t>
  </si>
  <si>
    <t>039103000</t>
  </si>
  <si>
    <t>Rozebrání, bourání a odvoz zařízení staveniště</t>
  </si>
  <si>
    <t>-1163464068</t>
  </si>
  <si>
    <t>VRN7</t>
  </si>
  <si>
    <t>Provozní vlivy</t>
  </si>
  <si>
    <t>163</t>
  </si>
  <si>
    <t>071203000</t>
  </si>
  <si>
    <t>Provoz dalšího subjektu - koordinace s ostatními stavbami iženýrských sítí v místě stavby</t>
  </si>
  <si>
    <t>1366867000</t>
  </si>
  <si>
    <t>SO401 - VEŘEJNÉ OSVĚTLENÍ</t>
  </si>
  <si>
    <t>montáž a kompletace stožárů a svítidel vč. mechanizace</t>
  </si>
  <si>
    <t>KS</t>
  </si>
  <si>
    <t>1.1</t>
  </si>
  <si>
    <t>demontáž sloupů a svítidel vč. mechanizace</t>
  </si>
  <si>
    <t>-612427440</t>
  </si>
  <si>
    <t>10000124578.1</t>
  </si>
  <si>
    <t>pokládka uzemňovacího drátu 10 mm</t>
  </si>
  <si>
    <t>-2049618009</t>
  </si>
  <si>
    <t>PCIB01A.1</t>
  </si>
  <si>
    <t>UKONC.-ZAP.VOD.DO 2,5MM2 SVORK.V ROZVAD.</t>
  </si>
  <si>
    <t>416740670</t>
  </si>
  <si>
    <t>PCIB03A.1</t>
  </si>
  <si>
    <t>UKONC.-ZAP.VOD.DO 16 MM2 SVORK.V ROZVAD.</t>
  </si>
  <si>
    <t>-950421345</t>
  </si>
  <si>
    <t>PECB70A</t>
  </si>
  <si>
    <t>ROZBOURANI BETONOVEHO ZAKLADU</t>
  </si>
  <si>
    <t>M3</t>
  </si>
  <si>
    <t>447549288</t>
  </si>
  <si>
    <t>PRAB04A</t>
  </si>
  <si>
    <t>RYHY 35X85CM ZASTAV.UZEMI TR3</t>
  </si>
  <si>
    <t>2146486729</t>
  </si>
  <si>
    <t>9870039000</t>
  </si>
  <si>
    <t>VYK&gt; MATERIAL PRO ZABEZPECENI VYKOPU</t>
  </si>
  <si>
    <t>SADA</t>
  </si>
  <si>
    <t>-1461615442</t>
  </si>
  <si>
    <t>9870039100</t>
  </si>
  <si>
    <t>VYK&gt; MATERIAL ZAJISTENI STEN KABEL. RYH</t>
  </si>
  <si>
    <t>1194823139</t>
  </si>
  <si>
    <t>Č1002914518.1</t>
  </si>
  <si>
    <t>rozváděč SRM 18x160 A v pilíři</t>
  </si>
  <si>
    <t>-1347213162</t>
  </si>
  <si>
    <t>10000896510.1</t>
  </si>
  <si>
    <t>svítidlo LED GuidaS135-40W/2700K</t>
  </si>
  <si>
    <t>-2000072242</t>
  </si>
  <si>
    <t>990</t>
  </si>
  <si>
    <t>dopravní značení</t>
  </si>
  <si>
    <t>PRGB02A</t>
  </si>
  <si>
    <t xml:space="preserve">VYKOP ZAKLADU PB,PILIR ZASTAV.UZEMI TR.3  - pro demontáž</t>
  </si>
  <si>
    <t>-525645544</t>
  </si>
  <si>
    <t>PRGB32A</t>
  </si>
  <si>
    <t>VYKOP JAMY ZASTAVENE UZEMI TR.3</t>
  </si>
  <si>
    <t>1564113566</t>
  </si>
  <si>
    <t>PRGB36A</t>
  </si>
  <si>
    <t>ZASYP JAMY ZASTAVENE UZEMI TR.3</t>
  </si>
  <si>
    <t>-1481448079</t>
  </si>
  <si>
    <t>PSMB56A</t>
  </si>
  <si>
    <t>KABEL 1-CYKY-J 4X10 1000V VOLNE ULOZENY</t>
  </si>
  <si>
    <t>1004283310</t>
  </si>
  <si>
    <t>KABEL 1-CYKY-J 4X10 1000V</t>
  </si>
  <si>
    <t>úprava pouzder pro zaústění kabelu</t>
  </si>
  <si>
    <t>zřízení betonových límců stožárů</t>
  </si>
  <si>
    <t>vytyčení podzemních zařízení</t>
  </si>
  <si>
    <t>SR 481/721/E27</t>
  </si>
  <si>
    <t>Stožárová rozvodnice SR 481/721 /E27 UN</t>
  </si>
  <si>
    <t>1000001220</t>
  </si>
  <si>
    <t>DRAT FEZN PRUM.10MM ZEMNICI(BAL.50KG)</t>
  </si>
  <si>
    <t>KG</t>
  </si>
  <si>
    <t>PFLB05A</t>
  </si>
  <si>
    <t xml:space="preserve">POJISTKA NOZOVA NN VEL.000 GG  25A</t>
  </si>
  <si>
    <t>1004219010</t>
  </si>
  <si>
    <t>POJISTKA NOZOVA ETI NV/NH00 C GG 25A</t>
  </si>
  <si>
    <t>PFLB05A.1</t>
  </si>
  <si>
    <t xml:space="preserve">POJISTKA NOZOVA NN VEL.000 GG  20A</t>
  </si>
  <si>
    <t>1004219010.1</t>
  </si>
  <si>
    <t>POJISTKA NOZOVA ETI NV/NH00 C GG 20A</t>
  </si>
  <si>
    <t>PFLB04A</t>
  </si>
  <si>
    <t xml:space="preserve">POJISTKA NOZOVA NN VEL.000 GG  16A</t>
  </si>
  <si>
    <t>1004219000</t>
  </si>
  <si>
    <t>POJISTKA NOZOVA ETI NV/NH00 C GG 16A</t>
  </si>
  <si>
    <t>PELB42A</t>
  </si>
  <si>
    <t>TRUBKA KORUG. PE KORUFLEX 110/90 OHEBNA</t>
  </si>
  <si>
    <t>1000174110</t>
  </si>
  <si>
    <t>TRUBKA KORUG.OHEBNA KORUFL. 90 CERNA 50M</t>
  </si>
  <si>
    <t>Č1002914518</t>
  </si>
  <si>
    <t>10000896510</t>
  </si>
  <si>
    <t>svítidlo LED GuidaS135-40W/2700K zásuvka NEMA</t>
  </si>
  <si>
    <t>1000040290</t>
  </si>
  <si>
    <t>SVORKA SP1 - PRIPOJENI NA KONSTRUKCI</t>
  </si>
  <si>
    <t>9876002600</t>
  </si>
  <si>
    <t>DIN933-8.8-A2K</t>
  </si>
  <si>
    <t>9876008300</t>
  </si>
  <si>
    <t>DIN934-8-A2K</t>
  </si>
  <si>
    <t>9876010400</t>
  </si>
  <si>
    <t>DIN7980-230HV-A2K</t>
  </si>
  <si>
    <t>1003559310</t>
  </si>
  <si>
    <t>KERAMZIT LIAPOR 1-4MM</t>
  </si>
  <si>
    <t>BAL</t>
  </si>
  <si>
    <t>1000040260</t>
  </si>
  <si>
    <t>SVORKA SK KRIZOVA</t>
  </si>
  <si>
    <t>doprava výkon. materiálu, odvoz zeminy</t>
  </si>
  <si>
    <t>KM</t>
  </si>
  <si>
    <t>revize</t>
  </si>
  <si>
    <t>HOD</t>
  </si>
  <si>
    <t>skládkovné</t>
  </si>
  <si>
    <t>T</t>
  </si>
  <si>
    <t>999999</t>
  </si>
  <si>
    <t>koordinační činnost zhotovitele</t>
  </si>
  <si>
    <t>10000124578</t>
  </si>
  <si>
    <t>Č1000056400</t>
  </si>
  <si>
    <t>ROURA BETONOVA PR.30/100CM</t>
  </si>
  <si>
    <t>geodetické vytyčení stavby</t>
  </si>
  <si>
    <t>8808</t>
  </si>
  <si>
    <t>DSPS - zapojení, dokumentace skut.provedení</t>
  </si>
  <si>
    <t>8821</t>
  </si>
  <si>
    <t>zkoušky hutnění</t>
  </si>
  <si>
    <t xml:space="preserve">geodeti. zaměř. skut.  stavu</t>
  </si>
  <si>
    <t>0121006076.1</t>
  </si>
  <si>
    <t>vyloznik V1/89/1800 - 1000/60</t>
  </si>
  <si>
    <t>PRGB02A.1</t>
  </si>
  <si>
    <t>VYKOP ZAKLADU PB,PILIR ZASTAV.UZEMI TR.3</t>
  </si>
  <si>
    <t>PRDB01A</t>
  </si>
  <si>
    <t>RYHY 10X10CM ZASTAV.UZEMI TR3</t>
  </si>
  <si>
    <t>PCCB51A</t>
  </si>
  <si>
    <t>KABEL CYKY-J 3X2,5 PEVNE ULOZENY</t>
  </si>
  <si>
    <t>1000013290</t>
  </si>
  <si>
    <t>KABEL CYKY-J 3X2,5 750V</t>
  </si>
  <si>
    <t>PCIB01A</t>
  </si>
  <si>
    <t>PCIB03A</t>
  </si>
  <si>
    <t>164</t>
  </si>
  <si>
    <t>PCIB05A</t>
  </si>
  <si>
    <t>UKONC.A ZAP.VODICE 35MM2 SVORK.V ROZVAD.</t>
  </si>
  <si>
    <t>166</t>
  </si>
  <si>
    <t>PCIB68A</t>
  </si>
  <si>
    <t>UKONC.KAB.DO 4X 25 BEZ TRMENU,BEZ OK</t>
  </si>
  <si>
    <t>168</t>
  </si>
  <si>
    <t>PCIB68A.1</t>
  </si>
  <si>
    <t>UKONC.KAB.DO 4X 35 BEZ TRMENU,BEZ OK</t>
  </si>
  <si>
    <t>170</t>
  </si>
  <si>
    <t>PSMB03A</t>
  </si>
  <si>
    <t>KABEL 1-AYKY-J 4X35MM2,VOLNE ULOZENY</t>
  </si>
  <si>
    <t>172</t>
  </si>
  <si>
    <t>1000015120</t>
  </si>
  <si>
    <t>KABEL 1-AYKY-J 4X35MM2</t>
  </si>
  <si>
    <t>174</t>
  </si>
  <si>
    <t>PECB65A</t>
  </si>
  <si>
    <t>ZAKL.BETON C12/15 DO 5M3 BEZ BEDN.A DOPR</t>
  </si>
  <si>
    <t>176</t>
  </si>
  <si>
    <t>9870011010</t>
  </si>
  <si>
    <t>VYK&gt; SMES BETONOVA C12/15 XC0</t>
  </si>
  <si>
    <t>178</t>
  </si>
  <si>
    <t>PELB39A</t>
  </si>
  <si>
    <t>TRUBKA KORUG. PE KORUFLEX 50/40 OHEBNA</t>
  </si>
  <si>
    <t>180</t>
  </si>
  <si>
    <t>1000157960</t>
  </si>
  <si>
    <t>TRUBKA KORUG.OHEBNA KRUH 50/41 CERNA 50M</t>
  </si>
  <si>
    <t>182</t>
  </si>
  <si>
    <t>PRAB40A</t>
  </si>
  <si>
    <t>RYHY 50X120CM ZASTAV.UZEMI TR3</t>
  </si>
  <si>
    <t>184</t>
  </si>
  <si>
    <t>186</t>
  </si>
  <si>
    <t>188</t>
  </si>
  <si>
    <t>PRDB87A</t>
  </si>
  <si>
    <t>KRYTI KABELU VYSTRAZNOU FOLII SIRKY 33CM</t>
  </si>
  <si>
    <t>190</t>
  </si>
  <si>
    <t>1000327780</t>
  </si>
  <si>
    <t>FÓLIE VÝSTR.S BLESKEM 330X0,4 ČERV.</t>
  </si>
  <si>
    <t>PEKB33A</t>
  </si>
  <si>
    <t>ZLAB BET.KZ1 2X(100X100X500) S VIKEM KD1</t>
  </si>
  <si>
    <t>196</t>
  </si>
  <si>
    <t>1000056280</t>
  </si>
  <si>
    <t>KD 1</t>
  </si>
  <si>
    <t>198</t>
  </si>
  <si>
    <t>1000169590</t>
  </si>
  <si>
    <t>KZ 1</t>
  </si>
  <si>
    <t>200</t>
  </si>
  <si>
    <t>15080159891</t>
  </si>
  <si>
    <t>STOZAR PRECHODOVY STP 6-B 159/108/89</t>
  </si>
  <si>
    <t>202</t>
  </si>
  <si>
    <t>1235455880</t>
  </si>
  <si>
    <t>svít. LED přechodové, 4000K, 45W</t>
  </si>
  <si>
    <t>206</t>
  </si>
  <si>
    <t>01215090891</t>
  </si>
  <si>
    <t xml:space="preserve">vyloznik přechodový  UD1/B 89/60 2,0 m</t>
  </si>
  <si>
    <t>208</t>
  </si>
  <si>
    <t>01215090892</t>
  </si>
  <si>
    <t xml:space="preserve">vyloznik přechodový  objímkový UDOBJ 2000/60</t>
  </si>
  <si>
    <t>210</t>
  </si>
  <si>
    <t>1508015989</t>
  </si>
  <si>
    <t xml:space="preserve">STOZAR SILNICNI  JB 8 ST 159/108/89</t>
  </si>
  <si>
    <t>212</t>
  </si>
  <si>
    <t>1508015989.1</t>
  </si>
  <si>
    <t>STOZAR SADOVY K6 159/89/60</t>
  </si>
  <si>
    <t>214</t>
  </si>
  <si>
    <t>Č10002604001</t>
  </si>
  <si>
    <t>ÚPRAVA STOŽÁRU - PLASTOVÝ NÁSTŘIK</t>
  </si>
  <si>
    <t>216</t>
  </si>
  <si>
    <t>PREB52A</t>
  </si>
  <si>
    <t>JAMY PROTLAKY NN V ZAST.UZEMI TR3</t>
  </si>
  <si>
    <t>218</t>
  </si>
  <si>
    <t>PRFB07A</t>
  </si>
  <si>
    <t>PROTLAK RIZENY DO 90 MM VC.TRUBKY</t>
  </si>
  <si>
    <t>220</t>
  </si>
  <si>
    <t>9870011960.1</t>
  </si>
  <si>
    <t>VÝK&gt; TRUBKA PROTLAK PE100 SDR17 PR. 90</t>
  </si>
  <si>
    <t>222</t>
  </si>
  <si>
    <t>Poznámka k položce:_x000d_
20*1,1 'Přepočtené koeficientem množství_x000d_
OPTIKA</t>
  </si>
  <si>
    <t>1000087564</t>
  </si>
  <si>
    <t>KALIBRACE TRUBKY HDPE NEBO MIKROTRUBIČKY</t>
  </si>
  <si>
    <t>224</t>
  </si>
  <si>
    <t>1000017120</t>
  </si>
  <si>
    <t>montáž signálního vodiče CYA</t>
  </si>
  <si>
    <t>226</t>
  </si>
  <si>
    <t>1000053124</t>
  </si>
  <si>
    <t xml:space="preserve">SVAZEK MIKROTRUBIČEK  7x12/8</t>
  </si>
  <si>
    <t>230</t>
  </si>
  <si>
    <t>1000087564.1</t>
  </si>
  <si>
    <t>POKLÁDKA SVAZKU MIKROTRUBIČEK</t>
  </si>
  <si>
    <t>232</t>
  </si>
  <si>
    <t>VODIC H07V-K 2,5 CERNY (CYA)</t>
  </si>
  <si>
    <t>234</t>
  </si>
  <si>
    <t>600 001 450</t>
  </si>
  <si>
    <t>SPOJKA PŘÍMÁ MIKROTRUBIČKY 12/8</t>
  </si>
  <si>
    <t>236</t>
  </si>
  <si>
    <t>1000096542</t>
  </si>
  <si>
    <t>koncovka mikrotrubičky bez ventilu</t>
  </si>
  <si>
    <t>238</t>
  </si>
  <si>
    <t>1000096543</t>
  </si>
  <si>
    <t>koncovka mikrotrubičky s ventilem</t>
  </si>
  <si>
    <t>240</t>
  </si>
  <si>
    <t>1241</t>
  </si>
  <si>
    <t>montáž spojky mikrotrubičky</t>
  </si>
  <si>
    <t>248</t>
  </si>
  <si>
    <t>OAB18</t>
  </si>
  <si>
    <t>KONTROLA TĚSNOSTI TRUB.HDPE PRO ZOK</t>
  </si>
  <si>
    <t>250</t>
  </si>
  <si>
    <t>OAB60</t>
  </si>
  <si>
    <t>KOMORA PRISTUP.HDPE1730+VIKO HDPE DO1,5T</t>
  </si>
  <si>
    <t>252</t>
  </si>
  <si>
    <t>256</t>
  </si>
  <si>
    <t>258</t>
  </si>
  <si>
    <t>260</t>
  </si>
  <si>
    <t>262</t>
  </si>
  <si>
    <t>264</t>
  </si>
  <si>
    <t>266</t>
  </si>
  <si>
    <t>Poznámka k položce:_x000d_
20*1,1 'Přepočtené koeficientem množství</t>
  </si>
  <si>
    <t>SO801b - SADOVÉ ÚPRAVY - VÝSADBY</t>
  </si>
  <si>
    <t>01 - VÝSADBY</t>
  </si>
  <si>
    <t>01</t>
  </si>
  <si>
    <t>VÝSADBY</t>
  </si>
  <si>
    <t>R-položka</t>
  </si>
  <si>
    <t>Vytyčení polohy stromů</t>
  </si>
  <si>
    <t>184 10-2115</t>
  </si>
  <si>
    <t>Výsadba dřeviny s balem do 600 mm se zalitím (jednorázová dávka - 100l vody /strom) v rovině</t>
  </si>
  <si>
    <t>184 21-5133</t>
  </si>
  <si>
    <t>Ukotvení dřeviny 3 kůly délky 3 m</t>
  </si>
  <si>
    <t>MAT</t>
  </si>
  <si>
    <t>kotvící systém (3 fréz.kůly průměr 8cm, 6 půlek pro spodní část, 3 půlky pro horní část) a kotvící úvazky (popruh synt.tkanina š.25mm - 2,5m/strom)</t>
  </si>
  <si>
    <t>sada</t>
  </si>
  <si>
    <t>184 21-5412</t>
  </si>
  <si>
    <t>Zhotovení závlahové mísy u solitérních dřevin v rovině průměru 1m</t>
  </si>
  <si>
    <t>18480-1121</t>
  </si>
  <si>
    <t>Ošetřování vysazených dřevin soliterních v rovině a svahu do 1:5</t>
  </si>
  <si>
    <t>MAT.1</t>
  </si>
  <si>
    <t>Arbo-Flex LX 60 - základní nátěr kmene (kalkulováno množství 0,1 kg + 10% rezerva na strom)</t>
  </si>
  <si>
    <t>MAT.2</t>
  </si>
  <si>
    <t xml:space="preserve">Arbo-Flex - ochranný nátěr kmene - barva bílá  (množství 0,3 kg + 10% rezerva na strom)</t>
  </si>
  <si>
    <t>18485-2322</t>
  </si>
  <si>
    <t>Řez stromu výchovný alejových stromů v přes 4 do 6 m</t>
  </si>
  <si>
    <t>185 80-4312</t>
  </si>
  <si>
    <t>Zalití rostlin vodou (100l/ strom)</t>
  </si>
  <si>
    <t>MAT.3</t>
  </si>
  <si>
    <t>voda na zálivku po výsadbě</t>
  </si>
  <si>
    <t>185 85-1121</t>
  </si>
  <si>
    <t>Dovoz vody pro zálivku rostlin do 1000 m</t>
  </si>
  <si>
    <t>S1</t>
  </si>
  <si>
    <t>Prunus avium 'Plena', 16/18, 3xp w.rb vč. dopravy a manipulace</t>
  </si>
  <si>
    <t>S2</t>
  </si>
  <si>
    <t xml:space="preserve">Prunus sargentii, 16/18,  3xp w.rb vč. dopravy a manipulace</t>
  </si>
  <si>
    <t>S3</t>
  </si>
  <si>
    <t xml:space="preserve">Ulmus resista Ńew Horizont'16/18,  3xp w.rb vč. dopravy a manipulace</t>
  </si>
  <si>
    <t>119005121</t>
  </si>
  <si>
    <t>Vytyčení výsadeb keřů s rozmístěním rostlin dle projektové dokumentace zapojených nebo v záhonu, plochy přes 10 do 100 m2 ve sponu</t>
  </si>
  <si>
    <t>183111112</t>
  </si>
  <si>
    <t>Hloubení jamek pro vysazování keřů v zemině skupiny 1 až 4 bez výměny půdy v rovině nebo na svahu do 1:5, objemu přes 0,002 do 0,005 m3</t>
  </si>
  <si>
    <t>184102110</t>
  </si>
  <si>
    <t>Výsadba dřeviny s balem do předem vyhloubené jamky se zalitím v rovině nebo na svahu do 1:5, při průměru balu do 100 mm</t>
  </si>
  <si>
    <t>Bd</t>
  </si>
  <si>
    <t>Buddleja davidii 'Blue Chip' / 'Blue Chip' - vel. 20-30</t>
  </si>
  <si>
    <t>Cd</t>
  </si>
  <si>
    <t xml:space="preserve">Cotoneaster dammerii  - vel. 15-20</t>
  </si>
  <si>
    <t>Dn</t>
  </si>
  <si>
    <t>Deutzia gracilis Ńikko' - vel. 20-30</t>
  </si>
  <si>
    <t>Ha</t>
  </si>
  <si>
    <t>Hydrangea arborescens Ĺime Rickey' - vel. 30-40</t>
  </si>
  <si>
    <t>Lp</t>
  </si>
  <si>
    <t>Lonicera pileata - vel. 30-40</t>
  </si>
  <si>
    <t>Lv</t>
  </si>
  <si>
    <t>Ligustrum vulgare 'Lodense' - vel. 20-30</t>
  </si>
  <si>
    <t>PhC</t>
  </si>
  <si>
    <t>Philadelphus coronarius 'Virginal'- vel. 20-30</t>
  </si>
  <si>
    <t>PhL</t>
  </si>
  <si>
    <t>Philadelphus lemoinel 'Mauteau d'Hermine'- vel. 20-30</t>
  </si>
  <si>
    <t>Rr</t>
  </si>
  <si>
    <t>Rosa rugosa 'Schneekoppe' - vel. 20-30</t>
  </si>
  <si>
    <t>Sd</t>
  </si>
  <si>
    <t>Spiraea decumbens - vel. 15-20</t>
  </si>
  <si>
    <t>Sj</t>
  </si>
  <si>
    <t>Spiraea japonica 'Little Princess' - vel. 20-30</t>
  </si>
  <si>
    <t>Sch</t>
  </si>
  <si>
    <t>Symphoricarpos x ch. 'Hancock' 20-30</t>
  </si>
  <si>
    <t>Pol1</t>
  </si>
  <si>
    <t>Prunus laurocerasus Ćaucasica'- vel 30-40</t>
  </si>
  <si>
    <t>Pol2</t>
  </si>
  <si>
    <t>Syringa vulgaris 'Katherine Havemeyer'- vel. 80-100</t>
  </si>
  <si>
    <t>R002</t>
  </si>
  <si>
    <t>Aplikace tabletového hnojiva do výsadbové jámy</t>
  </si>
  <si>
    <t>Poznámka k položce:_x000d_
Poznámka k položce: 2 tablety na keř</t>
  </si>
  <si>
    <t>MAT.4</t>
  </si>
  <si>
    <t>tabletové hnojivo typu silvamix</t>
  </si>
  <si>
    <t>119005131</t>
  </si>
  <si>
    <t>Vytyčení výsadeb s rozmístěním trvalek dle projektové dokumentace zapojených nebo v záhonu, plochy přes 100 m2 ve sponu</t>
  </si>
  <si>
    <t>183111111</t>
  </si>
  <si>
    <t>Hloubení jamek pro vysazování trvalek v zemině skupiny 1 až 4 bez výměny půdy v rovině nebo na svahu do 1:5, objemu do 0,002 m3</t>
  </si>
  <si>
    <t>183211322</t>
  </si>
  <si>
    <t>Výsadba květin do připravené půdy se zalitím do připravené půdy, se zalitím květin krytokořenných o průměru kontejneru přes 80 do 120 mm</t>
  </si>
  <si>
    <t>GmS</t>
  </si>
  <si>
    <t>Geranium m. 'Spessart' - K9</t>
  </si>
  <si>
    <t>Poznámka k položce:_x000d_
Poznámka k položce: 1 tableta na trvalku</t>
  </si>
  <si>
    <t>184911421</t>
  </si>
  <si>
    <t>Mulčování vysazených rostlin štěrkem, tl. do 20 mm v rovině nebo na svahu do 1:5</t>
  </si>
  <si>
    <t>MAT.5</t>
  </si>
  <si>
    <t>štěrk 4/8</t>
  </si>
  <si>
    <t>Poznámka k položce:_x000d_
(keře + trvalky)*0,02 'Přepočtené koeficientem množství</t>
  </si>
  <si>
    <t>998231311</t>
  </si>
  <si>
    <t>Přesun hmot pro sadovnické a krajinářské úpravy strojně dopravní vzdálenost do 5000 m</t>
  </si>
  <si>
    <t>R-položka.1</t>
  </si>
  <si>
    <t>Příprava a kompletace zakázky, režie 3%</t>
  </si>
  <si>
    <t>SO801a - SADOVÉ ÚPRAVY - PŘÍPRAVA RÝHY</t>
  </si>
  <si>
    <t>D2 - PŘÍPRAVA RÝHY</t>
  </si>
  <si>
    <t>D1 - Vystrojení rýh a prvků HDV</t>
  </si>
  <si>
    <t>D2</t>
  </si>
  <si>
    <t>PŘÍPRAVA RÝHY</t>
  </si>
  <si>
    <t>131351104</t>
  </si>
  <si>
    <t>Hloubení jam nezapažených v hornině třídy těžitelnosti II, skupiny 4 objem do 500 m3 strojně (výkop podzemních rýh prokořenitelného prostoru) - v rozpočtu je počítáno vlastní hloubení podzemních rýh od úrovně zemní pláně komunikace (sejmutí stáavajících povrchů je součásti SO Dopravního řešení)</t>
  </si>
  <si>
    <t>Ruční výkop kolem sítí, začištění</t>
  </si>
  <si>
    <t>167151112</t>
  </si>
  <si>
    <t>Nakládání výkopku z hornin třídy těžitelnosti II, skupiny 4 a 5 přes 100 m3 (všechna vytěžená zemina)</t>
  </si>
  <si>
    <t>171201231</t>
  </si>
  <si>
    <t>Poplatek za uložení zeminy a kamení na recyklační skládce (skládkovné) kód odpadu 17 05 04 (1,5 t/m3)</t>
  </si>
  <si>
    <t>162751137</t>
  </si>
  <si>
    <t>Vodorovné přemístění do 10000 m výkopku/sypaniny z horniny tř. těžitelnosti II, skup. 4 a 5</t>
  </si>
  <si>
    <t>Zřízení jílových clon v prostoru podzemní rýhy vč. spotřeby materiálu (jílu), kpl = ucelený segment retenční rýhy</t>
  </si>
  <si>
    <t>R-položka.2</t>
  </si>
  <si>
    <t>Realizace orientační vsakovací zkoušky</t>
  </si>
  <si>
    <t>R-položka.3</t>
  </si>
  <si>
    <t xml:space="preserve">Návoz a rozprostření strukturálního substrátu A  vč. hutnění  po vrstvách 0,3 m (prostor podzemních rýh, vč. rezervy hutnění a nerovnosti výkopu), 270m3, vč. hutnění + 10%</t>
  </si>
  <si>
    <t xml:space="preserve">Strukturální substrát  typ A - štěrkodrť fr. 32/63 - 84%, organický kompost fr. 0/10 - 8%, biouhel fr. 0/10 mm - 8% (+20% na slehnutí)</t>
  </si>
  <si>
    <t>R-položka.4</t>
  </si>
  <si>
    <t>Rozprostření separační rohože kokosové</t>
  </si>
  <si>
    <t>m²</t>
  </si>
  <si>
    <t xml:space="preserve">Kokosová rohož (rouno), bez sysntetické výstuže,  800 g/m2 (+10% na překryvy)</t>
  </si>
  <si>
    <t>R-položka.5</t>
  </si>
  <si>
    <t xml:space="preserve">Rozprostření separační  geotextilie</t>
  </si>
  <si>
    <t xml:space="preserve">Geotextilie 300 g/m2  (+10% na překryvy)</t>
  </si>
  <si>
    <t>R-položka.6</t>
  </si>
  <si>
    <t>Návoz a rozprostření štěrkového substrátu B, vč. rezervy 20% na slehnutí, 130m3</t>
  </si>
  <si>
    <t xml:space="preserve">Štěrkový substrát  typ B pro výsadbu - štěrkodrť fr. 4/8 -65%, organický kompost fr. 0/10-25%, biouhel fr. 0/10 mm - 10% (+20% na slehnutí), vč. hutnění</t>
  </si>
  <si>
    <t>R-položka.7</t>
  </si>
  <si>
    <t>Ruční modelace průlehů a terénů vegetačního pásu</t>
  </si>
  <si>
    <t>vlastní kalkulace</t>
  </si>
  <si>
    <t>Strojní výkop do hloubky 100 cm s převrstvením (homogenizací) a navrácením zeminy do rýhy včetně zapracování příměsí biouhlu a kompostu</t>
  </si>
  <si>
    <t>specifikace</t>
  </si>
  <si>
    <t>Biouhel, 50 l/m3</t>
  </si>
  <si>
    <t>m³</t>
  </si>
  <si>
    <t>specifikace.1</t>
  </si>
  <si>
    <t>Kompost, 100 l/m3</t>
  </si>
  <si>
    <t>D1</t>
  </si>
  <si>
    <t>Vystrojení rýh a prvků HDV</t>
  </si>
  <si>
    <t>vlastní kalkulace.1</t>
  </si>
  <si>
    <t xml:space="preserve">Usazení a napojení šachty (regulační )  vč. spotřeby trubního materiálu DN 160</t>
  </si>
  <si>
    <t>Regulační šachta z PVC korgurované trubky DN 425 vč. škrtícího kusu DN 110, poklop plastový plný do teleskopické trubky bez pevného dna</t>
  </si>
  <si>
    <t>212 75 - 5214</t>
  </si>
  <si>
    <t>Trativody z drenážních trubek plastových flexibilních DN 160 mm bez lože (10 m/šachta)</t>
  </si>
  <si>
    <t xml:space="preserve">Kulatá celoperforovaná tyčová trubka s velkou plochou pro vtok vody 80 cm2/m s otevřenou geometrii štěrbin  (otvory 6 x 1,2 mm) DN 150 (ref. Opti drain)</t>
  </si>
  <si>
    <t>vlastní kalkulace.2</t>
  </si>
  <si>
    <t>Osazení obrubníkových propustků</t>
  </si>
  <si>
    <t>MAT.6</t>
  </si>
  <si>
    <t xml:space="preserve">Obrubníkový propustek se sedimantační vanou (ref. obrubníková vpusť  CMZI)</t>
  </si>
  <si>
    <t>vlastní kalkulace.3</t>
  </si>
  <si>
    <t>Instalace potrubí přepadu do vodoteče vč. výkopu, uložení a opětovného zasypání</t>
  </si>
  <si>
    <t>MAT.7</t>
  </si>
  <si>
    <t>KG DN 160</t>
  </si>
  <si>
    <t>vlastní kalkulace.4</t>
  </si>
  <si>
    <t>Opevnění potrubí přepadu v břehu potoka štěrkem fr 32/64 vč. spotřeby materiálu</t>
  </si>
  <si>
    <t>SO801c - SADOVÉ ÚPRAVY - 5 LET PÉČE</t>
  </si>
  <si>
    <t>1000001R</t>
  </si>
  <si>
    <t>5 LET PÉČE DLE SAMOSTATNÉHO ROZPOČTU</t>
  </si>
  <si>
    <t>920581738</t>
  </si>
  <si>
    <t>hloub</t>
  </si>
  <si>
    <t>hloubení rýhy pro teplovod</t>
  </si>
  <si>
    <t>7,5</t>
  </si>
  <si>
    <t>SO501 - PŘÍPRAVA PRO TEPLOVOD</t>
  </si>
  <si>
    <t>1198393079</t>
  </si>
  <si>
    <t>předpoklad - bude upřesněno při realizaci</t>
  </si>
  <si>
    <t>2,5*2*20</t>
  </si>
  <si>
    <t>-1130772683</t>
  </si>
  <si>
    <t>100*0,2</t>
  </si>
  <si>
    <t>2130492750</t>
  </si>
  <si>
    <t>2,5</t>
  </si>
  <si>
    <t>182317179</t>
  </si>
  <si>
    <t>-2023171162</t>
  </si>
  <si>
    <t>Poznámka k položce:_x000d_
ochrana teplovodu</t>
  </si>
  <si>
    <t>2,5*0,7*20</t>
  </si>
  <si>
    <t>58331351</t>
  </si>
  <si>
    <t>kamenivo těžené drobné frakce 0/4</t>
  </si>
  <si>
    <t>-1539554364</t>
  </si>
  <si>
    <t>35*2 'Přepočtené koeficientem množství</t>
  </si>
  <si>
    <t>2098999481</t>
  </si>
  <si>
    <t>1963230515</t>
  </si>
  <si>
    <t>57,5*2 'Přepočtené koeficientem množství</t>
  </si>
  <si>
    <t>Lože pod potrubí, stoky a drobné objekty v otevřeném výkopu z písku a štěrkopísku frakce do 22 mm</t>
  </si>
  <si>
    <t>-731498085</t>
  </si>
  <si>
    <t>Poznámka k položce:_x000d_
lože pod teplovod</t>
  </si>
  <si>
    <t>2,5*0,15*20</t>
  </si>
  <si>
    <t>452321161</t>
  </si>
  <si>
    <t>Podkladní a zajišťovací konstrukce z betonu železového v otevřeném výkopu bez zvýšených nároků na prostředí desky pod potrubí, stoky a drobné objekty z betonu tř. C 25/30</t>
  </si>
  <si>
    <t>-916633947</t>
  </si>
  <si>
    <t>20*2,5*0,2</t>
  </si>
  <si>
    <t>564831011</t>
  </si>
  <si>
    <t>Podklad ze štěrkodrti ŠD s rozprostřením a zhutněním plochy jednotlivě do 100 m2, po zhutnění tl. 100 mm</t>
  </si>
  <si>
    <t>2017722343</t>
  </si>
  <si>
    <t>20*2,5</t>
  </si>
  <si>
    <t>167344792</t>
  </si>
  <si>
    <t>SEZNAM FIGUR</t>
  </si>
  <si>
    <t>Výměra</t>
  </si>
  <si>
    <t>Použití figury:</t>
  </si>
  <si>
    <t>Hloubení rýh nezapažených š do 800 mm v hornině třídy těžitelnosti I skupiny 1 a 2 objem přes 100 m3 strojně</t>
  </si>
  <si>
    <t>Hloubení rýh nezapažených š do 2000 mm v hornině třídy těžitelnosti I skupiny 1 a 2 objem do 500 m3 strojně</t>
  </si>
  <si>
    <t>Příplatek za ztížení vykopávky v blízkosti podzemního vedení</t>
  </si>
  <si>
    <t>Zásyp jam, šachet rýh nebo kolem objektů sypaninou se zhutněním</t>
  </si>
  <si>
    <t>Hloubení jam nezapažených v hornině třídy těžitelnosti I skupiny 1 a 2 objem do 100 m3 strojně</t>
  </si>
  <si>
    <t>Obsypání potrubí strojně sypaninou bez prohození, uloženou do 3 m</t>
  </si>
  <si>
    <t>Odkopávky a prokopávky nezapažené pro silnice a dálnice v hornině třídy těžitelnosti I objem do 5000 m3 strojně</t>
  </si>
  <si>
    <t>Uložení sypaniny z hornin nesoudržných kamenitých do násypů zhutněných strojně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</si>
</sst>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jpg" /><Relationship Id="rId2" Type="http://schemas.openxmlformats.org/officeDocument/2006/relationships/image" Target="../media/image21.jpg" /><Relationship Id="rId3" Type="http://schemas.openxmlformats.org/officeDocument/2006/relationships/image" Target="../media/image2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24.jpg" /><Relationship Id="rId2" Type="http://schemas.openxmlformats.org/officeDocument/2006/relationships/image" Target="../media/image25.jpg" /><Relationship Id="rId3" Type="http://schemas.openxmlformats.org/officeDocument/2006/relationships/image" Target="../media/image2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117</xdr:row>
      <xdr:rowOff>0</xdr:rowOff>
    </xdr:from>
    <xdr:to>
      <xdr:col>9</xdr:col>
      <xdr:colOff>1215390</xdr:colOff>
      <xdr:row>121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102</xdr:row>
      <xdr:rowOff>0</xdr:rowOff>
    </xdr:from>
    <xdr:to>
      <xdr:col>9</xdr:col>
      <xdr:colOff>1215390</xdr:colOff>
      <xdr:row>106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103</xdr:row>
      <xdr:rowOff>0</xdr:rowOff>
    </xdr:from>
    <xdr:to>
      <xdr:col>9</xdr:col>
      <xdr:colOff>1215390</xdr:colOff>
      <xdr:row>107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2822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KLATOVY - NÁDRAŽNÍ ULICE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21. 11. 2025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5.6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KLATOVY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MACÁN PROJEKCE DS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Žižkovský Petr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ROUND(SUM(AG95:AG100),2)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ROUND(SUM(AS95:AS100),2)</f>
        <v>0</v>
      </c>
      <c r="AT94" s="114">
        <f>ROUND(SUM(AV94:AW94),2)</f>
        <v>0</v>
      </c>
      <c r="AU94" s="115">
        <f>ROUND(SUM(AU95:AU100),5)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ROUND(SUM(AZ95:AZ100),2)</f>
        <v>0</v>
      </c>
      <c r="BA94" s="114">
        <f>ROUND(SUM(BA95:BA100),2)</f>
        <v>0</v>
      </c>
      <c r="BB94" s="114">
        <f>ROUND(SUM(BB95:BB100),2)</f>
        <v>0</v>
      </c>
      <c r="BC94" s="114">
        <f>ROUND(SUM(BC95:BC100),2)</f>
        <v>0</v>
      </c>
      <c r="BD94" s="116">
        <f>ROUND(SUM(BD95:BD100),2)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'SO101 - KOMUNIKACE'!J30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'SO101 - KOMUNIKACE'!P131</f>
        <v>0</v>
      </c>
      <c r="AV95" s="128">
        <f>'SO101 - KOMUNIKACE'!J33</f>
        <v>0</v>
      </c>
      <c r="AW95" s="128">
        <f>'SO101 - KOMUNIKACE'!J34</f>
        <v>0</v>
      </c>
      <c r="AX95" s="128">
        <f>'SO101 - KOMUNIKACE'!J35</f>
        <v>0</v>
      </c>
      <c r="AY95" s="128">
        <f>'SO101 - KOMUNIKACE'!J36</f>
        <v>0</v>
      </c>
      <c r="AZ95" s="128">
        <f>'SO101 - KOMUNIKACE'!F33</f>
        <v>0</v>
      </c>
      <c r="BA95" s="128">
        <f>'SO101 - KOMUNIKACE'!F34</f>
        <v>0</v>
      </c>
      <c r="BB95" s="128">
        <f>'SO101 - KOMUNIKACE'!F35</f>
        <v>0</v>
      </c>
      <c r="BC95" s="128">
        <f>'SO101 - KOMUNIKACE'!F36</f>
        <v>0</v>
      </c>
      <c r="BD95" s="130">
        <f>'SO101 - KOMUNIKACE'!F37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6.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'SO401 - VEŘEJNÉ OSVĚTLENÍ'!J30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'SO401 - VEŘEJNÉ OSVĚTLENÍ'!P116</f>
        <v>0</v>
      </c>
      <c r="AV96" s="128">
        <f>'SO401 - VEŘEJNÉ OSVĚTLENÍ'!J33</f>
        <v>0</v>
      </c>
      <c r="AW96" s="128">
        <f>'SO401 - VEŘEJNÉ OSVĚTLENÍ'!J34</f>
        <v>0</v>
      </c>
      <c r="AX96" s="128">
        <f>'SO401 - VEŘEJNÉ OSVĚTLENÍ'!J35</f>
        <v>0</v>
      </c>
      <c r="AY96" s="128">
        <f>'SO401 - VEŘEJNÉ OSVĚTLENÍ'!J36</f>
        <v>0</v>
      </c>
      <c r="AZ96" s="128">
        <f>'SO401 - VEŘEJNÉ OSVĚTLENÍ'!F33</f>
        <v>0</v>
      </c>
      <c r="BA96" s="128">
        <f>'SO401 - VEŘEJNÉ OSVĚTLENÍ'!F34</f>
        <v>0</v>
      </c>
      <c r="BB96" s="128">
        <f>'SO401 - VEŘEJNÉ OSVĚTLENÍ'!F35</f>
        <v>0</v>
      </c>
      <c r="BC96" s="128">
        <f>'SO401 - VEŘEJNÉ OSVĚTLENÍ'!F36</f>
        <v>0</v>
      </c>
      <c r="BD96" s="130">
        <f>'SO401 - VEŘEJNÉ OSVĚTLENÍ'!F37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16.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'SO801b - SADOVÉ ÚPRAVY - 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27">
        <v>0</v>
      </c>
      <c r="AT97" s="128">
        <f>ROUND(SUM(AV97:AW97),2)</f>
        <v>0</v>
      </c>
      <c r="AU97" s="129">
        <f>'SO801b - SADOVÉ ÚPRAVY - ...'!P117</f>
        <v>0</v>
      </c>
      <c r="AV97" s="128">
        <f>'SO801b - SADOVÉ ÚPRAVY - ...'!J33</f>
        <v>0</v>
      </c>
      <c r="AW97" s="128">
        <f>'SO801b - SADOVÉ ÚPRAVY - ...'!J34</f>
        <v>0</v>
      </c>
      <c r="AX97" s="128">
        <f>'SO801b - SADOVÉ ÚPRAVY - ...'!J35</f>
        <v>0</v>
      </c>
      <c r="AY97" s="128">
        <f>'SO801b - SADOVÉ ÚPRAVY - ...'!J36</f>
        <v>0</v>
      </c>
      <c r="AZ97" s="128">
        <f>'SO801b - SADOVÉ ÚPRAVY - ...'!F33</f>
        <v>0</v>
      </c>
      <c r="BA97" s="128">
        <f>'SO801b - SADOVÉ ÚPRAVY - ...'!F34</f>
        <v>0</v>
      </c>
      <c r="BB97" s="128">
        <f>'SO801b - SADOVÉ ÚPRAVY - ...'!F35</f>
        <v>0</v>
      </c>
      <c r="BC97" s="128">
        <f>'SO801b - SADOVÉ ÚPRAVY - ...'!F36</f>
        <v>0</v>
      </c>
      <c r="BD97" s="130">
        <f>'SO801b - SADOVÉ ÚPRAVY - ...'!F37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7" customFormat="1" ht="16.5" customHeight="1">
      <c r="A98" s="119" t="s">
        <v>80</v>
      </c>
      <c r="B98" s="120"/>
      <c r="C98" s="121"/>
      <c r="D98" s="122" t="s">
        <v>93</v>
      </c>
      <c r="E98" s="122"/>
      <c r="F98" s="122"/>
      <c r="G98" s="122"/>
      <c r="H98" s="122"/>
      <c r="I98" s="123"/>
      <c r="J98" s="122" t="s">
        <v>94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'SO801a - SADOVÉ ÚPRAVY - 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83</v>
      </c>
      <c r="AR98" s="126"/>
      <c r="AS98" s="127">
        <v>0</v>
      </c>
      <c r="AT98" s="128">
        <f>ROUND(SUM(AV98:AW98),2)</f>
        <v>0</v>
      </c>
      <c r="AU98" s="129">
        <f>'SO801a - SADOVÉ ÚPRAVY - ...'!P118</f>
        <v>0</v>
      </c>
      <c r="AV98" s="128">
        <f>'SO801a - SADOVÉ ÚPRAVY - ...'!J33</f>
        <v>0</v>
      </c>
      <c r="AW98" s="128">
        <f>'SO801a - SADOVÉ ÚPRAVY - ...'!J34</f>
        <v>0</v>
      </c>
      <c r="AX98" s="128">
        <f>'SO801a - SADOVÉ ÚPRAVY - ...'!J35</f>
        <v>0</v>
      </c>
      <c r="AY98" s="128">
        <f>'SO801a - SADOVÉ ÚPRAVY - ...'!J36</f>
        <v>0</v>
      </c>
      <c r="AZ98" s="128">
        <f>'SO801a - SADOVÉ ÚPRAVY - ...'!F33</f>
        <v>0</v>
      </c>
      <c r="BA98" s="128">
        <f>'SO801a - SADOVÉ ÚPRAVY - ...'!F34</f>
        <v>0</v>
      </c>
      <c r="BB98" s="128">
        <f>'SO801a - SADOVÉ ÚPRAVY - ...'!F35</f>
        <v>0</v>
      </c>
      <c r="BC98" s="128">
        <f>'SO801a - SADOVÉ ÚPRAVY - ...'!F36</f>
        <v>0</v>
      </c>
      <c r="BD98" s="130">
        <f>'SO801a - SADOVÉ ÚPRAVY - ...'!F37</f>
        <v>0</v>
      </c>
      <c r="BE98" s="7"/>
      <c r="BT98" s="131" t="s">
        <v>84</v>
      </c>
      <c r="BV98" s="131" t="s">
        <v>78</v>
      </c>
      <c r="BW98" s="131" t="s">
        <v>95</v>
      </c>
      <c r="BX98" s="131" t="s">
        <v>5</v>
      </c>
      <c r="CL98" s="131" t="s">
        <v>1</v>
      </c>
      <c r="CM98" s="131" t="s">
        <v>86</v>
      </c>
    </row>
    <row r="99" s="7" customFormat="1" ht="16.5" customHeight="1">
      <c r="A99" s="119" t="s">
        <v>80</v>
      </c>
      <c r="B99" s="120"/>
      <c r="C99" s="121"/>
      <c r="D99" s="122" t="s">
        <v>96</v>
      </c>
      <c r="E99" s="122"/>
      <c r="F99" s="122"/>
      <c r="G99" s="122"/>
      <c r="H99" s="122"/>
      <c r="I99" s="123"/>
      <c r="J99" s="122" t="s">
        <v>97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'SO801c - SADOVÉ ÚPRAVY - ...'!J30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83</v>
      </c>
      <c r="AR99" s="126"/>
      <c r="AS99" s="127">
        <v>0</v>
      </c>
      <c r="AT99" s="128">
        <f>ROUND(SUM(AV99:AW99),2)</f>
        <v>0</v>
      </c>
      <c r="AU99" s="129">
        <f>'SO801c - SADOVÉ ÚPRAVY - ...'!P118</f>
        <v>0</v>
      </c>
      <c r="AV99" s="128">
        <f>'SO801c - SADOVÉ ÚPRAVY - ...'!J33</f>
        <v>0</v>
      </c>
      <c r="AW99" s="128">
        <f>'SO801c - SADOVÉ ÚPRAVY - ...'!J34</f>
        <v>0</v>
      </c>
      <c r="AX99" s="128">
        <f>'SO801c - SADOVÉ ÚPRAVY - ...'!J35</f>
        <v>0</v>
      </c>
      <c r="AY99" s="128">
        <f>'SO801c - SADOVÉ ÚPRAVY - ...'!J36</f>
        <v>0</v>
      </c>
      <c r="AZ99" s="128">
        <f>'SO801c - SADOVÉ ÚPRAVY - ...'!F33</f>
        <v>0</v>
      </c>
      <c r="BA99" s="128">
        <f>'SO801c - SADOVÉ ÚPRAVY - ...'!F34</f>
        <v>0</v>
      </c>
      <c r="BB99" s="128">
        <f>'SO801c - SADOVÉ ÚPRAVY - ...'!F35</f>
        <v>0</v>
      </c>
      <c r="BC99" s="128">
        <f>'SO801c - SADOVÉ ÚPRAVY - ...'!F36</f>
        <v>0</v>
      </c>
      <c r="BD99" s="130">
        <f>'SO801c - SADOVÉ ÚPRAVY - ...'!F37</f>
        <v>0</v>
      </c>
      <c r="BE99" s="7"/>
      <c r="BT99" s="131" t="s">
        <v>84</v>
      </c>
      <c r="BV99" s="131" t="s">
        <v>78</v>
      </c>
      <c r="BW99" s="131" t="s">
        <v>98</v>
      </c>
      <c r="BX99" s="131" t="s">
        <v>5</v>
      </c>
      <c r="CL99" s="131" t="s">
        <v>1</v>
      </c>
      <c r="CM99" s="131" t="s">
        <v>86</v>
      </c>
    </row>
    <row r="100" s="7" customFormat="1" ht="16.5" customHeight="1">
      <c r="A100" s="119" t="s">
        <v>80</v>
      </c>
      <c r="B100" s="120"/>
      <c r="C100" s="121"/>
      <c r="D100" s="122" t="s">
        <v>99</v>
      </c>
      <c r="E100" s="122"/>
      <c r="F100" s="122"/>
      <c r="G100" s="122"/>
      <c r="H100" s="122"/>
      <c r="I100" s="123"/>
      <c r="J100" s="122" t="s">
        <v>100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'SO501 - PŘÍPRAVA PRO TEPL...'!J30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83</v>
      </c>
      <c r="AR100" s="126"/>
      <c r="AS100" s="132">
        <v>0</v>
      </c>
      <c r="AT100" s="133">
        <f>ROUND(SUM(AV100:AW100),2)</f>
        <v>0</v>
      </c>
      <c r="AU100" s="134">
        <f>'SO501 - PŘÍPRAVA PRO TEPL...'!P120</f>
        <v>0</v>
      </c>
      <c r="AV100" s="133">
        <f>'SO501 - PŘÍPRAVA PRO TEPL...'!J33</f>
        <v>0</v>
      </c>
      <c r="AW100" s="133">
        <f>'SO501 - PŘÍPRAVA PRO TEPL...'!J34</f>
        <v>0</v>
      </c>
      <c r="AX100" s="133">
        <f>'SO501 - PŘÍPRAVA PRO TEPL...'!J35</f>
        <v>0</v>
      </c>
      <c r="AY100" s="133">
        <f>'SO501 - PŘÍPRAVA PRO TEPL...'!J36</f>
        <v>0</v>
      </c>
      <c r="AZ100" s="133">
        <f>'SO501 - PŘÍPRAVA PRO TEPL...'!F33</f>
        <v>0</v>
      </c>
      <c r="BA100" s="133">
        <f>'SO501 - PŘÍPRAVA PRO TEPL...'!F34</f>
        <v>0</v>
      </c>
      <c r="BB100" s="133">
        <f>'SO501 - PŘÍPRAVA PRO TEPL...'!F35</f>
        <v>0</v>
      </c>
      <c r="BC100" s="133">
        <f>'SO501 - PŘÍPRAVA PRO TEPL...'!F36</f>
        <v>0</v>
      </c>
      <c r="BD100" s="135">
        <f>'SO501 - PŘÍPRAVA PRO TEPL...'!F37</f>
        <v>0</v>
      </c>
      <c r="BE100" s="7"/>
      <c r="BT100" s="131" t="s">
        <v>84</v>
      </c>
      <c r="BV100" s="131" t="s">
        <v>78</v>
      </c>
      <c r="BW100" s="131" t="s">
        <v>101</v>
      </c>
      <c r="BX100" s="131" t="s">
        <v>5</v>
      </c>
      <c r="CL100" s="131" t="s">
        <v>1</v>
      </c>
      <c r="CM100" s="131" t="s">
        <v>86</v>
      </c>
    </row>
    <row r="101" s="2" customFormat="1" ht="30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44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</sheetData>
  <sheetProtection sheet="1" formatColumns="0" formatRows="0" objects="1" scenarios="1" spinCount="100000" saltValue="4dJB4GYumjMSGDtBxz71JrBY6C162Ci9dANBka/Rbmb+Ecc4Rkfb1hWH0m/sk/cv0qXefC2yx+VFV9PMIiQsLQ==" hashValue="/FysYe1GgJkMN/9zunZwUuGb6CezGkMZp8mm0HlOJFBhVeCvdlAWIEjwwwLaYrDpLkH1Awp2A0ADkYX5JzW3jA==" algorithmName="SHA-512" password="CC35"/>
  <mergeCells count="62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101 - KOMUNIKACE'!C2" display="/"/>
    <hyperlink ref="A96" location="'SO401 - VEŘEJNÉ OSVĚTLENÍ'!C2" display="/"/>
    <hyperlink ref="A97" location="'SO801b - SADOVÉ ÚPRAVY - ...'!C2" display="/"/>
    <hyperlink ref="A98" location="'SO801a - SADOVÉ ÚPRAVY - ...'!C2" display="/"/>
    <hyperlink ref="A99" location="'SO801c - SADOVÉ ÚPRAVY - ...'!C2" display="/"/>
    <hyperlink ref="A100" location="'SO501 - PŘÍPRAVA PRO TEPL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  <c r="AZ2" s="136" t="s">
        <v>102</v>
      </c>
      <c r="BA2" s="136" t="s">
        <v>103</v>
      </c>
      <c r="BB2" s="136" t="s">
        <v>104</v>
      </c>
      <c r="BC2" s="136" t="s">
        <v>105</v>
      </c>
      <c r="BD2" s="136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  <c r="AZ3" s="136" t="s">
        <v>106</v>
      </c>
      <c r="BA3" s="136" t="s">
        <v>107</v>
      </c>
      <c r="BB3" s="136" t="s">
        <v>104</v>
      </c>
      <c r="BC3" s="136" t="s">
        <v>108</v>
      </c>
      <c r="BD3" s="136" t="s">
        <v>86</v>
      </c>
    </row>
    <row r="4" s="1" customFormat="1" ht="24.96" customHeight="1">
      <c r="B4" s="20"/>
      <c r="D4" s="139" t="s">
        <v>109</v>
      </c>
      <c r="L4" s="20"/>
      <c r="M4" s="140" t="s">
        <v>10</v>
      </c>
      <c r="AT4" s="17" t="s">
        <v>4</v>
      </c>
      <c r="AZ4" s="136" t="s">
        <v>110</v>
      </c>
      <c r="BA4" s="136" t="s">
        <v>111</v>
      </c>
      <c r="BB4" s="136" t="s">
        <v>104</v>
      </c>
      <c r="BC4" s="136" t="s">
        <v>112</v>
      </c>
      <c r="BD4" s="136" t="s">
        <v>86</v>
      </c>
    </row>
    <row r="5" s="1" customFormat="1" ht="6.96" customHeight="1">
      <c r="B5" s="20"/>
      <c r="L5" s="20"/>
      <c r="AZ5" s="136" t="s">
        <v>113</v>
      </c>
      <c r="BA5" s="136" t="s">
        <v>113</v>
      </c>
      <c r="BB5" s="136" t="s">
        <v>104</v>
      </c>
      <c r="BC5" s="136" t="s">
        <v>114</v>
      </c>
      <c r="BD5" s="136" t="s">
        <v>86</v>
      </c>
    </row>
    <row r="6" s="1" customFormat="1" ht="12" customHeight="1">
      <c r="B6" s="20"/>
      <c r="D6" s="141" t="s">
        <v>16</v>
      </c>
      <c r="L6" s="20"/>
      <c r="AZ6" s="136" t="s">
        <v>115</v>
      </c>
      <c r="BA6" s="136" t="s">
        <v>116</v>
      </c>
      <c r="BB6" s="136" t="s">
        <v>104</v>
      </c>
      <c r="BC6" s="136" t="s">
        <v>117</v>
      </c>
      <c r="BD6" s="136" t="s">
        <v>86</v>
      </c>
    </row>
    <row r="7" s="1" customFormat="1" ht="16.5" customHeight="1">
      <c r="B7" s="20"/>
      <c r="E7" s="142" t="str">
        <f>'Rekapitulace stavby'!K6</f>
        <v>KLATOVY - NÁDRAŽNÍ ULICE</v>
      </c>
      <c r="F7" s="141"/>
      <c r="G7" s="141"/>
      <c r="H7" s="141"/>
      <c r="L7" s="20"/>
      <c r="AZ7" s="136" t="s">
        <v>118</v>
      </c>
      <c r="BA7" s="136" t="s">
        <v>119</v>
      </c>
      <c r="BB7" s="136" t="s">
        <v>104</v>
      </c>
      <c r="BC7" s="136" t="s">
        <v>120</v>
      </c>
      <c r="BD7" s="136" t="s">
        <v>86</v>
      </c>
    </row>
    <row r="8" s="2" customFormat="1" ht="12" customHeight="1">
      <c r="A8" s="38"/>
      <c r="B8" s="44"/>
      <c r="C8" s="38"/>
      <c r="D8" s="141" t="s">
        <v>121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Z8" s="136" t="s">
        <v>122</v>
      </c>
      <c r="BA8" s="136" t="s">
        <v>123</v>
      </c>
      <c r="BB8" s="136" t="s">
        <v>104</v>
      </c>
      <c r="BC8" s="136" t="s">
        <v>124</v>
      </c>
      <c r="BD8" s="136" t="s">
        <v>86</v>
      </c>
    </row>
    <row r="9" s="2" customFormat="1" ht="16.5" customHeight="1">
      <c r="A9" s="38"/>
      <c r="B9" s="44"/>
      <c r="C9" s="38"/>
      <c r="D9" s="38"/>
      <c r="E9" s="143" t="s">
        <v>125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21. 11. 2025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31</v>
      </c>
      <c r="F21" s="38"/>
      <c r="G21" s="38"/>
      <c r="H21" s="38"/>
      <c r="I21" s="141" t="s">
        <v>27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34</v>
      </c>
      <c r="F24" s="38"/>
      <c r="G24" s="38"/>
      <c r="H24" s="38"/>
      <c r="I24" s="141" t="s">
        <v>27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ROUND(J131,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ROUND((SUM(BE131:BE829)),  2)</f>
        <v>0</v>
      </c>
      <c r="G33" s="38"/>
      <c r="H33" s="38"/>
      <c r="I33" s="156">
        <v>0.20999999999999999</v>
      </c>
      <c r="J33" s="155">
        <f>ROUND(((SUM(BE131:BE829))*I33),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ROUND((SUM(BF131:BF829)),  2)</f>
        <v>0</v>
      </c>
      <c r="G34" s="38"/>
      <c r="H34" s="38"/>
      <c r="I34" s="156">
        <v>0.12</v>
      </c>
      <c r="J34" s="155">
        <f>ROUND(((SUM(BF131:BF829))*I34),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ROUND((SUM(BG131:BG829)),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ROUND((SUM(BH131:BH829)),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ROUND((SUM(BI131:BI829)),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KLATOVY - NÁDRAŽNÍ ULICE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SO101 - KOMUNIKACE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21. 11. 2025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KLATOVY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129</v>
      </c>
      <c r="D96" s="40"/>
      <c r="E96" s="40"/>
      <c r="F96" s="40"/>
      <c r="G96" s="40"/>
      <c r="H96" s="40"/>
      <c r="I96" s="40"/>
      <c r="J96" s="110">
        <f>J131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130</v>
      </c>
    </row>
    <row r="97" s="9" customFormat="1" ht="24.96" customHeight="1">
      <c r="A97" s="9"/>
      <c r="B97" s="180"/>
      <c r="C97" s="181"/>
      <c r="D97" s="182" t="s">
        <v>131</v>
      </c>
      <c r="E97" s="183"/>
      <c r="F97" s="183"/>
      <c r="G97" s="183"/>
      <c r="H97" s="183"/>
      <c r="I97" s="183"/>
      <c r="J97" s="184">
        <f>J132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132</v>
      </c>
      <c r="E98" s="189"/>
      <c r="F98" s="189"/>
      <c r="G98" s="189"/>
      <c r="H98" s="189"/>
      <c r="I98" s="189"/>
      <c r="J98" s="190">
        <f>J133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133</v>
      </c>
      <c r="E99" s="189"/>
      <c r="F99" s="189"/>
      <c r="G99" s="189"/>
      <c r="H99" s="189"/>
      <c r="I99" s="189"/>
      <c r="J99" s="190">
        <f>J306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134</v>
      </c>
      <c r="E100" s="189"/>
      <c r="F100" s="189"/>
      <c r="G100" s="189"/>
      <c r="H100" s="189"/>
      <c r="I100" s="189"/>
      <c r="J100" s="190">
        <f>J345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135</v>
      </c>
      <c r="E101" s="189"/>
      <c r="F101" s="189"/>
      <c r="G101" s="189"/>
      <c r="H101" s="189"/>
      <c r="I101" s="189"/>
      <c r="J101" s="190">
        <f>J350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136</v>
      </c>
      <c r="E102" s="189"/>
      <c r="F102" s="189"/>
      <c r="G102" s="189"/>
      <c r="H102" s="189"/>
      <c r="I102" s="189"/>
      <c r="J102" s="190">
        <f>J491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137</v>
      </c>
      <c r="E103" s="189"/>
      <c r="F103" s="189"/>
      <c r="G103" s="189"/>
      <c r="H103" s="189"/>
      <c r="I103" s="189"/>
      <c r="J103" s="190">
        <f>J582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138</v>
      </c>
      <c r="E104" s="189"/>
      <c r="F104" s="189"/>
      <c r="G104" s="189"/>
      <c r="H104" s="189"/>
      <c r="I104" s="189"/>
      <c r="J104" s="190">
        <f>J770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139</v>
      </c>
      <c r="E105" s="189"/>
      <c r="F105" s="189"/>
      <c r="G105" s="189"/>
      <c r="H105" s="189"/>
      <c r="I105" s="189"/>
      <c r="J105" s="190">
        <f>J798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0"/>
      <c r="C106" s="181"/>
      <c r="D106" s="182" t="s">
        <v>140</v>
      </c>
      <c r="E106" s="183"/>
      <c r="F106" s="183"/>
      <c r="G106" s="183"/>
      <c r="H106" s="183"/>
      <c r="I106" s="183"/>
      <c r="J106" s="184">
        <f>J800</f>
        <v>0</v>
      </c>
      <c r="K106" s="181"/>
      <c r="L106" s="18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6"/>
      <c r="C107" s="187"/>
      <c r="D107" s="188" t="s">
        <v>141</v>
      </c>
      <c r="E107" s="189"/>
      <c r="F107" s="189"/>
      <c r="G107" s="189"/>
      <c r="H107" s="189"/>
      <c r="I107" s="189"/>
      <c r="J107" s="190">
        <f>J801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0"/>
      <c r="C108" s="181"/>
      <c r="D108" s="182" t="s">
        <v>142</v>
      </c>
      <c r="E108" s="183"/>
      <c r="F108" s="183"/>
      <c r="G108" s="183"/>
      <c r="H108" s="183"/>
      <c r="I108" s="183"/>
      <c r="J108" s="184">
        <f>J808</f>
        <v>0</v>
      </c>
      <c r="K108" s="181"/>
      <c r="L108" s="18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86"/>
      <c r="C109" s="187"/>
      <c r="D109" s="188" t="s">
        <v>143</v>
      </c>
      <c r="E109" s="189"/>
      <c r="F109" s="189"/>
      <c r="G109" s="189"/>
      <c r="H109" s="189"/>
      <c r="I109" s="189"/>
      <c r="J109" s="190">
        <f>J809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144</v>
      </c>
      <c r="E110" s="189"/>
      <c r="F110" s="189"/>
      <c r="G110" s="189"/>
      <c r="H110" s="189"/>
      <c r="I110" s="189"/>
      <c r="J110" s="190">
        <f>J815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145</v>
      </c>
      <c r="E111" s="189"/>
      <c r="F111" s="189"/>
      <c r="G111" s="189"/>
      <c r="H111" s="189"/>
      <c r="I111" s="189"/>
      <c r="J111" s="190">
        <f>J828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66"/>
      <c r="C113" s="67"/>
      <c r="D113" s="67"/>
      <c r="E113" s="67"/>
      <c r="F113" s="67"/>
      <c r="G113" s="67"/>
      <c r="H113" s="67"/>
      <c r="I113" s="67"/>
      <c r="J113" s="67"/>
      <c r="K113" s="67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7" s="2" customFormat="1" ht="6.96" customHeight="1">
      <c r="A117" s="38"/>
      <c r="B117" s="68"/>
      <c r="C117" s="69"/>
      <c r="D117" s="69"/>
      <c r="E117" s="69"/>
      <c r="F117" s="69"/>
      <c r="G117" s="69"/>
      <c r="H117" s="69"/>
      <c r="I117" s="69"/>
      <c r="J117" s="69"/>
      <c r="K117" s="69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4.96" customHeight="1">
      <c r="A118" s="38"/>
      <c r="B118" s="39"/>
      <c r="C118" s="23" t="s">
        <v>146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16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175" t="str">
        <f>E7</f>
        <v>KLATOVY - NÁDRAŽNÍ ULICE</v>
      </c>
      <c r="F121" s="32"/>
      <c r="G121" s="32"/>
      <c r="H121" s="32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121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40"/>
      <c r="D123" s="40"/>
      <c r="E123" s="76" t="str">
        <f>E9</f>
        <v>SO101 - KOMUNIKACE</v>
      </c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20</v>
      </c>
      <c r="D125" s="40"/>
      <c r="E125" s="40"/>
      <c r="F125" s="27" t="str">
        <f>F12</f>
        <v xml:space="preserve"> </v>
      </c>
      <c r="G125" s="40"/>
      <c r="H125" s="40"/>
      <c r="I125" s="32" t="s">
        <v>22</v>
      </c>
      <c r="J125" s="79" t="str">
        <f>IF(J12="","",J12)</f>
        <v>21. 11. 2025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25.65" customHeight="1">
      <c r="A127" s="38"/>
      <c r="B127" s="39"/>
      <c r="C127" s="32" t="s">
        <v>24</v>
      </c>
      <c r="D127" s="40"/>
      <c r="E127" s="40"/>
      <c r="F127" s="27" t="str">
        <f>E15</f>
        <v>MĚSTO KLATOVY</v>
      </c>
      <c r="G127" s="40"/>
      <c r="H127" s="40"/>
      <c r="I127" s="32" t="s">
        <v>30</v>
      </c>
      <c r="J127" s="36" t="str">
        <f>E21</f>
        <v>MACÁN PROJEKCE DS s.r.o.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5.15" customHeight="1">
      <c r="A128" s="38"/>
      <c r="B128" s="39"/>
      <c r="C128" s="32" t="s">
        <v>28</v>
      </c>
      <c r="D128" s="40"/>
      <c r="E128" s="40"/>
      <c r="F128" s="27" t="str">
        <f>IF(E18="","",E18)</f>
        <v>Vyplň údaj</v>
      </c>
      <c r="G128" s="40"/>
      <c r="H128" s="40"/>
      <c r="I128" s="32" t="s">
        <v>33</v>
      </c>
      <c r="J128" s="36" t="str">
        <f>E24</f>
        <v>Žižkovský Petr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0.32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11" customFormat="1" ht="29.28" customHeight="1">
      <c r="A130" s="192"/>
      <c r="B130" s="193"/>
      <c r="C130" s="194" t="s">
        <v>147</v>
      </c>
      <c r="D130" s="195" t="s">
        <v>61</v>
      </c>
      <c r="E130" s="195" t="s">
        <v>57</v>
      </c>
      <c r="F130" s="195" t="s">
        <v>58</v>
      </c>
      <c r="G130" s="195" t="s">
        <v>148</v>
      </c>
      <c r="H130" s="195" t="s">
        <v>149</v>
      </c>
      <c r="I130" s="195" t="s">
        <v>150</v>
      </c>
      <c r="J130" s="195" t="s">
        <v>128</v>
      </c>
      <c r="K130" s="196" t="s">
        <v>151</v>
      </c>
      <c r="L130" s="197"/>
      <c r="M130" s="100" t="s">
        <v>1</v>
      </c>
      <c r="N130" s="101" t="s">
        <v>40</v>
      </c>
      <c r="O130" s="101" t="s">
        <v>152</v>
      </c>
      <c r="P130" s="101" t="s">
        <v>153</v>
      </c>
      <c r="Q130" s="101" t="s">
        <v>154</v>
      </c>
      <c r="R130" s="101" t="s">
        <v>155</v>
      </c>
      <c r="S130" s="101" t="s">
        <v>156</v>
      </c>
      <c r="T130" s="102" t="s">
        <v>157</v>
      </c>
      <c r="U130" s="192"/>
      <c r="V130" s="192"/>
      <c r="W130" s="192"/>
      <c r="X130" s="192"/>
      <c r="Y130" s="192"/>
      <c r="Z130" s="192"/>
      <c r="AA130" s="192"/>
      <c r="AB130" s="192"/>
      <c r="AC130" s="192"/>
      <c r="AD130" s="192"/>
      <c r="AE130" s="192"/>
    </row>
    <row r="131" s="2" customFormat="1" ht="22.8" customHeight="1">
      <c r="A131" s="38"/>
      <c r="B131" s="39"/>
      <c r="C131" s="107" t="s">
        <v>158</v>
      </c>
      <c r="D131" s="40"/>
      <c r="E131" s="40"/>
      <c r="F131" s="40"/>
      <c r="G131" s="40"/>
      <c r="H131" s="40"/>
      <c r="I131" s="40"/>
      <c r="J131" s="198">
        <f>BK131</f>
        <v>0</v>
      </c>
      <c r="K131" s="40"/>
      <c r="L131" s="44"/>
      <c r="M131" s="103"/>
      <c r="N131" s="199"/>
      <c r="O131" s="104"/>
      <c r="P131" s="200">
        <f>P132+P800+P808</f>
        <v>0</v>
      </c>
      <c r="Q131" s="104"/>
      <c r="R131" s="200">
        <f>R132+R800+R808</f>
        <v>1452.2490905999998</v>
      </c>
      <c r="S131" s="104"/>
      <c r="T131" s="201">
        <f>T132+T800+T808</f>
        <v>3255.0079999999998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75</v>
      </c>
      <c r="AU131" s="17" t="s">
        <v>130</v>
      </c>
      <c r="BK131" s="202">
        <f>BK132+BK800+BK808</f>
        <v>0</v>
      </c>
    </row>
    <row r="132" s="12" customFormat="1" ht="25.92" customHeight="1">
      <c r="A132" s="12"/>
      <c r="B132" s="203"/>
      <c r="C132" s="204"/>
      <c r="D132" s="205" t="s">
        <v>75</v>
      </c>
      <c r="E132" s="206" t="s">
        <v>159</v>
      </c>
      <c r="F132" s="206" t="s">
        <v>160</v>
      </c>
      <c r="G132" s="204"/>
      <c r="H132" s="204"/>
      <c r="I132" s="207"/>
      <c r="J132" s="208">
        <f>BK132</f>
        <v>0</v>
      </c>
      <c r="K132" s="204"/>
      <c r="L132" s="209"/>
      <c r="M132" s="210"/>
      <c r="N132" s="211"/>
      <c r="O132" s="211"/>
      <c r="P132" s="212">
        <f>P133+P306+P345+P350+P491+P582+P770+P798</f>
        <v>0</v>
      </c>
      <c r="Q132" s="211"/>
      <c r="R132" s="212">
        <f>R133+R306+R345+R350+R491+R582+R770+R798</f>
        <v>1452.2279755999998</v>
      </c>
      <c r="S132" s="211"/>
      <c r="T132" s="213">
        <f>T133+T306+T345+T350+T491+T582+T770+T798</f>
        <v>3255.0079999999998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4" t="s">
        <v>84</v>
      </c>
      <c r="AT132" s="215" t="s">
        <v>75</v>
      </c>
      <c r="AU132" s="215" t="s">
        <v>76</v>
      </c>
      <c r="AY132" s="214" t="s">
        <v>161</v>
      </c>
      <c r="BK132" s="216">
        <f>BK133+BK306+BK345+BK350+BK491+BK582+BK770+BK798</f>
        <v>0</v>
      </c>
    </row>
    <row r="133" s="12" customFormat="1" ht="22.8" customHeight="1">
      <c r="A133" s="12"/>
      <c r="B133" s="203"/>
      <c r="C133" s="204"/>
      <c r="D133" s="205" t="s">
        <v>75</v>
      </c>
      <c r="E133" s="217" t="s">
        <v>84</v>
      </c>
      <c r="F133" s="217" t="s">
        <v>162</v>
      </c>
      <c r="G133" s="204"/>
      <c r="H133" s="204"/>
      <c r="I133" s="207"/>
      <c r="J133" s="218">
        <f>BK133</f>
        <v>0</v>
      </c>
      <c r="K133" s="204"/>
      <c r="L133" s="209"/>
      <c r="M133" s="210"/>
      <c r="N133" s="211"/>
      <c r="O133" s="211"/>
      <c r="P133" s="212">
        <f>SUM(P134:P305)</f>
        <v>0</v>
      </c>
      <c r="Q133" s="211"/>
      <c r="R133" s="212">
        <f>SUM(R134:R305)</f>
        <v>1.6474499999999999</v>
      </c>
      <c r="S133" s="211"/>
      <c r="T133" s="213">
        <f>SUM(T134:T305)</f>
        <v>3204.4749999999995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4" t="s">
        <v>84</v>
      </c>
      <c r="AT133" s="215" t="s">
        <v>75</v>
      </c>
      <c r="AU133" s="215" t="s">
        <v>84</v>
      </c>
      <c r="AY133" s="214" t="s">
        <v>161</v>
      </c>
      <c r="BK133" s="216">
        <f>SUM(BK134:BK305)</f>
        <v>0</v>
      </c>
    </row>
    <row r="134" s="2" customFormat="1" ht="44.25" customHeight="1">
      <c r="A134" s="38"/>
      <c r="B134" s="39"/>
      <c r="C134" s="219" t="s">
        <v>84</v>
      </c>
      <c r="D134" s="219" t="s">
        <v>163</v>
      </c>
      <c r="E134" s="220" t="s">
        <v>164</v>
      </c>
      <c r="F134" s="221" t="s">
        <v>165</v>
      </c>
      <c r="G134" s="222" t="s">
        <v>166</v>
      </c>
      <c r="H134" s="223">
        <v>603</v>
      </c>
      <c r="I134" s="224"/>
      <c r="J134" s="225">
        <f>ROUND(I134*H134,2)</f>
        <v>0</v>
      </c>
      <c r="K134" s="221" t="s">
        <v>167</v>
      </c>
      <c r="L134" s="44"/>
      <c r="M134" s="226" t="s">
        <v>1</v>
      </c>
      <c r="N134" s="227" t="s">
        <v>41</v>
      </c>
      <c r="O134" s="91"/>
      <c r="P134" s="228">
        <f>O134*H134</f>
        <v>0</v>
      </c>
      <c r="Q134" s="228">
        <v>2.0000000000000002E-05</v>
      </c>
      <c r="R134" s="228">
        <f>Q134*H134</f>
        <v>0.012060000000000001</v>
      </c>
      <c r="S134" s="228">
        <v>0.184</v>
      </c>
      <c r="T134" s="229">
        <f>S134*H134</f>
        <v>110.952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0" t="s">
        <v>168</v>
      </c>
      <c r="AT134" s="230" t="s">
        <v>163</v>
      </c>
      <c r="AU134" s="230" t="s">
        <v>86</v>
      </c>
      <c r="AY134" s="17" t="s">
        <v>161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7" t="s">
        <v>84</v>
      </c>
      <c r="BK134" s="231">
        <f>ROUND(I134*H134,2)</f>
        <v>0</v>
      </c>
      <c r="BL134" s="17" t="s">
        <v>168</v>
      </c>
      <c r="BM134" s="230" t="s">
        <v>169</v>
      </c>
    </row>
    <row r="135" s="2" customFormat="1">
      <c r="A135" s="38"/>
      <c r="B135" s="39"/>
      <c r="C135" s="40"/>
      <c r="D135" s="232" t="s">
        <v>170</v>
      </c>
      <c r="E135" s="40"/>
      <c r="F135" s="233" t="s">
        <v>171</v>
      </c>
      <c r="G135" s="40"/>
      <c r="H135" s="40"/>
      <c r="I135" s="234"/>
      <c r="J135" s="40"/>
      <c r="K135" s="40"/>
      <c r="L135" s="44"/>
      <c r="M135" s="235"/>
      <c r="N135" s="236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170</v>
      </c>
      <c r="AU135" s="17" t="s">
        <v>86</v>
      </c>
    </row>
    <row r="136" s="13" customFormat="1">
      <c r="A136" s="13"/>
      <c r="B136" s="237"/>
      <c r="C136" s="238"/>
      <c r="D136" s="232" t="s">
        <v>172</v>
      </c>
      <c r="E136" s="239" t="s">
        <v>1</v>
      </c>
      <c r="F136" s="240" t="s">
        <v>173</v>
      </c>
      <c r="G136" s="238"/>
      <c r="H136" s="239" t="s">
        <v>1</v>
      </c>
      <c r="I136" s="241"/>
      <c r="J136" s="238"/>
      <c r="K136" s="238"/>
      <c r="L136" s="242"/>
      <c r="M136" s="243"/>
      <c r="N136" s="244"/>
      <c r="O136" s="244"/>
      <c r="P136" s="244"/>
      <c r="Q136" s="244"/>
      <c r="R136" s="244"/>
      <c r="S136" s="244"/>
      <c r="T136" s="24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6" t="s">
        <v>172</v>
      </c>
      <c r="AU136" s="246" t="s">
        <v>86</v>
      </c>
      <c r="AV136" s="13" t="s">
        <v>84</v>
      </c>
      <c r="AW136" s="13" t="s">
        <v>32</v>
      </c>
      <c r="AX136" s="13" t="s">
        <v>76</v>
      </c>
      <c r="AY136" s="246" t="s">
        <v>161</v>
      </c>
    </row>
    <row r="137" s="14" customFormat="1">
      <c r="A137" s="14"/>
      <c r="B137" s="247"/>
      <c r="C137" s="248"/>
      <c r="D137" s="232" t="s">
        <v>172</v>
      </c>
      <c r="E137" s="249" t="s">
        <v>1</v>
      </c>
      <c r="F137" s="250" t="s">
        <v>174</v>
      </c>
      <c r="G137" s="248"/>
      <c r="H137" s="251">
        <v>603</v>
      </c>
      <c r="I137" s="252"/>
      <c r="J137" s="248"/>
      <c r="K137" s="248"/>
      <c r="L137" s="253"/>
      <c r="M137" s="254"/>
      <c r="N137" s="255"/>
      <c r="O137" s="255"/>
      <c r="P137" s="255"/>
      <c r="Q137" s="255"/>
      <c r="R137" s="255"/>
      <c r="S137" s="255"/>
      <c r="T137" s="25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7" t="s">
        <v>172</v>
      </c>
      <c r="AU137" s="257" t="s">
        <v>86</v>
      </c>
      <c r="AV137" s="14" t="s">
        <v>86</v>
      </c>
      <c r="AW137" s="14" t="s">
        <v>32</v>
      </c>
      <c r="AX137" s="14" t="s">
        <v>76</v>
      </c>
      <c r="AY137" s="257" t="s">
        <v>161</v>
      </c>
    </row>
    <row r="138" s="15" customFormat="1">
      <c r="A138" s="15"/>
      <c r="B138" s="258"/>
      <c r="C138" s="259"/>
      <c r="D138" s="232" t="s">
        <v>172</v>
      </c>
      <c r="E138" s="260" t="s">
        <v>1</v>
      </c>
      <c r="F138" s="261" t="s">
        <v>175</v>
      </c>
      <c r="G138" s="259"/>
      <c r="H138" s="262">
        <v>603</v>
      </c>
      <c r="I138" s="263"/>
      <c r="J138" s="259"/>
      <c r="K138" s="259"/>
      <c r="L138" s="264"/>
      <c r="M138" s="265"/>
      <c r="N138" s="266"/>
      <c r="O138" s="266"/>
      <c r="P138" s="266"/>
      <c r="Q138" s="266"/>
      <c r="R138" s="266"/>
      <c r="S138" s="266"/>
      <c r="T138" s="267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8" t="s">
        <v>172</v>
      </c>
      <c r="AU138" s="268" t="s">
        <v>86</v>
      </c>
      <c r="AV138" s="15" t="s">
        <v>168</v>
      </c>
      <c r="AW138" s="15" t="s">
        <v>32</v>
      </c>
      <c r="AX138" s="15" t="s">
        <v>84</v>
      </c>
      <c r="AY138" s="268" t="s">
        <v>161</v>
      </c>
    </row>
    <row r="139" s="2" customFormat="1" ht="44.25" customHeight="1">
      <c r="A139" s="38"/>
      <c r="B139" s="39"/>
      <c r="C139" s="219" t="s">
        <v>86</v>
      </c>
      <c r="D139" s="219" t="s">
        <v>163</v>
      </c>
      <c r="E139" s="220" t="s">
        <v>176</v>
      </c>
      <c r="F139" s="221" t="s">
        <v>177</v>
      </c>
      <c r="G139" s="222" t="s">
        <v>166</v>
      </c>
      <c r="H139" s="223">
        <v>2412</v>
      </c>
      <c r="I139" s="224"/>
      <c r="J139" s="225">
        <f>ROUND(I139*H139,2)</f>
        <v>0</v>
      </c>
      <c r="K139" s="221" t="s">
        <v>167</v>
      </c>
      <c r="L139" s="44"/>
      <c r="M139" s="226" t="s">
        <v>1</v>
      </c>
      <c r="N139" s="227" t="s">
        <v>41</v>
      </c>
      <c r="O139" s="91"/>
      <c r="P139" s="228">
        <f>O139*H139</f>
        <v>0</v>
      </c>
      <c r="Q139" s="228">
        <v>2.0000000000000002E-05</v>
      </c>
      <c r="R139" s="228">
        <f>Q139*H139</f>
        <v>0.048240000000000005</v>
      </c>
      <c r="S139" s="228">
        <v>0.184</v>
      </c>
      <c r="T139" s="229">
        <f>S139*H139</f>
        <v>443.80799999999999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0" t="s">
        <v>168</v>
      </c>
      <c r="AT139" s="230" t="s">
        <v>163</v>
      </c>
      <c r="AU139" s="230" t="s">
        <v>86</v>
      </c>
      <c r="AY139" s="17" t="s">
        <v>161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7" t="s">
        <v>84</v>
      </c>
      <c r="BK139" s="231">
        <f>ROUND(I139*H139,2)</f>
        <v>0</v>
      </c>
      <c r="BL139" s="17" t="s">
        <v>168</v>
      </c>
      <c r="BM139" s="230" t="s">
        <v>178</v>
      </c>
    </row>
    <row r="140" s="2" customFormat="1">
      <c r="A140" s="38"/>
      <c r="B140" s="39"/>
      <c r="C140" s="40"/>
      <c r="D140" s="232" t="s">
        <v>170</v>
      </c>
      <c r="E140" s="40"/>
      <c r="F140" s="233" t="s">
        <v>171</v>
      </c>
      <c r="G140" s="40"/>
      <c r="H140" s="40"/>
      <c r="I140" s="234"/>
      <c r="J140" s="40"/>
      <c r="K140" s="40"/>
      <c r="L140" s="44"/>
      <c r="M140" s="235"/>
      <c r="N140" s="236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170</v>
      </c>
      <c r="AU140" s="17" t="s">
        <v>86</v>
      </c>
    </row>
    <row r="141" s="13" customFormat="1">
      <c r="A141" s="13"/>
      <c r="B141" s="237"/>
      <c r="C141" s="238"/>
      <c r="D141" s="232" t="s">
        <v>172</v>
      </c>
      <c r="E141" s="239" t="s">
        <v>1</v>
      </c>
      <c r="F141" s="240" t="s">
        <v>179</v>
      </c>
      <c r="G141" s="238"/>
      <c r="H141" s="239" t="s">
        <v>1</v>
      </c>
      <c r="I141" s="241"/>
      <c r="J141" s="238"/>
      <c r="K141" s="238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172</v>
      </c>
      <c r="AU141" s="246" t="s">
        <v>86</v>
      </c>
      <c r="AV141" s="13" t="s">
        <v>84</v>
      </c>
      <c r="AW141" s="13" t="s">
        <v>32</v>
      </c>
      <c r="AX141" s="13" t="s">
        <v>76</v>
      </c>
      <c r="AY141" s="246" t="s">
        <v>161</v>
      </c>
    </row>
    <row r="142" s="14" customFormat="1">
      <c r="A142" s="14"/>
      <c r="B142" s="247"/>
      <c r="C142" s="248"/>
      <c r="D142" s="232" t="s">
        <v>172</v>
      </c>
      <c r="E142" s="249" t="s">
        <v>1</v>
      </c>
      <c r="F142" s="250" t="s">
        <v>180</v>
      </c>
      <c r="G142" s="248"/>
      <c r="H142" s="251">
        <v>2412</v>
      </c>
      <c r="I142" s="252"/>
      <c r="J142" s="248"/>
      <c r="K142" s="248"/>
      <c r="L142" s="253"/>
      <c r="M142" s="254"/>
      <c r="N142" s="255"/>
      <c r="O142" s="255"/>
      <c r="P142" s="255"/>
      <c r="Q142" s="255"/>
      <c r="R142" s="255"/>
      <c r="S142" s="255"/>
      <c r="T142" s="25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7" t="s">
        <v>172</v>
      </c>
      <c r="AU142" s="257" t="s">
        <v>86</v>
      </c>
      <c r="AV142" s="14" t="s">
        <v>86</v>
      </c>
      <c r="AW142" s="14" t="s">
        <v>32</v>
      </c>
      <c r="AX142" s="14" t="s">
        <v>76</v>
      </c>
      <c r="AY142" s="257" t="s">
        <v>161</v>
      </c>
    </row>
    <row r="143" s="15" customFormat="1">
      <c r="A143" s="15"/>
      <c r="B143" s="258"/>
      <c r="C143" s="259"/>
      <c r="D143" s="232" t="s">
        <v>172</v>
      </c>
      <c r="E143" s="260" t="s">
        <v>1</v>
      </c>
      <c r="F143" s="261" t="s">
        <v>175</v>
      </c>
      <c r="G143" s="259"/>
      <c r="H143" s="262">
        <v>2412</v>
      </c>
      <c r="I143" s="263"/>
      <c r="J143" s="259"/>
      <c r="K143" s="259"/>
      <c r="L143" s="264"/>
      <c r="M143" s="265"/>
      <c r="N143" s="266"/>
      <c r="O143" s="266"/>
      <c r="P143" s="266"/>
      <c r="Q143" s="266"/>
      <c r="R143" s="266"/>
      <c r="S143" s="266"/>
      <c r="T143" s="267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8" t="s">
        <v>172</v>
      </c>
      <c r="AU143" s="268" t="s">
        <v>86</v>
      </c>
      <c r="AV143" s="15" t="s">
        <v>168</v>
      </c>
      <c r="AW143" s="15" t="s">
        <v>32</v>
      </c>
      <c r="AX143" s="15" t="s">
        <v>84</v>
      </c>
      <c r="AY143" s="268" t="s">
        <v>161</v>
      </c>
    </row>
    <row r="144" s="2" customFormat="1" ht="44.25" customHeight="1">
      <c r="A144" s="38"/>
      <c r="B144" s="39"/>
      <c r="C144" s="219" t="s">
        <v>181</v>
      </c>
      <c r="D144" s="219" t="s">
        <v>163</v>
      </c>
      <c r="E144" s="220" t="s">
        <v>182</v>
      </c>
      <c r="F144" s="221" t="s">
        <v>183</v>
      </c>
      <c r="G144" s="222" t="s">
        <v>166</v>
      </c>
      <c r="H144" s="223">
        <v>955</v>
      </c>
      <c r="I144" s="224"/>
      <c r="J144" s="225">
        <f>ROUND(I144*H144,2)</f>
        <v>0</v>
      </c>
      <c r="K144" s="221" t="s">
        <v>167</v>
      </c>
      <c r="L144" s="44"/>
      <c r="M144" s="226" t="s">
        <v>1</v>
      </c>
      <c r="N144" s="227" t="s">
        <v>41</v>
      </c>
      <c r="O144" s="91"/>
      <c r="P144" s="228">
        <f>O144*H144</f>
        <v>0</v>
      </c>
      <c r="Q144" s="228">
        <v>3.0000000000000001E-05</v>
      </c>
      <c r="R144" s="228">
        <f>Q144*H144</f>
        <v>0.028650000000000002</v>
      </c>
      <c r="S144" s="228">
        <v>0.23000000000000001</v>
      </c>
      <c r="T144" s="229">
        <f>S144*H144</f>
        <v>219.65000000000001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0" t="s">
        <v>168</v>
      </c>
      <c r="AT144" s="230" t="s">
        <v>163</v>
      </c>
      <c r="AU144" s="230" t="s">
        <v>86</v>
      </c>
      <c r="AY144" s="17" t="s">
        <v>161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7" t="s">
        <v>84</v>
      </c>
      <c r="BK144" s="231">
        <f>ROUND(I144*H144,2)</f>
        <v>0</v>
      </c>
      <c r="BL144" s="17" t="s">
        <v>168</v>
      </c>
      <c r="BM144" s="230" t="s">
        <v>184</v>
      </c>
    </row>
    <row r="145" s="2" customFormat="1">
      <c r="A145" s="38"/>
      <c r="B145" s="39"/>
      <c r="C145" s="40"/>
      <c r="D145" s="232" t="s">
        <v>170</v>
      </c>
      <c r="E145" s="40"/>
      <c r="F145" s="233" t="s">
        <v>171</v>
      </c>
      <c r="G145" s="40"/>
      <c r="H145" s="40"/>
      <c r="I145" s="234"/>
      <c r="J145" s="40"/>
      <c r="K145" s="40"/>
      <c r="L145" s="44"/>
      <c r="M145" s="235"/>
      <c r="N145" s="236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170</v>
      </c>
      <c r="AU145" s="17" t="s">
        <v>86</v>
      </c>
    </row>
    <row r="146" s="13" customFormat="1">
      <c r="A146" s="13"/>
      <c r="B146" s="237"/>
      <c r="C146" s="238"/>
      <c r="D146" s="232" t="s">
        <v>172</v>
      </c>
      <c r="E146" s="239" t="s">
        <v>1</v>
      </c>
      <c r="F146" s="240" t="s">
        <v>185</v>
      </c>
      <c r="G146" s="238"/>
      <c r="H146" s="239" t="s">
        <v>1</v>
      </c>
      <c r="I146" s="241"/>
      <c r="J146" s="238"/>
      <c r="K146" s="238"/>
      <c r="L146" s="242"/>
      <c r="M146" s="243"/>
      <c r="N146" s="244"/>
      <c r="O146" s="244"/>
      <c r="P146" s="244"/>
      <c r="Q146" s="244"/>
      <c r="R146" s="244"/>
      <c r="S146" s="244"/>
      <c r="T146" s="24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6" t="s">
        <v>172</v>
      </c>
      <c r="AU146" s="246" t="s">
        <v>86</v>
      </c>
      <c r="AV146" s="13" t="s">
        <v>84</v>
      </c>
      <c r="AW146" s="13" t="s">
        <v>32</v>
      </c>
      <c r="AX146" s="13" t="s">
        <v>76</v>
      </c>
      <c r="AY146" s="246" t="s">
        <v>161</v>
      </c>
    </row>
    <row r="147" s="14" customFormat="1">
      <c r="A147" s="14"/>
      <c r="B147" s="247"/>
      <c r="C147" s="248"/>
      <c r="D147" s="232" t="s">
        <v>172</v>
      </c>
      <c r="E147" s="249" t="s">
        <v>1</v>
      </c>
      <c r="F147" s="250" t="s">
        <v>186</v>
      </c>
      <c r="G147" s="248"/>
      <c r="H147" s="251">
        <v>955</v>
      </c>
      <c r="I147" s="252"/>
      <c r="J147" s="248"/>
      <c r="K147" s="248"/>
      <c r="L147" s="253"/>
      <c r="M147" s="254"/>
      <c r="N147" s="255"/>
      <c r="O147" s="255"/>
      <c r="P147" s="255"/>
      <c r="Q147" s="255"/>
      <c r="R147" s="255"/>
      <c r="S147" s="255"/>
      <c r="T147" s="25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7" t="s">
        <v>172</v>
      </c>
      <c r="AU147" s="257" t="s">
        <v>86</v>
      </c>
      <c r="AV147" s="14" t="s">
        <v>86</v>
      </c>
      <c r="AW147" s="14" t="s">
        <v>32</v>
      </c>
      <c r="AX147" s="14" t="s">
        <v>76</v>
      </c>
      <c r="AY147" s="257" t="s">
        <v>161</v>
      </c>
    </row>
    <row r="148" s="15" customFormat="1">
      <c r="A148" s="15"/>
      <c r="B148" s="258"/>
      <c r="C148" s="259"/>
      <c r="D148" s="232" t="s">
        <v>172</v>
      </c>
      <c r="E148" s="260" t="s">
        <v>1</v>
      </c>
      <c r="F148" s="261" t="s">
        <v>175</v>
      </c>
      <c r="G148" s="259"/>
      <c r="H148" s="262">
        <v>955</v>
      </c>
      <c r="I148" s="263"/>
      <c r="J148" s="259"/>
      <c r="K148" s="259"/>
      <c r="L148" s="264"/>
      <c r="M148" s="265"/>
      <c r="N148" s="266"/>
      <c r="O148" s="266"/>
      <c r="P148" s="266"/>
      <c r="Q148" s="266"/>
      <c r="R148" s="266"/>
      <c r="S148" s="266"/>
      <c r="T148" s="267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8" t="s">
        <v>172</v>
      </c>
      <c r="AU148" s="268" t="s">
        <v>86</v>
      </c>
      <c r="AV148" s="15" t="s">
        <v>168</v>
      </c>
      <c r="AW148" s="15" t="s">
        <v>32</v>
      </c>
      <c r="AX148" s="15" t="s">
        <v>84</v>
      </c>
      <c r="AY148" s="268" t="s">
        <v>161</v>
      </c>
    </row>
    <row r="149" s="2" customFormat="1" ht="66.75" customHeight="1">
      <c r="A149" s="38"/>
      <c r="B149" s="39"/>
      <c r="C149" s="219" t="s">
        <v>168</v>
      </c>
      <c r="D149" s="219" t="s">
        <v>163</v>
      </c>
      <c r="E149" s="220" t="s">
        <v>187</v>
      </c>
      <c r="F149" s="221" t="s">
        <v>188</v>
      </c>
      <c r="G149" s="222" t="s">
        <v>166</v>
      </c>
      <c r="H149" s="223">
        <v>3184.5</v>
      </c>
      <c r="I149" s="224"/>
      <c r="J149" s="225">
        <f>ROUND(I149*H149,2)</f>
        <v>0</v>
      </c>
      <c r="K149" s="221" t="s">
        <v>167</v>
      </c>
      <c r="L149" s="44"/>
      <c r="M149" s="226" t="s">
        <v>1</v>
      </c>
      <c r="N149" s="227" t="s">
        <v>41</v>
      </c>
      <c r="O149" s="91"/>
      <c r="P149" s="228">
        <f>O149*H149</f>
        <v>0</v>
      </c>
      <c r="Q149" s="228">
        <v>0</v>
      </c>
      <c r="R149" s="228">
        <f>Q149*H149</f>
        <v>0</v>
      </c>
      <c r="S149" s="228">
        <v>0.44</v>
      </c>
      <c r="T149" s="229">
        <f>S149*H149</f>
        <v>1401.1800000000001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0" t="s">
        <v>168</v>
      </c>
      <c r="AT149" s="230" t="s">
        <v>163</v>
      </c>
      <c r="AU149" s="230" t="s">
        <v>86</v>
      </c>
      <c r="AY149" s="17" t="s">
        <v>161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7" t="s">
        <v>84</v>
      </c>
      <c r="BK149" s="231">
        <f>ROUND(I149*H149,2)</f>
        <v>0</v>
      </c>
      <c r="BL149" s="17" t="s">
        <v>168</v>
      </c>
      <c r="BM149" s="230" t="s">
        <v>189</v>
      </c>
    </row>
    <row r="150" s="13" customFormat="1">
      <c r="A150" s="13"/>
      <c r="B150" s="237"/>
      <c r="C150" s="238"/>
      <c r="D150" s="232" t="s">
        <v>172</v>
      </c>
      <c r="E150" s="239" t="s">
        <v>1</v>
      </c>
      <c r="F150" s="240" t="s">
        <v>190</v>
      </c>
      <c r="G150" s="238"/>
      <c r="H150" s="239" t="s">
        <v>1</v>
      </c>
      <c r="I150" s="241"/>
      <c r="J150" s="238"/>
      <c r="K150" s="238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172</v>
      </c>
      <c r="AU150" s="246" t="s">
        <v>86</v>
      </c>
      <c r="AV150" s="13" t="s">
        <v>84</v>
      </c>
      <c r="AW150" s="13" t="s">
        <v>32</v>
      </c>
      <c r="AX150" s="13" t="s">
        <v>76</v>
      </c>
      <c r="AY150" s="246" t="s">
        <v>161</v>
      </c>
    </row>
    <row r="151" s="14" customFormat="1">
      <c r="A151" s="14"/>
      <c r="B151" s="247"/>
      <c r="C151" s="248"/>
      <c r="D151" s="232" t="s">
        <v>172</v>
      </c>
      <c r="E151" s="249" t="s">
        <v>1</v>
      </c>
      <c r="F151" s="250" t="s">
        <v>191</v>
      </c>
      <c r="G151" s="248"/>
      <c r="H151" s="251">
        <v>3184.5</v>
      </c>
      <c r="I151" s="252"/>
      <c r="J151" s="248"/>
      <c r="K151" s="248"/>
      <c r="L151" s="253"/>
      <c r="M151" s="254"/>
      <c r="N151" s="255"/>
      <c r="O151" s="255"/>
      <c r="P151" s="255"/>
      <c r="Q151" s="255"/>
      <c r="R151" s="255"/>
      <c r="S151" s="255"/>
      <c r="T151" s="25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7" t="s">
        <v>172</v>
      </c>
      <c r="AU151" s="257" t="s">
        <v>86</v>
      </c>
      <c r="AV151" s="14" t="s">
        <v>86</v>
      </c>
      <c r="AW151" s="14" t="s">
        <v>32</v>
      </c>
      <c r="AX151" s="14" t="s">
        <v>76</v>
      </c>
      <c r="AY151" s="257" t="s">
        <v>161</v>
      </c>
    </row>
    <row r="152" s="15" customFormat="1">
      <c r="A152" s="15"/>
      <c r="B152" s="258"/>
      <c r="C152" s="259"/>
      <c r="D152" s="232" t="s">
        <v>172</v>
      </c>
      <c r="E152" s="260" t="s">
        <v>1</v>
      </c>
      <c r="F152" s="261" t="s">
        <v>175</v>
      </c>
      <c r="G152" s="259"/>
      <c r="H152" s="262">
        <v>3184.5</v>
      </c>
      <c r="I152" s="263"/>
      <c r="J152" s="259"/>
      <c r="K152" s="259"/>
      <c r="L152" s="264"/>
      <c r="M152" s="265"/>
      <c r="N152" s="266"/>
      <c r="O152" s="266"/>
      <c r="P152" s="266"/>
      <c r="Q152" s="266"/>
      <c r="R152" s="266"/>
      <c r="S152" s="266"/>
      <c r="T152" s="267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8" t="s">
        <v>172</v>
      </c>
      <c r="AU152" s="268" t="s">
        <v>86</v>
      </c>
      <c r="AV152" s="15" t="s">
        <v>168</v>
      </c>
      <c r="AW152" s="15" t="s">
        <v>32</v>
      </c>
      <c r="AX152" s="15" t="s">
        <v>84</v>
      </c>
      <c r="AY152" s="268" t="s">
        <v>161</v>
      </c>
    </row>
    <row r="153" s="2" customFormat="1" ht="24.15" customHeight="1">
      <c r="A153" s="38"/>
      <c r="B153" s="39"/>
      <c r="C153" s="219" t="s">
        <v>192</v>
      </c>
      <c r="D153" s="219" t="s">
        <v>163</v>
      </c>
      <c r="E153" s="220" t="s">
        <v>193</v>
      </c>
      <c r="F153" s="221" t="s">
        <v>194</v>
      </c>
      <c r="G153" s="222" t="s">
        <v>195</v>
      </c>
      <c r="H153" s="223">
        <v>4</v>
      </c>
      <c r="I153" s="224"/>
      <c r="J153" s="225">
        <f>ROUND(I153*H153,2)</f>
        <v>0</v>
      </c>
      <c r="K153" s="221" t="s">
        <v>1</v>
      </c>
      <c r="L153" s="44"/>
      <c r="M153" s="226" t="s">
        <v>1</v>
      </c>
      <c r="N153" s="227" t="s">
        <v>41</v>
      </c>
      <c r="O153" s="91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0" t="s">
        <v>168</v>
      </c>
      <c r="AT153" s="230" t="s">
        <v>163</v>
      </c>
      <c r="AU153" s="230" t="s">
        <v>86</v>
      </c>
      <c r="AY153" s="17" t="s">
        <v>161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7" t="s">
        <v>84</v>
      </c>
      <c r="BK153" s="231">
        <f>ROUND(I153*H153,2)</f>
        <v>0</v>
      </c>
      <c r="BL153" s="17" t="s">
        <v>168</v>
      </c>
      <c r="BM153" s="230" t="s">
        <v>196</v>
      </c>
    </row>
    <row r="154" s="13" customFormat="1">
      <c r="A154" s="13"/>
      <c r="B154" s="237"/>
      <c r="C154" s="238"/>
      <c r="D154" s="232" t="s">
        <v>172</v>
      </c>
      <c r="E154" s="239" t="s">
        <v>1</v>
      </c>
      <c r="F154" s="240" t="s">
        <v>197</v>
      </c>
      <c r="G154" s="238"/>
      <c r="H154" s="239" t="s">
        <v>1</v>
      </c>
      <c r="I154" s="241"/>
      <c r="J154" s="238"/>
      <c r="K154" s="238"/>
      <c r="L154" s="242"/>
      <c r="M154" s="243"/>
      <c r="N154" s="244"/>
      <c r="O154" s="244"/>
      <c r="P154" s="244"/>
      <c r="Q154" s="244"/>
      <c r="R154" s="244"/>
      <c r="S154" s="244"/>
      <c r="T154" s="24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6" t="s">
        <v>172</v>
      </c>
      <c r="AU154" s="246" t="s">
        <v>86</v>
      </c>
      <c r="AV154" s="13" t="s">
        <v>84</v>
      </c>
      <c r="AW154" s="13" t="s">
        <v>32</v>
      </c>
      <c r="AX154" s="13" t="s">
        <v>76</v>
      </c>
      <c r="AY154" s="246" t="s">
        <v>161</v>
      </c>
    </row>
    <row r="155" s="14" customFormat="1">
      <c r="A155" s="14"/>
      <c r="B155" s="247"/>
      <c r="C155" s="248"/>
      <c r="D155" s="232" t="s">
        <v>172</v>
      </c>
      <c r="E155" s="249" t="s">
        <v>1</v>
      </c>
      <c r="F155" s="250" t="s">
        <v>168</v>
      </c>
      <c r="G155" s="248"/>
      <c r="H155" s="251">
        <v>4</v>
      </c>
      <c r="I155" s="252"/>
      <c r="J155" s="248"/>
      <c r="K155" s="248"/>
      <c r="L155" s="253"/>
      <c r="M155" s="254"/>
      <c r="N155" s="255"/>
      <c r="O155" s="255"/>
      <c r="P155" s="255"/>
      <c r="Q155" s="255"/>
      <c r="R155" s="255"/>
      <c r="S155" s="255"/>
      <c r="T155" s="25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7" t="s">
        <v>172</v>
      </c>
      <c r="AU155" s="257" t="s">
        <v>86</v>
      </c>
      <c r="AV155" s="14" t="s">
        <v>86</v>
      </c>
      <c r="AW155" s="14" t="s">
        <v>32</v>
      </c>
      <c r="AX155" s="14" t="s">
        <v>76</v>
      </c>
      <c r="AY155" s="257" t="s">
        <v>161</v>
      </c>
    </row>
    <row r="156" s="15" customFormat="1">
      <c r="A156" s="15"/>
      <c r="B156" s="258"/>
      <c r="C156" s="259"/>
      <c r="D156" s="232" t="s">
        <v>172</v>
      </c>
      <c r="E156" s="260" t="s">
        <v>1</v>
      </c>
      <c r="F156" s="261" t="s">
        <v>175</v>
      </c>
      <c r="G156" s="259"/>
      <c r="H156" s="262">
        <v>4</v>
      </c>
      <c r="I156" s="263"/>
      <c r="J156" s="259"/>
      <c r="K156" s="259"/>
      <c r="L156" s="264"/>
      <c r="M156" s="265"/>
      <c r="N156" s="266"/>
      <c r="O156" s="266"/>
      <c r="P156" s="266"/>
      <c r="Q156" s="266"/>
      <c r="R156" s="266"/>
      <c r="S156" s="266"/>
      <c r="T156" s="267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8" t="s">
        <v>172</v>
      </c>
      <c r="AU156" s="268" t="s">
        <v>86</v>
      </c>
      <c r="AV156" s="15" t="s">
        <v>168</v>
      </c>
      <c r="AW156" s="15" t="s">
        <v>32</v>
      </c>
      <c r="AX156" s="15" t="s">
        <v>84</v>
      </c>
      <c r="AY156" s="268" t="s">
        <v>161</v>
      </c>
    </row>
    <row r="157" s="2" customFormat="1" ht="66.75" customHeight="1">
      <c r="A157" s="38"/>
      <c r="B157" s="39"/>
      <c r="C157" s="219" t="s">
        <v>198</v>
      </c>
      <c r="D157" s="219" t="s">
        <v>163</v>
      </c>
      <c r="E157" s="220" t="s">
        <v>199</v>
      </c>
      <c r="F157" s="221" t="s">
        <v>200</v>
      </c>
      <c r="G157" s="222" t="s">
        <v>166</v>
      </c>
      <c r="H157" s="223">
        <v>375</v>
      </c>
      <c r="I157" s="224"/>
      <c r="J157" s="225">
        <f>ROUND(I157*H157,2)</f>
        <v>0</v>
      </c>
      <c r="K157" s="221" t="s">
        <v>167</v>
      </c>
      <c r="L157" s="44"/>
      <c r="M157" s="226" t="s">
        <v>1</v>
      </c>
      <c r="N157" s="227" t="s">
        <v>41</v>
      </c>
      <c r="O157" s="91"/>
      <c r="P157" s="228">
        <f>O157*H157</f>
        <v>0</v>
      </c>
      <c r="Q157" s="228">
        <v>0</v>
      </c>
      <c r="R157" s="228">
        <f>Q157*H157</f>
        <v>0</v>
      </c>
      <c r="S157" s="228">
        <v>0.29499999999999998</v>
      </c>
      <c r="T157" s="229">
        <f>S157*H157</f>
        <v>110.625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0" t="s">
        <v>168</v>
      </c>
      <c r="AT157" s="230" t="s">
        <v>163</v>
      </c>
      <c r="AU157" s="230" t="s">
        <v>86</v>
      </c>
      <c r="AY157" s="17" t="s">
        <v>161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7" t="s">
        <v>84</v>
      </c>
      <c r="BK157" s="231">
        <f>ROUND(I157*H157,2)</f>
        <v>0</v>
      </c>
      <c r="BL157" s="17" t="s">
        <v>168</v>
      </c>
      <c r="BM157" s="230" t="s">
        <v>201</v>
      </c>
    </row>
    <row r="158" s="13" customFormat="1">
      <c r="A158" s="13"/>
      <c r="B158" s="237"/>
      <c r="C158" s="238"/>
      <c r="D158" s="232" t="s">
        <v>172</v>
      </c>
      <c r="E158" s="239" t="s">
        <v>1</v>
      </c>
      <c r="F158" s="240" t="s">
        <v>202</v>
      </c>
      <c r="G158" s="238"/>
      <c r="H158" s="239" t="s">
        <v>1</v>
      </c>
      <c r="I158" s="241"/>
      <c r="J158" s="238"/>
      <c r="K158" s="238"/>
      <c r="L158" s="242"/>
      <c r="M158" s="243"/>
      <c r="N158" s="244"/>
      <c r="O158" s="244"/>
      <c r="P158" s="244"/>
      <c r="Q158" s="244"/>
      <c r="R158" s="244"/>
      <c r="S158" s="244"/>
      <c r="T158" s="24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6" t="s">
        <v>172</v>
      </c>
      <c r="AU158" s="246" t="s">
        <v>86</v>
      </c>
      <c r="AV158" s="13" t="s">
        <v>84</v>
      </c>
      <c r="AW158" s="13" t="s">
        <v>32</v>
      </c>
      <c r="AX158" s="13" t="s">
        <v>76</v>
      </c>
      <c r="AY158" s="246" t="s">
        <v>161</v>
      </c>
    </row>
    <row r="159" s="14" customFormat="1">
      <c r="A159" s="14"/>
      <c r="B159" s="247"/>
      <c r="C159" s="248"/>
      <c r="D159" s="232" t="s">
        <v>172</v>
      </c>
      <c r="E159" s="249" t="s">
        <v>1</v>
      </c>
      <c r="F159" s="250" t="s">
        <v>203</v>
      </c>
      <c r="G159" s="248"/>
      <c r="H159" s="251">
        <v>375</v>
      </c>
      <c r="I159" s="252"/>
      <c r="J159" s="248"/>
      <c r="K159" s="248"/>
      <c r="L159" s="253"/>
      <c r="M159" s="254"/>
      <c r="N159" s="255"/>
      <c r="O159" s="255"/>
      <c r="P159" s="255"/>
      <c r="Q159" s="255"/>
      <c r="R159" s="255"/>
      <c r="S159" s="255"/>
      <c r="T159" s="25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7" t="s">
        <v>172</v>
      </c>
      <c r="AU159" s="257" t="s">
        <v>86</v>
      </c>
      <c r="AV159" s="14" t="s">
        <v>86</v>
      </c>
      <c r="AW159" s="14" t="s">
        <v>32</v>
      </c>
      <c r="AX159" s="14" t="s">
        <v>76</v>
      </c>
      <c r="AY159" s="257" t="s">
        <v>161</v>
      </c>
    </row>
    <row r="160" s="15" customFormat="1">
      <c r="A160" s="15"/>
      <c r="B160" s="258"/>
      <c r="C160" s="259"/>
      <c r="D160" s="232" t="s">
        <v>172</v>
      </c>
      <c r="E160" s="260" t="s">
        <v>1</v>
      </c>
      <c r="F160" s="261" t="s">
        <v>175</v>
      </c>
      <c r="G160" s="259"/>
      <c r="H160" s="262">
        <v>375</v>
      </c>
      <c r="I160" s="263"/>
      <c r="J160" s="259"/>
      <c r="K160" s="259"/>
      <c r="L160" s="264"/>
      <c r="M160" s="265"/>
      <c r="N160" s="266"/>
      <c r="O160" s="266"/>
      <c r="P160" s="266"/>
      <c r="Q160" s="266"/>
      <c r="R160" s="266"/>
      <c r="S160" s="266"/>
      <c r="T160" s="267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8" t="s">
        <v>172</v>
      </c>
      <c r="AU160" s="268" t="s">
        <v>86</v>
      </c>
      <c r="AV160" s="15" t="s">
        <v>168</v>
      </c>
      <c r="AW160" s="15" t="s">
        <v>32</v>
      </c>
      <c r="AX160" s="15" t="s">
        <v>84</v>
      </c>
      <c r="AY160" s="268" t="s">
        <v>161</v>
      </c>
    </row>
    <row r="161" s="2" customFormat="1" ht="66.75" customHeight="1">
      <c r="A161" s="38"/>
      <c r="B161" s="39"/>
      <c r="C161" s="219" t="s">
        <v>204</v>
      </c>
      <c r="D161" s="219" t="s">
        <v>163</v>
      </c>
      <c r="E161" s="220" t="s">
        <v>205</v>
      </c>
      <c r="F161" s="221" t="s">
        <v>206</v>
      </c>
      <c r="G161" s="222" t="s">
        <v>166</v>
      </c>
      <c r="H161" s="223">
        <v>610</v>
      </c>
      <c r="I161" s="224"/>
      <c r="J161" s="225">
        <f>ROUND(I161*H161,2)</f>
        <v>0</v>
      </c>
      <c r="K161" s="221" t="s">
        <v>167</v>
      </c>
      <c r="L161" s="44"/>
      <c r="M161" s="226" t="s">
        <v>1</v>
      </c>
      <c r="N161" s="227" t="s">
        <v>41</v>
      </c>
      <c r="O161" s="91"/>
      <c r="P161" s="228">
        <f>O161*H161</f>
        <v>0</v>
      </c>
      <c r="Q161" s="228">
        <v>0</v>
      </c>
      <c r="R161" s="228">
        <f>Q161*H161</f>
        <v>0</v>
      </c>
      <c r="S161" s="228">
        <v>0.26000000000000001</v>
      </c>
      <c r="T161" s="229">
        <f>S161*H161</f>
        <v>158.59999999999999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0" t="s">
        <v>168</v>
      </c>
      <c r="AT161" s="230" t="s">
        <v>163</v>
      </c>
      <c r="AU161" s="230" t="s">
        <v>86</v>
      </c>
      <c r="AY161" s="17" t="s">
        <v>161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7" t="s">
        <v>84</v>
      </c>
      <c r="BK161" s="231">
        <f>ROUND(I161*H161,2)</f>
        <v>0</v>
      </c>
      <c r="BL161" s="17" t="s">
        <v>168</v>
      </c>
      <c r="BM161" s="230" t="s">
        <v>207</v>
      </c>
    </row>
    <row r="162" s="13" customFormat="1">
      <c r="A162" s="13"/>
      <c r="B162" s="237"/>
      <c r="C162" s="238"/>
      <c r="D162" s="232" t="s">
        <v>172</v>
      </c>
      <c r="E162" s="239" t="s">
        <v>1</v>
      </c>
      <c r="F162" s="240" t="s">
        <v>208</v>
      </c>
      <c r="G162" s="238"/>
      <c r="H162" s="239" t="s">
        <v>1</v>
      </c>
      <c r="I162" s="241"/>
      <c r="J162" s="238"/>
      <c r="K162" s="238"/>
      <c r="L162" s="242"/>
      <c r="M162" s="243"/>
      <c r="N162" s="244"/>
      <c r="O162" s="244"/>
      <c r="P162" s="244"/>
      <c r="Q162" s="244"/>
      <c r="R162" s="244"/>
      <c r="S162" s="244"/>
      <c r="T162" s="24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6" t="s">
        <v>172</v>
      </c>
      <c r="AU162" s="246" t="s">
        <v>86</v>
      </c>
      <c r="AV162" s="13" t="s">
        <v>84</v>
      </c>
      <c r="AW162" s="13" t="s">
        <v>32</v>
      </c>
      <c r="AX162" s="13" t="s">
        <v>76</v>
      </c>
      <c r="AY162" s="246" t="s">
        <v>161</v>
      </c>
    </row>
    <row r="163" s="14" customFormat="1">
      <c r="A163" s="14"/>
      <c r="B163" s="247"/>
      <c r="C163" s="248"/>
      <c r="D163" s="232" t="s">
        <v>172</v>
      </c>
      <c r="E163" s="249" t="s">
        <v>1</v>
      </c>
      <c r="F163" s="250" t="s">
        <v>209</v>
      </c>
      <c r="G163" s="248"/>
      <c r="H163" s="251">
        <v>610</v>
      </c>
      <c r="I163" s="252"/>
      <c r="J163" s="248"/>
      <c r="K163" s="248"/>
      <c r="L163" s="253"/>
      <c r="M163" s="254"/>
      <c r="N163" s="255"/>
      <c r="O163" s="255"/>
      <c r="P163" s="255"/>
      <c r="Q163" s="255"/>
      <c r="R163" s="255"/>
      <c r="S163" s="255"/>
      <c r="T163" s="25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7" t="s">
        <v>172</v>
      </c>
      <c r="AU163" s="257" t="s">
        <v>86</v>
      </c>
      <c r="AV163" s="14" t="s">
        <v>86</v>
      </c>
      <c r="AW163" s="14" t="s">
        <v>32</v>
      </c>
      <c r="AX163" s="14" t="s">
        <v>76</v>
      </c>
      <c r="AY163" s="257" t="s">
        <v>161</v>
      </c>
    </row>
    <row r="164" s="15" customFormat="1">
      <c r="A164" s="15"/>
      <c r="B164" s="258"/>
      <c r="C164" s="259"/>
      <c r="D164" s="232" t="s">
        <v>172</v>
      </c>
      <c r="E164" s="260" t="s">
        <v>1</v>
      </c>
      <c r="F164" s="261" t="s">
        <v>175</v>
      </c>
      <c r="G164" s="259"/>
      <c r="H164" s="262">
        <v>610</v>
      </c>
      <c r="I164" s="263"/>
      <c r="J164" s="259"/>
      <c r="K164" s="259"/>
      <c r="L164" s="264"/>
      <c r="M164" s="265"/>
      <c r="N164" s="266"/>
      <c r="O164" s="266"/>
      <c r="P164" s="266"/>
      <c r="Q164" s="266"/>
      <c r="R164" s="266"/>
      <c r="S164" s="266"/>
      <c r="T164" s="267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8" t="s">
        <v>172</v>
      </c>
      <c r="AU164" s="268" t="s">
        <v>86</v>
      </c>
      <c r="AV164" s="15" t="s">
        <v>168</v>
      </c>
      <c r="AW164" s="15" t="s">
        <v>32</v>
      </c>
      <c r="AX164" s="15" t="s">
        <v>84</v>
      </c>
      <c r="AY164" s="268" t="s">
        <v>161</v>
      </c>
    </row>
    <row r="165" s="2" customFormat="1" ht="66.75" customHeight="1">
      <c r="A165" s="38"/>
      <c r="B165" s="39"/>
      <c r="C165" s="219" t="s">
        <v>210</v>
      </c>
      <c r="D165" s="219" t="s">
        <v>163</v>
      </c>
      <c r="E165" s="220" t="s">
        <v>211</v>
      </c>
      <c r="F165" s="221" t="s">
        <v>212</v>
      </c>
      <c r="G165" s="222" t="s">
        <v>166</v>
      </c>
      <c r="H165" s="223">
        <v>346</v>
      </c>
      <c r="I165" s="224"/>
      <c r="J165" s="225">
        <f>ROUND(I165*H165,2)</f>
        <v>0</v>
      </c>
      <c r="K165" s="221" t="s">
        <v>167</v>
      </c>
      <c r="L165" s="44"/>
      <c r="M165" s="226" t="s">
        <v>1</v>
      </c>
      <c r="N165" s="227" t="s">
        <v>41</v>
      </c>
      <c r="O165" s="91"/>
      <c r="P165" s="228">
        <f>O165*H165</f>
        <v>0</v>
      </c>
      <c r="Q165" s="228">
        <v>0</v>
      </c>
      <c r="R165" s="228">
        <f>Q165*H165</f>
        <v>0</v>
      </c>
      <c r="S165" s="228">
        <v>0.26000000000000001</v>
      </c>
      <c r="T165" s="229">
        <f>S165*H165</f>
        <v>89.960000000000008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0" t="s">
        <v>168</v>
      </c>
      <c r="AT165" s="230" t="s">
        <v>163</v>
      </c>
      <c r="AU165" s="230" t="s">
        <v>86</v>
      </c>
      <c r="AY165" s="17" t="s">
        <v>161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7" t="s">
        <v>84</v>
      </c>
      <c r="BK165" s="231">
        <f>ROUND(I165*H165,2)</f>
        <v>0</v>
      </c>
      <c r="BL165" s="17" t="s">
        <v>168</v>
      </c>
      <c r="BM165" s="230" t="s">
        <v>213</v>
      </c>
    </row>
    <row r="166" s="13" customFormat="1">
      <c r="A166" s="13"/>
      <c r="B166" s="237"/>
      <c r="C166" s="238"/>
      <c r="D166" s="232" t="s">
        <v>172</v>
      </c>
      <c r="E166" s="239" t="s">
        <v>1</v>
      </c>
      <c r="F166" s="240" t="s">
        <v>214</v>
      </c>
      <c r="G166" s="238"/>
      <c r="H166" s="239" t="s">
        <v>1</v>
      </c>
      <c r="I166" s="241"/>
      <c r="J166" s="238"/>
      <c r="K166" s="238"/>
      <c r="L166" s="242"/>
      <c r="M166" s="243"/>
      <c r="N166" s="244"/>
      <c r="O166" s="244"/>
      <c r="P166" s="244"/>
      <c r="Q166" s="244"/>
      <c r="R166" s="244"/>
      <c r="S166" s="244"/>
      <c r="T166" s="24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6" t="s">
        <v>172</v>
      </c>
      <c r="AU166" s="246" t="s">
        <v>86</v>
      </c>
      <c r="AV166" s="13" t="s">
        <v>84</v>
      </c>
      <c r="AW166" s="13" t="s">
        <v>32</v>
      </c>
      <c r="AX166" s="13" t="s">
        <v>76</v>
      </c>
      <c r="AY166" s="246" t="s">
        <v>161</v>
      </c>
    </row>
    <row r="167" s="14" customFormat="1">
      <c r="A167" s="14"/>
      <c r="B167" s="247"/>
      <c r="C167" s="248"/>
      <c r="D167" s="232" t="s">
        <v>172</v>
      </c>
      <c r="E167" s="249" t="s">
        <v>1</v>
      </c>
      <c r="F167" s="250" t="s">
        <v>215</v>
      </c>
      <c r="G167" s="248"/>
      <c r="H167" s="251">
        <v>346</v>
      </c>
      <c r="I167" s="252"/>
      <c r="J167" s="248"/>
      <c r="K167" s="248"/>
      <c r="L167" s="253"/>
      <c r="M167" s="254"/>
      <c r="N167" s="255"/>
      <c r="O167" s="255"/>
      <c r="P167" s="255"/>
      <c r="Q167" s="255"/>
      <c r="R167" s="255"/>
      <c r="S167" s="255"/>
      <c r="T167" s="25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7" t="s">
        <v>172</v>
      </c>
      <c r="AU167" s="257" t="s">
        <v>86</v>
      </c>
      <c r="AV167" s="14" t="s">
        <v>86</v>
      </c>
      <c r="AW167" s="14" t="s">
        <v>32</v>
      </c>
      <c r="AX167" s="14" t="s">
        <v>76</v>
      </c>
      <c r="AY167" s="257" t="s">
        <v>161</v>
      </c>
    </row>
    <row r="168" s="15" customFormat="1">
      <c r="A168" s="15"/>
      <c r="B168" s="258"/>
      <c r="C168" s="259"/>
      <c r="D168" s="232" t="s">
        <v>172</v>
      </c>
      <c r="E168" s="260" t="s">
        <v>1</v>
      </c>
      <c r="F168" s="261" t="s">
        <v>175</v>
      </c>
      <c r="G168" s="259"/>
      <c r="H168" s="262">
        <v>346</v>
      </c>
      <c r="I168" s="263"/>
      <c r="J168" s="259"/>
      <c r="K168" s="259"/>
      <c r="L168" s="264"/>
      <c r="M168" s="265"/>
      <c r="N168" s="266"/>
      <c r="O168" s="266"/>
      <c r="P168" s="266"/>
      <c r="Q168" s="266"/>
      <c r="R168" s="266"/>
      <c r="S168" s="266"/>
      <c r="T168" s="267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8" t="s">
        <v>172</v>
      </c>
      <c r="AU168" s="268" t="s">
        <v>86</v>
      </c>
      <c r="AV168" s="15" t="s">
        <v>168</v>
      </c>
      <c r="AW168" s="15" t="s">
        <v>32</v>
      </c>
      <c r="AX168" s="15" t="s">
        <v>84</v>
      </c>
      <c r="AY168" s="268" t="s">
        <v>161</v>
      </c>
    </row>
    <row r="169" s="2" customFormat="1" ht="55.5" customHeight="1">
      <c r="A169" s="38"/>
      <c r="B169" s="39"/>
      <c r="C169" s="219" t="s">
        <v>216</v>
      </c>
      <c r="D169" s="219" t="s">
        <v>163</v>
      </c>
      <c r="E169" s="220" t="s">
        <v>217</v>
      </c>
      <c r="F169" s="221" t="s">
        <v>218</v>
      </c>
      <c r="G169" s="222" t="s">
        <v>166</v>
      </c>
      <c r="H169" s="223">
        <v>1560</v>
      </c>
      <c r="I169" s="224"/>
      <c r="J169" s="225">
        <f>ROUND(I169*H169,2)</f>
        <v>0</v>
      </c>
      <c r="K169" s="221" t="s">
        <v>167</v>
      </c>
      <c r="L169" s="44"/>
      <c r="M169" s="226" t="s">
        <v>1</v>
      </c>
      <c r="N169" s="227" t="s">
        <v>41</v>
      </c>
      <c r="O169" s="91"/>
      <c r="P169" s="228">
        <f>O169*H169</f>
        <v>0</v>
      </c>
      <c r="Q169" s="228">
        <v>0</v>
      </c>
      <c r="R169" s="228">
        <f>Q169*H169</f>
        <v>0</v>
      </c>
      <c r="S169" s="228">
        <v>0.22</v>
      </c>
      <c r="T169" s="229">
        <f>S169*H169</f>
        <v>343.19999999999999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0" t="s">
        <v>168</v>
      </c>
      <c r="AT169" s="230" t="s">
        <v>163</v>
      </c>
      <c r="AU169" s="230" t="s">
        <v>86</v>
      </c>
      <c r="AY169" s="17" t="s">
        <v>161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7" t="s">
        <v>84</v>
      </c>
      <c r="BK169" s="231">
        <f>ROUND(I169*H169,2)</f>
        <v>0</v>
      </c>
      <c r="BL169" s="17" t="s">
        <v>168</v>
      </c>
      <c r="BM169" s="230" t="s">
        <v>219</v>
      </c>
    </row>
    <row r="170" s="13" customFormat="1">
      <c r="A170" s="13"/>
      <c r="B170" s="237"/>
      <c r="C170" s="238"/>
      <c r="D170" s="232" t="s">
        <v>172</v>
      </c>
      <c r="E170" s="239" t="s">
        <v>1</v>
      </c>
      <c r="F170" s="240" t="s">
        <v>220</v>
      </c>
      <c r="G170" s="238"/>
      <c r="H170" s="239" t="s">
        <v>1</v>
      </c>
      <c r="I170" s="241"/>
      <c r="J170" s="238"/>
      <c r="K170" s="238"/>
      <c r="L170" s="242"/>
      <c r="M170" s="243"/>
      <c r="N170" s="244"/>
      <c r="O170" s="244"/>
      <c r="P170" s="244"/>
      <c r="Q170" s="244"/>
      <c r="R170" s="244"/>
      <c r="S170" s="244"/>
      <c r="T170" s="24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6" t="s">
        <v>172</v>
      </c>
      <c r="AU170" s="246" t="s">
        <v>86</v>
      </c>
      <c r="AV170" s="13" t="s">
        <v>84</v>
      </c>
      <c r="AW170" s="13" t="s">
        <v>32</v>
      </c>
      <c r="AX170" s="13" t="s">
        <v>76</v>
      </c>
      <c r="AY170" s="246" t="s">
        <v>161</v>
      </c>
    </row>
    <row r="171" s="14" customFormat="1">
      <c r="A171" s="14"/>
      <c r="B171" s="247"/>
      <c r="C171" s="248"/>
      <c r="D171" s="232" t="s">
        <v>172</v>
      </c>
      <c r="E171" s="249" t="s">
        <v>1</v>
      </c>
      <c r="F171" s="250" t="s">
        <v>221</v>
      </c>
      <c r="G171" s="248"/>
      <c r="H171" s="251">
        <v>1560</v>
      </c>
      <c r="I171" s="252"/>
      <c r="J171" s="248"/>
      <c r="K171" s="248"/>
      <c r="L171" s="253"/>
      <c r="M171" s="254"/>
      <c r="N171" s="255"/>
      <c r="O171" s="255"/>
      <c r="P171" s="255"/>
      <c r="Q171" s="255"/>
      <c r="R171" s="255"/>
      <c r="S171" s="255"/>
      <c r="T171" s="25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7" t="s">
        <v>172</v>
      </c>
      <c r="AU171" s="257" t="s">
        <v>86</v>
      </c>
      <c r="AV171" s="14" t="s">
        <v>86</v>
      </c>
      <c r="AW171" s="14" t="s">
        <v>32</v>
      </c>
      <c r="AX171" s="14" t="s">
        <v>76</v>
      </c>
      <c r="AY171" s="257" t="s">
        <v>161</v>
      </c>
    </row>
    <row r="172" s="15" customFormat="1">
      <c r="A172" s="15"/>
      <c r="B172" s="258"/>
      <c r="C172" s="259"/>
      <c r="D172" s="232" t="s">
        <v>172</v>
      </c>
      <c r="E172" s="260" t="s">
        <v>1</v>
      </c>
      <c r="F172" s="261" t="s">
        <v>175</v>
      </c>
      <c r="G172" s="259"/>
      <c r="H172" s="262">
        <v>1560</v>
      </c>
      <c r="I172" s="263"/>
      <c r="J172" s="259"/>
      <c r="K172" s="259"/>
      <c r="L172" s="264"/>
      <c r="M172" s="265"/>
      <c r="N172" s="266"/>
      <c r="O172" s="266"/>
      <c r="P172" s="266"/>
      <c r="Q172" s="266"/>
      <c r="R172" s="266"/>
      <c r="S172" s="266"/>
      <c r="T172" s="267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8" t="s">
        <v>172</v>
      </c>
      <c r="AU172" s="268" t="s">
        <v>86</v>
      </c>
      <c r="AV172" s="15" t="s">
        <v>168</v>
      </c>
      <c r="AW172" s="15" t="s">
        <v>32</v>
      </c>
      <c r="AX172" s="15" t="s">
        <v>84</v>
      </c>
      <c r="AY172" s="268" t="s">
        <v>161</v>
      </c>
    </row>
    <row r="173" s="2" customFormat="1" ht="49.05" customHeight="1">
      <c r="A173" s="38"/>
      <c r="B173" s="39"/>
      <c r="C173" s="219" t="s">
        <v>222</v>
      </c>
      <c r="D173" s="219" t="s">
        <v>163</v>
      </c>
      <c r="E173" s="220" t="s">
        <v>223</v>
      </c>
      <c r="F173" s="221" t="s">
        <v>224</v>
      </c>
      <c r="G173" s="222" t="s">
        <v>225</v>
      </c>
      <c r="H173" s="223">
        <v>335</v>
      </c>
      <c r="I173" s="224"/>
      <c r="J173" s="225">
        <f>ROUND(I173*H173,2)</f>
        <v>0</v>
      </c>
      <c r="K173" s="221" t="s">
        <v>167</v>
      </c>
      <c r="L173" s="44"/>
      <c r="M173" s="226" t="s">
        <v>1</v>
      </c>
      <c r="N173" s="227" t="s">
        <v>41</v>
      </c>
      <c r="O173" s="91"/>
      <c r="P173" s="228">
        <f>O173*H173</f>
        <v>0</v>
      </c>
      <c r="Q173" s="228">
        <v>0</v>
      </c>
      <c r="R173" s="228">
        <f>Q173*H173</f>
        <v>0</v>
      </c>
      <c r="S173" s="228">
        <v>0.20499999999999999</v>
      </c>
      <c r="T173" s="229">
        <f>S173*H173</f>
        <v>68.674999999999997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0" t="s">
        <v>168</v>
      </c>
      <c r="AT173" s="230" t="s">
        <v>163</v>
      </c>
      <c r="AU173" s="230" t="s">
        <v>86</v>
      </c>
      <c r="AY173" s="17" t="s">
        <v>161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7" t="s">
        <v>84</v>
      </c>
      <c r="BK173" s="231">
        <f>ROUND(I173*H173,2)</f>
        <v>0</v>
      </c>
      <c r="BL173" s="17" t="s">
        <v>168</v>
      </c>
      <c r="BM173" s="230" t="s">
        <v>226</v>
      </c>
    </row>
    <row r="174" s="13" customFormat="1">
      <c r="A174" s="13"/>
      <c r="B174" s="237"/>
      <c r="C174" s="238"/>
      <c r="D174" s="232" t="s">
        <v>172</v>
      </c>
      <c r="E174" s="239" t="s">
        <v>1</v>
      </c>
      <c r="F174" s="240" t="s">
        <v>227</v>
      </c>
      <c r="G174" s="238"/>
      <c r="H174" s="239" t="s">
        <v>1</v>
      </c>
      <c r="I174" s="241"/>
      <c r="J174" s="238"/>
      <c r="K174" s="238"/>
      <c r="L174" s="242"/>
      <c r="M174" s="243"/>
      <c r="N174" s="244"/>
      <c r="O174" s="244"/>
      <c r="P174" s="244"/>
      <c r="Q174" s="244"/>
      <c r="R174" s="244"/>
      <c r="S174" s="244"/>
      <c r="T174" s="24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6" t="s">
        <v>172</v>
      </c>
      <c r="AU174" s="246" t="s">
        <v>86</v>
      </c>
      <c r="AV174" s="13" t="s">
        <v>84</v>
      </c>
      <c r="AW174" s="13" t="s">
        <v>32</v>
      </c>
      <c r="AX174" s="13" t="s">
        <v>76</v>
      </c>
      <c r="AY174" s="246" t="s">
        <v>161</v>
      </c>
    </row>
    <row r="175" s="14" customFormat="1">
      <c r="A175" s="14"/>
      <c r="B175" s="247"/>
      <c r="C175" s="248"/>
      <c r="D175" s="232" t="s">
        <v>172</v>
      </c>
      <c r="E175" s="249" t="s">
        <v>1</v>
      </c>
      <c r="F175" s="250" t="s">
        <v>228</v>
      </c>
      <c r="G175" s="248"/>
      <c r="H175" s="251">
        <v>295</v>
      </c>
      <c r="I175" s="252"/>
      <c r="J175" s="248"/>
      <c r="K175" s="248"/>
      <c r="L175" s="253"/>
      <c r="M175" s="254"/>
      <c r="N175" s="255"/>
      <c r="O175" s="255"/>
      <c r="P175" s="255"/>
      <c r="Q175" s="255"/>
      <c r="R175" s="255"/>
      <c r="S175" s="255"/>
      <c r="T175" s="25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7" t="s">
        <v>172</v>
      </c>
      <c r="AU175" s="257" t="s">
        <v>86</v>
      </c>
      <c r="AV175" s="14" t="s">
        <v>86</v>
      </c>
      <c r="AW175" s="14" t="s">
        <v>32</v>
      </c>
      <c r="AX175" s="14" t="s">
        <v>76</v>
      </c>
      <c r="AY175" s="257" t="s">
        <v>161</v>
      </c>
    </row>
    <row r="176" s="13" customFormat="1">
      <c r="A176" s="13"/>
      <c r="B176" s="237"/>
      <c r="C176" s="238"/>
      <c r="D176" s="232" t="s">
        <v>172</v>
      </c>
      <c r="E176" s="239" t="s">
        <v>1</v>
      </c>
      <c r="F176" s="240" t="s">
        <v>229</v>
      </c>
      <c r="G176" s="238"/>
      <c r="H176" s="239" t="s">
        <v>1</v>
      </c>
      <c r="I176" s="241"/>
      <c r="J176" s="238"/>
      <c r="K176" s="238"/>
      <c r="L176" s="242"/>
      <c r="M176" s="243"/>
      <c r="N176" s="244"/>
      <c r="O176" s="244"/>
      <c r="P176" s="244"/>
      <c r="Q176" s="244"/>
      <c r="R176" s="244"/>
      <c r="S176" s="244"/>
      <c r="T176" s="24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6" t="s">
        <v>172</v>
      </c>
      <c r="AU176" s="246" t="s">
        <v>86</v>
      </c>
      <c r="AV176" s="13" t="s">
        <v>84</v>
      </c>
      <c r="AW176" s="13" t="s">
        <v>32</v>
      </c>
      <c r="AX176" s="13" t="s">
        <v>76</v>
      </c>
      <c r="AY176" s="246" t="s">
        <v>161</v>
      </c>
    </row>
    <row r="177" s="14" customFormat="1">
      <c r="A177" s="14"/>
      <c r="B177" s="247"/>
      <c r="C177" s="248"/>
      <c r="D177" s="232" t="s">
        <v>172</v>
      </c>
      <c r="E177" s="249" t="s">
        <v>1</v>
      </c>
      <c r="F177" s="250" t="s">
        <v>230</v>
      </c>
      <c r="G177" s="248"/>
      <c r="H177" s="251">
        <v>40</v>
      </c>
      <c r="I177" s="252"/>
      <c r="J177" s="248"/>
      <c r="K177" s="248"/>
      <c r="L177" s="253"/>
      <c r="M177" s="254"/>
      <c r="N177" s="255"/>
      <c r="O177" s="255"/>
      <c r="P177" s="255"/>
      <c r="Q177" s="255"/>
      <c r="R177" s="255"/>
      <c r="S177" s="255"/>
      <c r="T177" s="25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7" t="s">
        <v>172</v>
      </c>
      <c r="AU177" s="257" t="s">
        <v>86</v>
      </c>
      <c r="AV177" s="14" t="s">
        <v>86</v>
      </c>
      <c r="AW177" s="14" t="s">
        <v>32</v>
      </c>
      <c r="AX177" s="14" t="s">
        <v>76</v>
      </c>
      <c r="AY177" s="257" t="s">
        <v>161</v>
      </c>
    </row>
    <row r="178" s="15" customFormat="1">
      <c r="A178" s="15"/>
      <c r="B178" s="258"/>
      <c r="C178" s="259"/>
      <c r="D178" s="232" t="s">
        <v>172</v>
      </c>
      <c r="E178" s="260" t="s">
        <v>1</v>
      </c>
      <c r="F178" s="261" t="s">
        <v>175</v>
      </c>
      <c r="G178" s="259"/>
      <c r="H178" s="262">
        <v>335</v>
      </c>
      <c r="I178" s="263"/>
      <c r="J178" s="259"/>
      <c r="K178" s="259"/>
      <c r="L178" s="264"/>
      <c r="M178" s="265"/>
      <c r="N178" s="266"/>
      <c r="O178" s="266"/>
      <c r="P178" s="266"/>
      <c r="Q178" s="266"/>
      <c r="R178" s="266"/>
      <c r="S178" s="266"/>
      <c r="T178" s="267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8" t="s">
        <v>172</v>
      </c>
      <c r="AU178" s="268" t="s">
        <v>86</v>
      </c>
      <c r="AV178" s="15" t="s">
        <v>168</v>
      </c>
      <c r="AW178" s="15" t="s">
        <v>32</v>
      </c>
      <c r="AX178" s="15" t="s">
        <v>84</v>
      </c>
      <c r="AY178" s="268" t="s">
        <v>161</v>
      </c>
    </row>
    <row r="179" s="2" customFormat="1" ht="37.8" customHeight="1">
      <c r="A179" s="38"/>
      <c r="B179" s="39"/>
      <c r="C179" s="219" t="s">
        <v>231</v>
      </c>
      <c r="D179" s="219" t="s">
        <v>163</v>
      </c>
      <c r="E179" s="220" t="s">
        <v>232</v>
      </c>
      <c r="F179" s="221" t="s">
        <v>233</v>
      </c>
      <c r="G179" s="222" t="s">
        <v>225</v>
      </c>
      <c r="H179" s="223">
        <v>334</v>
      </c>
      <c r="I179" s="224"/>
      <c r="J179" s="225">
        <f>ROUND(I179*H179,2)</f>
        <v>0</v>
      </c>
      <c r="K179" s="221" t="s">
        <v>167</v>
      </c>
      <c r="L179" s="44"/>
      <c r="M179" s="226" t="s">
        <v>1</v>
      </c>
      <c r="N179" s="227" t="s">
        <v>41</v>
      </c>
      <c r="O179" s="91"/>
      <c r="P179" s="228">
        <f>O179*H179</f>
        <v>0</v>
      </c>
      <c r="Q179" s="228">
        <v>0</v>
      </c>
      <c r="R179" s="228">
        <f>Q179*H179</f>
        <v>0</v>
      </c>
      <c r="S179" s="228">
        <v>0.040000000000000001</v>
      </c>
      <c r="T179" s="229">
        <f>S179*H179</f>
        <v>13.359999999999999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0" t="s">
        <v>168</v>
      </c>
      <c r="AT179" s="230" t="s">
        <v>163</v>
      </c>
      <c r="AU179" s="230" t="s">
        <v>86</v>
      </c>
      <c r="AY179" s="17" t="s">
        <v>161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7" t="s">
        <v>84</v>
      </c>
      <c r="BK179" s="231">
        <f>ROUND(I179*H179,2)</f>
        <v>0</v>
      </c>
      <c r="BL179" s="17" t="s">
        <v>168</v>
      </c>
      <c r="BM179" s="230" t="s">
        <v>234</v>
      </c>
    </row>
    <row r="180" s="13" customFormat="1">
      <c r="A180" s="13"/>
      <c r="B180" s="237"/>
      <c r="C180" s="238"/>
      <c r="D180" s="232" t="s">
        <v>172</v>
      </c>
      <c r="E180" s="239" t="s">
        <v>1</v>
      </c>
      <c r="F180" s="240" t="s">
        <v>235</v>
      </c>
      <c r="G180" s="238"/>
      <c r="H180" s="239" t="s">
        <v>1</v>
      </c>
      <c r="I180" s="241"/>
      <c r="J180" s="238"/>
      <c r="K180" s="238"/>
      <c r="L180" s="242"/>
      <c r="M180" s="243"/>
      <c r="N180" s="244"/>
      <c r="O180" s="244"/>
      <c r="P180" s="244"/>
      <c r="Q180" s="244"/>
      <c r="R180" s="244"/>
      <c r="S180" s="244"/>
      <c r="T180" s="24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6" t="s">
        <v>172</v>
      </c>
      <c r="AU180" s="246" t="s">
        <v>86</v>
      </c>
      <c r="AV180" s="13" t="s">
        <v>84</v>
      </c>
      <c r="AW180" s="13" t="s">
        <v>32</v>
      </c>
      <c r="AX180" s="13" t="s">
        <v>76</v>
      </c>
      <c r="AY180" s="246" t="s">
        <v>161</v>
      </c>
    </row>
    <row r="181" s="14" customFormat="1">
      <c r="A181" s="14"/>
      <c r="B181" s="247"/>
      <c r="C181" s="248"/>
      <c r="D181" s="232" t="s">
        <v>172</v>
      </c>
      <c r="E181" s="249" t="s">
        <v>1</v>
      </c>
      <c r="F181" s="250" t="s">
        <v>236</v>
      </c>
      <c r="G181" s="248"/>
      <c r="H181" s="251">
        <v>334</v>
      </c>
      <c r="I181" s="252"/>
      <c r="J181" s="248"/>
      <c r="K181" s="248"/>
      <c r="L181" s="253"/>
      <c r="M181" s="254"/>
      <c r="N181" s="255"/>
      <c r="O181" s="255"/>
      <c r="P181" s="255"/>
      <c r="Q181" s="255"/>
      <c r="R181" s="255"/>
      <c r="S181" s="255"/>
      <c r="T181" s="25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7" t="s">
        <v>172</v>
      </c>
      <c r="AU181" s="257" t="s">
        <v>86</v>
      </c>
      <c r="AV181" s="14" t="s">
        <v>86</v>
      </c>
      <c r="AW181" s="14" t="s">
        <v>32</v>
      </c>
      <c r="AX181" s="14" t="s">
        <v>76</v>
      </c>
      <c r="AY181" s="257" t="s">
        <v>161</v>
      </c>
    </row>
    <row r="182" s="15" customFormat="1">
      <c r="A182" s="15"/>
      <c r="B182" s="258"/>
      <c r="C182" s="259"/>
      <c r="D182" s="232" t="s">
        <v>172</v>
      </c>
      <c r="E182" s="260" t="s">
        <v>1</v>
      </c>
      <c r="F182" s="261" t="s">
        <v>175</v>
      </c>
      <c r="G182" s="259"/>
      <c r="H182" s="262">
        <v>334</v>
      </c>
      <c r="I182" s="263"/>
      <c r="J182" s="259"/>
      <c r="K182" s="259"/>
      <c r="L182" s="264"/>
      <c r="M182" s="265"/>
      <c r="N182" s="266"/>
      <c r="O182" s="266"/>
      <c r="P182" s="266"/>
      <c r="Q182" s="266"/>
      <c r="R182" s="266"/>
      <c r="S182" s="266"/>
      <c r="T182" s="267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8" t="s">
        <v>172</v>
      </c>
      <c r="AU182" s="268" t="s">
        <v>86</v>
      </c>
      <c r="AV182" s="15" t="s">
        <v>168</v>
      </c>
      <c r="AW182" s="15" t="s">
        <v>32</v>
      </c>
      <c r="AX182" s="15" t="s">
        <v>84</v>
      </c>
      <c r="AY182" s="268" t="s">
        <v>161</v>
      </c>
    </row>
    <row r="183" s="2" customFormat="1" ht="44.25" customHeight="1">
      <c r="A183" s="38"/>
      <c r="B183" s="39"/>
      <c r="C183" s="219" t="s">
        <v>8</v>
      </c>
      <c r="D183" s="219" t="s">
        <v>163</v>
      </c>
      <c r="E183" s="220" t="s">
        <v>237</v>
      </c>
      <c r="F183" s="221" t="s">
        <v>238</v>
      </c>
      <c r="G183" s="222" t="s">
        <v>225</v>
      </c>
      <c r="H183" s="223">
        <v>366</v>
      </c>
      <c r="I183" s="224"/>
      <c r="J183" s="225">
        <f>ROUND(I183*H183,2)</f>
        <v>0</v>
      </c>
      <c r="K183" s="221" t="s">
        <v>167</v>
      </c>
      <c r="L183" s="44"/>
      <c r="M183" s="226" t="s">
        <v>1</v>
      </c>
      <c r="N183" s="227" t="s">
        <v>41</v>
      </c>
      <c r="O183" s="91"/>
      <c r="P183" s="228">
        <f>O183*H183</f>
        <v>0</v>
      </c>
      <c r="Q183" s="228">
        <v>0</v>
      </c>
      <c r="R183" s="228">
        <f>Q183*H183</f>
        <v>0</v>
      </c>
      <c r="S183" s="228">
        <v>0.28999999999999998</v>
      </c>
      <c r="T183" s="229">
        <f>S183*H183</f>
        <v>106.13999999999999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0" t="s">
        <v>168</v>
      </c>
      <c r="AT183" s="230" t="s">
        <v>163</v>
      </c>
      <c r="AU183" s="230" t="s">
        <v>86</v>
      </c>
      <c r="AY183" s="17" t="s">
        <v>161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7" t="s">
        <v>84</v>
      </c>
      <c r="BK183" s="231">
        <f>ROUND(I183*H183,2)</f>
        <v>0</v>
      </c>
      <c r="BL183" s="17" t="s">
        <v>168</v>
      </c>
      <c r="BM183" s="230" t="s">
        <v>239</v>
      </c>
    </row>
    <row r="184" s="2" customFormat="1">
      <c r="A184" s="38"/>
      <c r="B184" s="39"/>
      <c r="C184" s="40"/>
      <c r="D184" s="232" t="s">
        <v>170</v>
      </c>
      <c r="E184" s="40"/>
      <c r="F184" s="233" t="s">
        <v>240</v>
      </c>
      <c r="G184" s="40"/>
      <c r="H184" s="40"/>
      <c r="I184" s="234"/>
      <c r="J184" s="40"/>
      <c r="K184" s="40"/>
      <c r="L184" s="44"/>
      <c r="M184" s="235"/>
      <c r="N184" s="236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170</v>
      </c>
      <c r="AU184" s="17" t="s">
        <v>86</v>
      </c>
    </row>
    <row r="185" s="13" customFormat="1">
      <c r="A185" s="13"/>
      <c r="B185" s="237"/>
      <c r="C185" s="238"/>
      <c r="D185" s="232" t="s">
        <v>172</v>
      </c>
      <c r="E185" s="239" t="s">
        <v>1</v>
      </c>
      <c r="F185" s="240" t="s">
        <v>241</v>
      </c>
      <c r="G185" s="238"/>
      <c r="H185" s="239" t="s">
        <v>1</v>
      </c>
      <c r="I185" s="241"/>
      <c r="J185" s="238"/>
      <c r="K185" s="238"/>
      <c r="L185" s="242"/>
      <c r="M185" s="243"/>
      <c r="N185" s="244"/>
      <c r="O185" s="244"/>
      <c r="P185" s="244"/>
      <c r="Q185" s="244"/>
      <c r="R185" s="244"/>
      <c r="S185" s="244"/>
      <c r="T185" s="24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6" t="s">
        <v>172</v>
      </c>
      <c r="AU185" s="246" t="s">
        <v>86</v>
      </c>
      <c r="AV185" s="13" t="s">
        <v>84</v>
      </c>
      <c r="AW185" s="13" t="s">
        <v>32</v>
      </c>
      <c r="AX185" s="13" t="s">
        <v>76</v>
      </c>
      <c r="AY185" s="246" t="s">
        <v>161</v>
      </c>
    </row>
    <row r="186" s="14" customFormat="1">
      <c r="A186" s="14"/>
      <c r="B186" s="247"/>
      <c r="C186" s="248"/>
      <c r="D186" s="232" t="s">
        <v>172</v>
      </c>
      <c r="E186" s="249" t="s">
        <v>1</v>
      </c>
      <c r="F186" s="250" t="s">
        <v>242</v>
      </c>
      <c r="G186" s="248"/>
      <c r="H186" s="251">
        <v>366</v>
      </c>
      <c r="I186" s="252"/>
      <c r="J186" s="248"/>
      <c r="K186" s="248"/>
      <c r="L186" s="253"/>
      <c r="M186" s="254"/>
      <c r="N186" s="255"/>
      <c r="O186" s="255"/>
      <c r="P186" s="255"/>
      <c r="Q186" s="255"/>
      <c r="R186" s="255"/>
      <c r="S186" s="255"/>
      <c r="T186" s="25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7" t="s">
        <v>172</v>
      </c>
      <c r="AU186" s="257" t="s">
        <v>86</v>
      </c>
      <c r="AV186" s="14" t="s">
        <v>86</v>
      </c>
      <c r="AW186" s="14" t="s">
        <v>32</v>
      </c>
      <c r="AX186" s="14" t="s">
        <v>76</v>
      </c>
      <c r="AY186" s="257" t="s">
        <v>161</v>
      </c>
    </row>
    <row r="187" s="15" customFormat="1">
      <c r="A187" s="15"/>
      <c r="B187" s="258"/>
      <c r="C187" s="259"/>
      <c r="D187" s="232" t="s">
        <v>172</v>
      </c>
      <c r="E187" s="260" t="s">
        <v>1</v>
      </c>
      <c r="F187" s="261" t="s">
        <v>175</v>
      </c>
      <c r="G187" s="259"/>
      <c r="H187" s="262">
        <v>366</v>
      </c>
      <c r="I187" s="263"/>
      <c r="J187" s="259"/>
      <c r="K187" s="259"/>
      <c r="L187" s="264"/>
      <c r="M187" s="265"/>
      <c r="N187" s="266"/>
      <c r="O187" s="266"/>
      <c r="P187" s="266"/>
      <c r="Q187" s="266"/>
      <c r="R187" s="266"/>
      <c r="S187" s="266"/>
      <c r="T187" s="267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8" t="s">
        <v>172</v>
      </c>
      <c r="AU187" s="268" t="s">
        <v>86</v>
      </c>
      <c r="AV187" s="15" t="s">
        <v>168</v>
      </c>
      <c r="AW187" s="15" t="s">
        <v>32</v>
      </c>
      <c r="AX187" s="15" t="s">
        <v>84</v>
      </c>
      <c r="AY187" s="268" t="s">
        <v>161</v>
      </c>
    </row>
    <row r="188" s="2" customFormat="1" ht="44.25" customHeight="1">
      <c r="A188" s="38"/>
      <c r="B188" s="39"/>
      <c r="C188" s="219" t="s">
        <v>243</v>
      </c>
      <c r="D188" s="219" t="s">
        <v>163</v>
      </c>
      <c r="E188" s="220" t="s">
        <v>244</v>
      </c>
      <c r="F188" s="221" t="s">
        <v>245</v>
      </c>
      <c r="G188" s="222" t="s">
        <v>225</v>
      </c>
      <c r="H188" s="223">
        <v>1055</v>
      </c>
      <c r="I188" s="224"/>
      <c r="J188" s="225">
        <f>ROUND(I188*H188,2)</f>
        <v>0</v>
      </c>
      <c r="K188" s="221" t="s">
        <v>167</v>
      </c>
      <c r="L188" s="44"/>
      <c r="M188" s="226" t="s">
        <v>1</v>
      </c>
      <c r="N188" s="227" t="s">
        <v>41</v>
      </c>
      <c r="O188" s="91"/>
      <c r="P188" s="228">
        <f>O188*H188</f>
        <v>0</v>
      </c>
      <c r="Q188" s="228">
        <v>0</v>
      </c>
      <c r="R188" s="228">
        <f>Q188*H188</f>
        <v>0</v>
      </c>
      <c r="S188" s="228">
        <v>0.11500000000000001</v>
      </c>
      <c r="T188" s="229">
        <f>S188*H188</f>
        <v>121.325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0" t="s">
        <v>168</v>
      </c>
      <c r="AT188" s="230" t="s">
        <v>163</v>
      </c>
      <c r="AU188" s="230" t="s">
        <v>86</v>
      </c>
      <c r="AY188" s="17" t="s">
        <v>161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7" t="s">
        <v>84</v>
      </c>
      <c r="BK188" s="231">
        <f>ROUND(I188*H188,2)</f>
        <v>0</v>
      </c>
      <c r="BL188" s="17" t="s">
        <v>168</v>
      </c>
      <c r="BM188" s="230" t="s">
        <v>246</v>
      </c>
    </row>
    <row r="189" s="2" customFormat="1">
      <c r="A189" s="38"/>
      <c r="B189" s="39"/>
      <c r="C189" s="40"/>
      <c r="D189" s="232" t="s">
        <v>170</v>
      </c>
      <c r="E189" s="40"/>
      <c r="F189" s="233" t="s">
        <v>247</v>
      </c>
      <c r="G189" s="40"/>
      <c r="H189" s="40"/>
      <c r="I189" s="234"/>
      <c r="J189" s="40"/>
      <c r="K189" s="40"/>
      <c r="L189" s="44"/>
      <c r="M189" s="235"/>
      <c r="N189" s="236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170</v>
      </c>
      <c r="AU189" s="17" t="s">
        <v>86</v>
      </c>
    </row>
    <row r="190" s="13" customFormat="1">
      <c r="A190" s="13"/>
      <c r="B190" s="237"/>
      <c r="C190" s="238"/>
      <c r="D190" s="232" t="s">
        <v>172</v>
      </c>
      <c r="E190" s="239" t="s">
        <v>1</v>
      </c>
      <c r="F190" s="240" t="s">
        <v>248</v>
      </c>
      <c r="G190" s="238"/>
      <c r="H190" s="239" t="s">
        <v>1</v>
      </c>
      <c r="I190" s="241"/>
      <c r="J190" s="238"/>
      <c r="K190" s="238"/>
      <c r="L190" s="242"/>
      <c r="M190" s="243"/>
      <c r="N190" s="244"/>
      <c r="O190" s="244"/>
      <c r="P190" s="244"/>
      <c r="Q190" s="244"/>
      <c r="R190" s="244"/>
      <c r="S190" s="244"/>
      <c r="T190" s="24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172</v>
      </c>
      <c r="AU190" s="246" t="s">
        <v>86</v>
      </c>
      <c r="AV190" s="13" t="s">
        <v>84</v>
      </c>
      <c r="AW190" s="13" t="s">
        <v>32</v>
      </c>
      <c r="AX190" s="13" t="s">
        <v>76</v>
      </c>
      <c r="AY190" s="246" t="s">
        <v>161</v>
      </c>
    </row>
    <row r="191" s="14" customFormat="1">
      <c r="A191" s="14"/>
      <c r="B191" s="247"/>
      <c r="C191" s="248"/>
      <c r="D191" s="232" t="s">
        <v>172</v>
      </c>
      <c r="E191" s="249" t="s">
        <v>1</v>
      </c>
      <c r="F191" s="250" t="s">
        <v>249</v>
      </c>
      <c r="G191" s="248"/>
      <c r="H191" s="251">
        <v>475</v>
      </c>
      <c r="I191" s="252"/>
      <c r="J191" s="248"/>
      <c r="K191" s="248"/>
      <c r="L191" s="253"/>
      <c r="M191" s="254"/>
      <c r="N191" s="255"/>
      <c r="O191" s="255"/>
      <c r="P191" s="255"/>
      <c r="Q191" s="255"/>
      <c r="R191" s="255"/>
      <c r="S191" s="255"/>
      <c r="T191" s="25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7" t="s">
        <v>172</v>
      </c>
      <c r="AU191" s="257" t="s">
        <v>86</v>
      </c>
      <c r="AV191" s="14" t="s">
        <v>86</v>
      </c>
      <c r="AW191" s="14" t="s">
        <v>32</v>
      </c>
      <c r="AX191" s="14" t="s">
        <v>76</v>
      </c>
      <c r="AY191" s="257" t="s">
        <v>161</v>
      </c>
    </row>
    <row r="192" s="13" customFormat="1">
      <c r="A192" s="13"/>
      <c r="B192" s="237"/>
      <c r="C192" s="238"/>
      <c r="D192" s="232" t="s">
        <v>172</v>
      </c>
      <c r="E192" s="239" t="s">
        <v>1</v>
      </c>
      <c r="F192" s="240" t="s">
        <v>250</v>
      </c>
      <c r="G192" s="238"/>
      <c r="H192" s="239" t="s">
        <v>1</v>
      </c>
      <c r="I192" s="241"/>
      <c r="J192" s="238"/>
      <c r="K192" s="238"/>
      <c r="L192" s="242"/>
      <c r="M192" s="243"/>
      <c r="N192" s="244"/>
      <c r="O192" s="244"/>
      <c r="P192" s="244"/>
      <c r="Q192" s="244"/>
      <c r="R192" s="244"/>
      <c r="S192" s="244"/>
      <c r="T192" s="24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6" t="s">
        <v>172</v>
      </c>
      <c r="AU192" s="246" t="s">
        <v>86</v>
      </c>
      <c r="AV192" s="13" t="s">
        <v>84</v>
      </c>
      <c r="AW192" s="13" t="s">
        <v>32</v>
      </c>
      <c r="AX192" s="13" t="s">
        <v>76</v>
      </c>
      <c r="AY192" s="246" t="s">
        <v>161</v>
      </c>
    </row>
    <row r="193" s="14" customFormat="1">
      <c r="A193" s="14"/>
      <c r="B193" s="247"/>
      <c r="C193" s="248"/>
      <c r="D193" s="232" t="s">
        <v>172</v>
      </c>
      <c r="E193" s="249" t="s">
        <v>1</v>
      </c>
      <c r="F193" s="250" t="s">
        <v>251</v>
      </c>
      <c r="G193" s="248"/>
      <c r="H193" s="251">
        <v>580</v>
      </c>
      <c r="I193" s="252"/>
      <c r="J193" s="248"/>
      <c r="K193" s="248"/>
      <c r="L193" s="253"/>
      <c r="M193" s="254"/>
      <c r="N193" s="255"/>
      <c r="O193" s="255"/>
      <c r="P193" s="255"/>
      <c r="Q193" s="255"/>
      <c r="R193" s="255"/>
      <c r="S193" s="255"/>
      <c r="T193" s="25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7" t="s">
        <v>172</v>
      </c>
      <c r="AU193" s="257" t="s">
        <v>86</v>
      </c>
      <c r="AV193" s="14" t="s">
        <v>86</v>
      </c>
      <c r="AW193" s="14" t="s">
        <v>32</v>
      </c>
      <c r="AX193" s="14" t="s">
        <v>76</v>
      </c>
      <c r="AY193" s="257" t="s">
        <v>161</v>
      </c>
    </row>
    <row r="194" s="15" customFormat="1">
      <c r="A194" s="15"/>
      <c r="B194" s="258"/>
      <c r="C194" s="259"/>
      <c r="D194" s="232" t="s">
        <v>172</v>
      </c>
      <c r="E194" s="260" t="s">
        <v>1</v>
      </c>
      <c r="F194" s="261" t="s">
        <v>175</v>
      </c>
      <c r="G194" s="259"/>
      <c r="H194" s="262">
        <v>1055</v>
      </c>
      <c r="I194" s="263"/>
      <c r="J194" s="259"/>
      <c r="K194" s="259"/>
      <c r="L194" s="264"/>
      <c r="M194" s="265"/>
      <c r="N194" s="266"/>
      <c r="O194" s="266"/>
      <c r="P194" s="266"/>
      <c r="Q194" s="266"/>
      <c r="R194" s="266"/>
      <c r="S194" s="266"/>
      <c r="T194" s="267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8" t="s">
        <v>172</v>
      </c>
      <c r="AU194" s="268" t="s">
        <v>86</v>
      </c>
      <c r="AV194" s="15" t="s">
        <v>168</v>
      </c>
      <c r="AW194" s="15" t="s">
        <v>32</v>
      </c>
      <c r="AX194" s="15" t="s">
        <v>84</v>
      </c>
      <c r="AY194" s="268" t="s">
        <v>161</v>
      </c>
    </row>
    <row r="195" s="2" customFormat="1" ht="16.5" customHeight="1">
      <c r="A195" s="38"/>
      <c r="B195" s="39"/>
      <c r="C195" s="219" t="s">
        <v>252</v>
      </c>
      <c r="D195" s="219" t="s">
        <v>163</v>
      </c>
      <c r="E195" s="220" t="s">
        <v>253</v>
      </c>
      <c r="F195" s="221" t="s">
        <v>254</v>
      </c>
      <c r="G195" s="222" t="s">
        <v>255</v>
      </c>
      <c r="H195" s="223">
        <v>17</v>
      </c>
      <c r="I195" s="224"/>
      <c r="J195" s="225">
        <f>ROUND(I195*H195,2)</f>
        <v>0</v>
      </c>
      <c r="K195" s="221" t="s">
        <v>1</v>
      </c>
      <c r="L195" s="44"/>
      <c r="M195" s="226" t="s">
        <v>1</v>
      </c>
      <c r="N195" s="227" t="s">
        <v>41</v>
      </c>
      <c r="O195" s="91"/>
      <c r="P195" s="228">
        <f>O195*H195</f>
        <v>0</v>
      </c>
      <c r="Q195" s="228">
        <v>0</v>
      </c>
      <c r="R195" s="228">
        <f>Q195*H195</f>
        <v>0</v>
      </c>
      <c r="S195" s="228">
        <v>1</v>
      </c>
      <c r="T195" s="229">
        <f>S195*H195</f>
        <v>17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0" t="s">
        <v>168</v>
      </c>
      <c r="AT195" s="230" t="s">
        <v>163</v>
      </c>
      <c r="AU195" s="230" t="s">
        <v>86</v>
      </c>
      <c r="AY195" s="17" t="s">
        <v>161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7" t="s">
        <v>84</v>
      </c>
      <c r="BK195" s="231">
        <f>ROUND(I195*H195,2)</f>
        <v>0</v>
      </c>
      <c r="BL195" s="17" t="s">
        <v>168</v>
      </c>
      <c r="BM195" s="230" t="s">
        <v>256</v>
      </c>
    </row>
    <row r="196" s="13" customFormat="1">
      <c r="A196" s="13"/>
      <c r="B196" s="237"/>
      <c r="C196" s="238"/>
      <c r="D196" s="232" t="s">
        <v>172</v>
      </c>
      <c r="E196" s="239" t="s">
        <v>1</v>
      </c>
      <c r="F196" s="240" t="s">
        <v>257</v>
      </c>
      <c r="G196" s="238"/>
      <c r="H196" s="239" t="s">
        <v>1</v>
      </c>
      <c r="I196" s="241"/>
      <c r="J196" s="238"/>
      <c r="K196" s="238"/>
      <c r="L196" s="242"/>
      <c r="M196" s="243"/>
      <c r="N196" s="244"/>
      <c r="O196" s="244"/>
      <c r="P196" s="244"/>
      <c r="Q196" s="244"/>
      <c r="R196" s="244"/>
      <c r="S196" s="244"/>
      <c r="T196" s="24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6" t="s">
        <v>172</v>
      </c>
      <c r="AU196" s="246" t="s">
        <v>86</v>
      </c>
      <c r="AV196" s="13" t="s">
        <v>84</v>
      </c>
      <c r="AW196" s="13" t="s">
        <v>32</v>
      </c>
      <c r="AX196" s="13" t="s">
        <v>76</v>
      </c>
      <c r="AY196" s="246" t="s">
        <v>161</v>
      </c>
    </row>
    <row r="197" s="14" customFormat="1">
      <c r="A197" s="14"/>
      <c r="B197" s="247"/>
      <c r="C197" s="248"/>
      <c r="D197" s="232" t="s">
        <v>172</v>
      </c>
      <c r="E197" s="249" t="s">
        <v>1</v>
      </c>
      <c r="F197" s="250" t="s">
        <v>258</v>
      </c>
      <c r="G197" s="248"/>
      <c r="H197" s="251">
        <v>17</v>
      </c>
      <c r="I197" s="252"/>
      <c r="J197" s="248"/>
      <c r="K197" s="248"/>
      <c r="L197" s="253"/>
      <c r="M197" s="254"/>
      <c r="N197" s="255"/>
      <c r="O197" s="255"/>
      <c r="P197" s="255"/>
      <c r="Q197" s="255"/>
      <c r="R197" s="255"/>
      <c r="S197" s="255"/>
      <c r="T197" s="25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7" t="s">
        <v>172</v>
      </c>
      <c r="AU197" s="257" t="s">
        <v>86</v>
      </c>
      <c r="AV197" s="14" t="s">
        <v>86</v>
      </c>
      <c r="AW197" s="14" t="s">
        <v>32</v>
      </c>
      <c r="AX197" s="14" t="s">
        <v>76</v>
      </c>
      <c r="AY197" s="257" t="s">
        <v>161</v>
      </c>
    </row>
    <row r="198" s="15" customFormat="1">
      <c r="A198" s="15"/>
      <c r="B198" s="258"/>
      <c r="C198" s="259"/>
      <c r="D198" s="232" t="s">
        <v>172</v>
      </c>
      <c r="E198" s="260" t="s">
        <v>1</v>
      </c>
      <c r="F198" s="261" t="s">
        <v>175</v>
      </c>
      <c r="G198" s="259"/>
      <c r="H198" s="262">
        <v>17</v>
      </c>
      <c r="I198" s="263"/>
      <c r="J198" s="259"/>
      <c r="K198" s="259"/>
      <c r="L198" s="264"/>
      <c r="M198" s="265"/>
      <c r="N198" s="266"/>
      <c r="O198" s="266"/>
      <c r="P198" s="266"/>
      <c r="Q198" s="266"/>
      <c r="R198" s="266"/>
      <c r="S198" s="266"/>
      <c r="T198" s="267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8" t="s">
        <v>172</v>
      </c>
      <c r="AU198" s="268" t="s">
        <v>86</v>
      </c>
      <c r="AV198" s="15" t="s">
        <v>168</v>
      </c>
      <c r="AW198" s="15" t="s">
        <v>32</v>
      </c>
      <c r="AX198" s="15" t="s">
        <v>84</v>
      </c>
      <c r="AY198" s="268" t="s">
        <v>161</v>
      </c>
    </row>
    <row r="199" s="2" customFormat="1" ht="44.25" customHeight="1">
      <c r="A199" s="38"/>
      <c r="B199" s="39"/>
      <c r="C199" s="219" t="s">
        <v>259</v>
      </c>
      <c r="D199" s="219" t="s">
        <v>163</v>
      </c>
      <c r="E199" s="220" t="s">
        <v>260</v>
      </c>
      <c r="F199" s="221" t="s">
        <v>261</v>
      </c>
      <c r="G199" s="222" t="s">
        <v>104</v>
      </c>
      <c r="H199" s="223">
        <v>140</v>
      </c>
      <c r="I199" s="224"/>
      <c r="J199" s="225">
        <f>ROUND(I199*H199,2)</f>
        <v>0</v>
      </c>
      <c r="K199" s="221" t="s">
        <v>167</v>
      </c>
      <c r="L199" s="44"/>
      <c r="M199" s="226" t="s">
        <v>1</v>
      </c>
      <c r="N199" s="227" t="s">
        <v>41</v>
      </c>
      <c r="O199" s="91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0" t="s">
        <v>168</v>
      </c>
      <c r="AT199" s="230" t="s">
        <v>163</v>
      </c>
      <c r="AU199" s="230" t="s">
        <v>86</v>
      </c>
      <c r="AY199" s="17" t="s">
        <v>161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7" t="s">
        <v>84</v>
      </c>
      <c r="BK199" s="231">
        <f>ROUND(I199*H199,2)</f>
        <v>0</v>
      </c>
      <c r="BL199" s="17" t="s">
        <v>168</v>
      </c>
      <c r="BM199" s="230" t="s">
        <v>262</v>
      </c>
    </row>
    <row r="200" s="13" customFormat="1">
      <c r="A200" s="13"/>
      <c r="B200" s="237"/>
      <c r="C200" s="238"/>
      <c r="D200" s="232" t="s">
        <v>172</v>
      </c>
      <c r="E200" s="239" t="s">
        <v>1</v>
      </c>
      <c r="F200" s="240" t="s">
        <v>263</v>
      </c>
      <c r="G200" s="238"/>
      <c r="H200" s="239" t="s">
        <v>1</v>
      </c>
      <c r="I200" s="241"/>
      <c r="J200" s="238"/>
      <c r="K200" s="238"/>
      <c r="L200" s="242"/>
      <c r="M200" s="243"/>
      <c r="N200" s="244"/>
      <c r="O200" s="244"/>
      <c r="P200" s="244"/>
      <c r="Q200" s="244"/>
      <c r="R200" s="244"/>
      <c r="S200" s="244"/>
      <c r="T200" s="24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6" t="s">
        <v>172</v>
      </c>
      <c r="AU200" s="246" t="s">
        <v>86</v>
      </c>
      <c r="AV200" s="13" t="s">
        <v>84</v>
      </c>
      <c r="AW200" s="13" t="s">
        <v>32</v>
      </c>
      <c r="AX200" s="13" t="s">
        <v>76</v>
      </c>
      <c r="AY200" s="246" t="s">
        <v>161</v>
      </c>
    </row>
    <row r="201" s="14" customFormat="1">
      <c r="A201" s="14"/>
      <c r="B201" s="247"/>
      <c r="C201" s="248"/>
      <c r="D201" s="232" t="s">
        <v>172</v>
      </c>
      <c r="E201" s="249" t="s">
        <v>1</v>
      </c>
      <c r="F201" s="250" t="s">
        <v>264</v>
      </c>
      <c r="G201" s="248"/>
      <c r="H201" s="251">
        <v>140</v>
      </c>
      <c r="I201" s="252"/>
      <c r="J201" s="248"/>
      <c r="K201" s="248"/>
      <c r="L201" s="253"/>
      <c r="M201" s="254"/>
      <c r="N201" s="255"/>
      <c r="O201" s="255"/>
      <c r="P201" s="255"/>
      <c r="Q201" s="255"/>
      <c r="R201" s="255"/>
      <c r="S201" s="255"/>
      <c r="T201" s="25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7" t="s">
        <v>172</v>
      </c>
      <c r="AU201" s="257" t="s">
        <v>86</v>
      </c>
      <c r="AV201" s="14" t="s">
        <v>86</v>
      </c>
      <c r="AW201" s="14" t="s">
        <v>32</v>
      </c>
      <c r="AX201" s="14" t="s">
        <v>76</v>
      </c>
      <c r="AY201" s="257" t="s">
        <v>161</v>
      </c>
    </row>
    <row r="202" s="15" customFormat="1">
      <c r="A202" s="15"/>
      <c r="B202" s="258"/>
      <c r="C202" s="259"/>
      <c r="D202" s="232" t="s">
        <v>172</v>
      </c>
      <c r="E202" s="260" t="s">
        <v>102</v>
      </c>
      <c r="F202" s="261" t="s">
        <v>175</v>
      </c>
      <c r="G202" s="259"/>
      <c r="H202" s="262">
        <v>140</v>
      </c>
      <c r="I202" s="263"/>
      <c r="J202" s="259"/>
      <c r="K202" s="259"/>
      <c r="L202" s="264"/>
      <c r="M202" s="265"/>
      <c r="N202" s="266"/>
      <c r="O202" s="266"/>
      <c r="P202" s="266"/>
      <c r="Q202" s="266"/>
      <c r="R202" s="266"/>
      <c r="S202" s="266"/>
      <c r="T202" s="267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8" t="s">
        <v>172</v>
      </c>
      <c r="AU202" s="268" t="s">
        <v>86</v>
      </c>
      <c r="AV202" s="15" t="s">
        <v>168</v>
      </c>
      <c r="AW202" s="15" t="s">
        <v>32</v>
      </c>
      <c r="AX202" s="15" t="s">
        <v>84</v>
      </c>
      <c r="AY202" s="268" t="s">
        <v>161</v>
      </c>
    </row>
    <row r="203" s="2" customFormat="1" ht="55.5" customHeight="1">
      <c r="A203" s="38"/>
      <c r="B203" s="39"/>
      <c r="C203" s="219" t="s">
        <v>265</v>
      </c>
      <c r="D203" s="219" t="s">
        <v>163</v>
      </c>
      <c r="E203" s="220" t="s">
        <v>266</v>
      </c>
      <c r="F203" s="221" t="s">
        <v>267</v>
      </c>
      <c r="G203" s="222" t="s">
        <v>104</v>
      </c>
      <c r="H203" s="223">
        <v>400</v>
      </c>
      <c r="I203" s="224"/>
      <c r="J203" s="225">
        <f>ROUND(I203*H203,2)</f>
        <v>0</v>
      </c>
      <c r="K203" s="221" t="s">
        <v>167</v>
      </c>
      <c r="L203" s="44"/>
      <c r="M203" s="226" t="s">
        <v>1</v>
      </c>
      <c r="N203" s="227" t="s">
        <v>41</v>
      </c>
      <c r="O203" s="91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0" t="s">
        <v>168</v>
      </c>
      <c r="AT203" s="230" t="s">
        <v>163</v>
      </c>
      <c r="AU203" s="230" t="s">
        <v>86</v>
      </c>
      <c r="AY203" s="17" t="s">
        <v>161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7" t="s">
        <v>84</v>
      </c>
      <c r="BK203" s="231">
        <f>ROUND(I203*H203,2)</f>
        <v>0</v>
      </c>
      <c r="BL203" s="17" t="s">
        <v>168</v>
      </c>
      <c r="BM203" s="230" t="s">
        <v>268</v>
      </c>
    </row>
    <row r="204" s="13" customFormat="1">
      <c r="A204" s="13"/>
      <c r="B204" s="237"/>
      <c r="C204" s="238"/>
      <c r="D204" s="232" t="s">
        <v>172</v>
      </c>
      <c r="E204" s="239" t="s">
        <v>1</v>
      </c>
      <c r="F204" s="240" t="s">
        <v>269</v>
      </c>
      <c r="G204" s="238"/>
      <c r="H204" s="239" t="s">
        <v>1</v>
      </c>
      <c r="I204" s="241"/>
      <c r="J204" s="238"/>
      <c r="K204" s="238"/>
      <c r="L204" s="242"/>
      <c r="M204" s="243"/>
      <c r="N204" s="244"/>
      <c r="O204" s="244"/>
      <c r="P204" s="244"/>
      <c r="Q204" s="244"/>
      <c r="R204" s="244"/>
      <c r="S204" s="244"/>
      <c r="T204" s="24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6" t="s">
        <v>172</v>
      </c>
      <c r="AU204" s="246" t="s">
        <v>86</v>
      </c>
      <c r="AV204" s="13" t="s">
        <v>84</v>
      </c>
      <c r="AW204" s="13" t="s">
        <v>32</v>
      </c>
      <c r="AX204" s="13" t="s">
        <v>76</v>
      </c>
      <c r="AY204" s="246" t="s">
        <v>161</v>
      </c>
    </row>
    <row r="205" s="14" customFormat="1">
      <c r="A205" s="14"/>
      <c r="B205" s="247"/>
      <c r="C205" s="248"/>
      <c r="D205" s="232" t="s">
        <v>172</v>
      </c>
      <c r="E205" s="249" t="s">
        <v>1</v>
      </c>
      <c r="F205" s="250" t="s">
        <v>270</v>
      </c>
      <c r="G205" s="248"/>
      <c r="H205" s="251">
        <v>400</v>
      </c>
      <c r="I205" s="252"/>
      <c r="J205" s="248"/>
      <c r="K205" s="248"/>
      <c r="L205" s="253"/>
      <c r="M205" s="254"/>
      <c r="N205" s="255"/>
      <c r="O205" s="255"/>
      <c r="P205" s="255"/>
      <c r="Q205" s="255"/>
      <c r="R205" s="255"/>
      <c r="S205" s="255"/>
      <c r="T205" s="25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7" t="s">
        <v>172</v>
      </c>
      <c r="AU205" s="257" t="s">
        <v>86</v>
      </c>
      <c r="AV205" s="14" t="s">
        <v>86</v>
      </c>
      <c r="AW205" s="14" t="s">
        <v>32</v>
      </c>
      <c r="AX205" s="14" t="s">
        <v>76</v>
      </c>
      <c r="AY205" s="257" t="s">
        <v>161</v>
      </c>
    </row>
    <row r="206" s="15" customFormat="1">
      <c r="A206" s="15"/>
      <c r="B206" s="258"/>
      <c r="C206" s="259"/>
      <c r="D206" s="232" t="s">
        <v>172</v>
      </c>
      <c r="E206" s="260" t="s">
        <v>106</v>
      </c>
      <c r="F206" s="261" t="s">
        <v>175</v>
      </c>
      <c r="G206" s="259"/>
      <c r="H206" s="262">
        <v>400</v>
      </c>
      <c r="I206" s="263"/>
      <c r="J206" s="259"/>
      <c r="K206" s="259"/>
      <c r="L206" s="264"/>
      <c r="M206" s="265"/>
      <c r="N206" s="266"/>
      <c r="O206" s="266"/>
      <c r="P206" s="266"/>
      <c r="Q206" s="266"/>
      <c r="R206" s="266"/>
      <c r="S206" s="266"/>
      <c r="T206" s="267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8" t="s">
        <v>172</v>
      </c>
      <c r="AU206" s="268" t="s">
        <v>86</v>
      </c>
      <c r="AV206" s="15" t="s">
        <v>168</v>
      </c>
      <c r="AW206" s="15" t="s">
        <v>32</v>
      </c>
      <c r="AX206" s="15" t="s">
        <v>84</v>
      </c>
      <c r="AY206" s="268" t="s">
        <v>161</v>
      </c>
    </row>
    <row r="207" s="2" customFormat="1" ht="49.05" customHeight="1">
      <c r="A207" s="38"/>
      <c r="B207" s="39"/>
      <c r="C207" s="219" t="s">
        <v>258</v>
      </c>
      <c r="D207" s="219" t="s">
        <v>163</v>
      </c>
      <c r="E207" s="220" t="s">
        <v>271</v>
      </c>
      <c r="F207" s="221" t="s">
        <v>272</v>
      </c>
      <c r="G207" s="222" t="s">
        <v>104</v>
      </c>
      <c r="H207" s="223">
        <v>66</v>
      </c>
      <c r="I207" s="224"/>
      <c r="J207" s="225">
        <f>ROUND(I207*H207,2)</f>
        <v>0</v>
      </c>
      <c r="K207" s="221" t="s">
        <v>167</v>
      </c>
      <c r="L207" s="44"/>
      <c r="M207" s="226" t="s">
        <v>1</v>
      </c>
      <c r="N207" s="227" t="s">
        <v>41</v>
      </c>
      <c r="O207" s="91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0" t="s">
        <v>168</v>
      </c>
      <c r="AT207" s="230" t="s">
        <v>163</v>
      </c>
      <c r="AU207" s="230" t="s">
        <v>86</v>
      </c>
      <c r="AY207" s="17" t="s">
        <v>161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7" t="s">
        <v>84</v>
      </c>
      <c r="BK207" s="231">
        <f>ROUND(I207*H207,2)</f>
        <v>0</v>
      </c>
      <c r="BL207" s="17" t="s">
        <v>168</v>
      </c>
      <c r="BM207" s="230" t="s">
        <v>273</v>
      </c>
    </row>
    <row r="208" s="13" customFormat="1">
      <c r="A208" s="13"/>
      <c r="B208" s="237"/>
      <c r="C208" s="238"/>
      <c r="D208" s="232" t="s">
        <v>172</v>
      </c>
      <c r="E208" s="239" t="s">
        <v>1</v>
      </c>
      <c r="F208" s="240" t="s">
        <v>111</v>
      </c>
      <c r="G208" s="238"/>
      <c r="H208" s="239" t="s">
        <v>1</v>
      </c>
      <c r="I208" s="241"/>
      <c r="J208" s="238"/>
      <c r="K208" s="238"/>
      <c r="L208" s="242"/>
      <c r="M208" s="243"/>
      <c r="N208" s="244"/>
      <c r="O208" s="244"/>
      <c r="P208" s="244"/>
      <c r="Q208" s="244"/>
      <c r="R208" s="244"/>
      <c r="S208" s="244"/>
      <c r="T208" s="24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6" t="s">
        <v>172</v>
      </c>
      <c r="AU208" s="246" t="s">
        <v>86</v>
      </c>
      <c r="AV208" s="13" t="s">
        <v>84</v>
      </c>
      <c r="AW208" s="13" t="s">
        <v>32</v>
      </c>
      <c r="AX208" s="13" t="s">
        <v>76</v>
      </c>
      <c r="AY208" s="246" t="s">
        <v>161</v>
      </c>
    </row>
    <row r="209" s="14" customFormat="1">
      <c r="A209" s="14"/>
      <c r="B209" s="247"/>
      <c r="C209" s="248"/>
      <c r="D209" s="232" t="s">
        <v>172</v>
      </c>
      <c r="E209" s="249" t="s">
        <v>1</v>
      </c>
      <c r="F209" s="250" t="s">
        <v>274</v>
      </c>
      <c r="G209" s="248"/>
      <c r="H209" s="251">
        <v>66</v>
      </c>
      <c r="I209" s="252"/>
      <c r="J209" s="248"/>
      <c r="K209" s="248"/>
      <c r="L209" s="253"/>
      <c r="M209" s="254"/>
      <c r="N209" s="255"/>
      <c r="O209" s="255"/>
      <c r="P209" s="255"/>
      <c r="Q209" s="255"/>
      <c r="R209" s="255"/>
      <c r="S209" s="255"/>
      <c r="T209" s="25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7" t="s">
        <v>172</v>
      </c>
      <c r="AU209" s="257" t="s">
        <v>86</v>
      </c>
      <c r="AV209" s="14" t="s">
        <v>86</v>
      </c>
      <c r="AW209" s="14" t="s">
        <v>32</v>
      </c>
      <c r="AX209" s="14" t="s">
        <v>76</v>
      </c>
      <c r="AY209" s="257" t="s">
        <v>161</v>
      </c>
    </row>
    <row r="210" s="15" customFormat="1">
      <c r="A210" s="15"/>
      <c r="B210" s="258"/>
      <c r="C210" s="259"/>
      <c r="D210" s="232" t="s">
        <v>172</v>
      </c>
      <c r="E210" s="260" t="s">
        <v>110</v>
      </c>
      <c r="F210" s="261" t="s">
        <v>175</v>
      </c>
      <c r="G210" s="259"/>
      <c r="H210" s="262">
        <v>66</v>
      </c>
      <c r="I210" s="263"/>
      <c r="J210" s="259"/>
      <c r="K210" s="259"/>
      <c r="L210" s="264"/>
      <c r="M210" s="265"/>
      <c r="N210" s="266"/>
      <c r="O210" s="266"/>
      <c r="P210" s="266"/>
      <c r="Q210" s="266"/>
      <c r="R210" s="266"/>
      <c r="S210" s="266"/>
      <c r="T210" s="267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8" t="s">
        <v>172</v>
      </c>
      <c r="AU210" s="268" t="s">
        <v>86</v>
      </c>
      <c r="AV210" s="15" t="s">
        <v>168</v>
      </c>
      <c r="AW210" s="15" t="s">
        <v>32</v>
      </c>
      <c r="AX210" s="15" t="s">
        <v>84</v>
      </c>
      <c r="AY210" s="268" t="s">
        <v>161</v>
      </c>
    </row>
    <row r="211" s="2" customFormat="1" ht="37.8" customHeight="1">
      <c r="A211" s="38"/>
      <c r="B211" s="39"/>
      <c r="C211" s="219" t="s">
        <v>275</v>
      </c>
      <c r="D211" s="219" t="s">
        <v>163</v>
      </c>
      <c r="E211" s="220" t="s">
        <v>276</v>
      </c>
      <c r="F211" s="221" t="s">
        <v>277</v>
      </c>
      <c r="G211" s="222" t="s">
        <v>104</v>
      </c>
      <c r="H211" s="223">
        <v>93.200000000000003</v>
      </c>
      <c r="I211" s="224"/>
      <c r="J211" s="225">
        <f>ROUND(I211*H211,2)</f>
        <v>0</v>
      </c>
      <c r="K211" s="221" t="s">
        <v>167</v>
      </c>
      <c r="L211" s="44"/>
      <c r="M211" s="226" t="s">
        <v>1</v>
      </c>
      <c r="N211" s="227" t="s">
        <v>41</v>
      </c>
      <c r="O211" s="91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0" t="s">
        <v>168</v>
      </c>
      <c r="AT211" s="230" t="s">
        <v>163</v>
      </c>
      <c r="AU211" s="230" t="s">
        <v>86</v>
      </c>
      <c r="AY211" s="17" t="s">
        <v>161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7" t="s">
        <v>84</v>
      </c>
      <c r="BK211" s="231">
        <f>ROUND(I211*H211,2)</f>
        <v>0</v>
      </c>
      <c r="BL211" s="17" t="s">
        <v>168</v>
      </c>
      <c r="BM211" s="230" t="s">
        <v>278</v>
      </c>
    </row>
    <row r="212" s="13" customFormat="1">
      <c r="A212" s="13"/>
      <c r="B212" s="237"/>
      <c r="C212" s="238"/>
      <c r="D212" s="232" t="s">
        <v>172</v>
      </c>
      <c r="E212" s="239" t="s">
        <v>1</v>
      </c>
      <c r="F212" s="240" t="s">
        <v>279</v>
      </c>
      <c r="G212" s="238"/>
      <c r="H212" s="239" t="s">
        <v>1</v>
      </c>
      <c r="I212" s="241"/>
      <c r="J212" s="238"/>
      <c r="K212" s="238"/>
      <c r="L212" s="242"/>
      <c r="M212" s="243"/>
      <c r="N212" s="244"/>
      <c r="O212" s="244"/>
      <c r="P212" s="244"/>
      <c r="Q212" s="244"/>
      <c r="R212" s="244"/>
      <c r="S212" s="244"/>
      <c r="T212" s="24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6" t="s">
        <v>172</v>
      </c>
      <c r="AU212" s="246" t="s">
        <v>86</v>
      </c>
      <c r="AV212" s="13" t="s">
        <v>84</v>
      </c>
      <c r="AW212" s="13" t="s">
        <v>32</v>
      </c>
      <c r="AX212" s="13" t="s">
        <v>76</v>
      </c>
      <c r="AY212" s="246" t="s">
        <v>161</v>
      </c>
    </row>
    <row r="213" s="14" customFormat="1">
      <c r="A213" s="14"/>
      <c r="B213" s="247"/>
      <c r="C213" s="248"/>
      <c r="D213" s="232" t="s">
        <v>172</v>
      </c>
      <c r="E213" s="249" t="s">
        <v>1</v>
      </c>
      <c r="F213" s="250" t="s">
        <v>280</v>
      </c>
      <c r="G213" s="248"/>
      <c r="H213" s="251">
        <v>80</v>
      </c>
      <c r="I213" s="252"/>
      <c r="J213" s="248"/>
      <c r="K213" s="248"/>
      <c r="L213" s="253"/>
      <c r="M213" s="254"/>
      <c r="N213" s="255"/>
      <c r="O213" s="255"/>
      <c r="P213" s="255"/>
      <c r="Q213" s="255"/>
      <c r="R213" s="255"/>
      <c r="S213" s="255"/>
      <c r="T213" s="25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7" t="s">
        <v>172</v>
      </c>
      <c r="AU213" s="257" t="s">
        <v>86</v>
      </c>
      <c r="AV213" s="14" t="s">
        <v>86</v>
      </c>
      <c r="AW213" s="14" t="s">
        <v>32</v>
      </c>
      <c r="AX213" s="14" t="s">
        <v>76</v>
      </c>
      <c r="AY213" s="257" t="s">
        <v>161</v>
      </c>
    </row>
    <row r="214" s="14" customFormat="1">
      <c r="A214" s="14"/>
      <c r="B214" s="247"/>
      <c r="C214" s="248"/>
      <c r="D214" s="232" t="s">
        <v>172</v>
      </c>
      <c r="E214" s="249" t="s">
        <v>1</v>
      </c>
      <c r="F214" s="250" t="s">
        <v>281</v>
      </c>
      <c r="G214" s="248"/>
      <c r="H214" s="251">
        <v>13.199999999999999</v>
      </c>
      <c r="I214" s="252"/>
      <c r="J214" s="248"/>
      <c r="K214" s="248"/>
      <c r="L214" s="253"/>
      <c r="M214" s="254"/>
      <c r="N214" s="255"/>
      <c r="O214" s="255"/>
      <c r="P214" s="255"/>
      <c r="Q214" s="255"/>
      <c r="R214" s="255"/>
      <c r="S214" s="255"/>
      <c r="T214" s="25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7" t="s">
        <v>172</v>
      </c>
      <c r="AU214" s="257" t="s">
        <v>86</v>
      </c>
      <c r="AV214" s="14" t="s">
        <v>86</v>
      </c>
      <c r="AW214" s="14" t="s">
        <v>32</v>
      </c>
      <c r="AX214" s="14" t="s">
        <v>76</v>
      </c>
      <c r="AY214" s="257" t="s">
        <v>161</v>
      </c>
    </row>
    <row r="215" s="15" customFormat="1">
      <c r="A215" s="15"/>
      <c r="B215" s="258"/>
      <c r="C215" s="259"/>
      <c r="D215" s="232" t="s">
        <v>172</v>
      </c>
      <c r="E215" s="260" t="s">
        <v>1</v>
      </c>
      <c r="F215" s="261" t="s">
        <v>175</v>
      </c>
      <c r="G215" s="259"/>
      <c r="H215" s="262">
        <v>93.200000000000003</v>
      </c>
      <c r="I215" s="263"/>
      <c r="J215" s="259"/>
      <c r="K215" s="259"/>
      <c r="L215" s="264"/>
      <c r="M215" s="265"/>
      <c r="N215" s="266"/>
      <c r="O215" s="266"/>
      <c r="P215" s="266"/>
      <c r="Q215" s="266"/>
      <c r="R215" s="266"/>
      <c r="S215" s="266"/>
      <c r="T215" s="267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8" t="s">
        <v>172</v>
      </c>
      <c r="AU215" s="268" t="s">
        <v>86</v>
      </c>
      <c r="AV215" s="15" t="s">
        <v>168</v>
      </c>
      <c r="AW215" s="15" t="s">
        <v>32</v>
      </c>
      <c r="AX215" s="15" t="s">
        <v>84</v>
      </c>
      <c r="AY215" s="268" t="s">
        <v>161</v>
      </c>
    </row>
    <row r="216" s="2" customFormat="1" ht="90" customHeight="1">
      <c r="A216" s="38"/>
      <c r="B216" s="39"/>
      <c r="C216" s="219" t="s">
        <v>282</v>
      </c>
      <c r="D216" s="219" t="s">
        <v>163</v>
      </c>
      <c r="E216" s="220" t="s">
        <v>283</v>
      </c>
      <c r="F216" s="221" t="s">
        <v>284</v>
      </c>
      <c r="G216" s="222" t="s">
        <v>225</v>
      </c>
      <c r="H216" s="223">
        <v>33</v>
      </c>
      <c r="I216" s="224"/>
      <c r="J216" s="225">
        <f>ROUND(I216*H216,2)</f>
        <v>0</v>
      </c>
      <c r="K216" s="221" t="s">
        <v>167</v>
      </c>
      <c r="L216" s="44"/>
      <c r="M216" s="226" t="s">
        <v>1</v>
      </c>
      <c r="N216" s="227" t="s">
        <v>41</v>
      </c>
      <c r="O216" s="91"/>
      <c r="P216" s="228">
        <f>O216*H216</f>
        <v>0</v>
      </c>
      <c r="Q216" s="228">
        <v>0.036900000000000002</v>
      </c>
      <c r="R216" s="228">
        <f>Q216*H216</f>
        <v>1.2177</v>
      </c>
      <c r="S216" s="228">
        <v>0</v>
      </c>
      <c r="T216" s="229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0" t="s">
        <v>168</v>
      </c>
      <c r="AT216" s="230" t="s">
        <v>163</v>
      </c>
      <c r="AU216" s="230" t="s">
        <v>86</v>
      </c>
      <c r="AY216" s="17" t="s">
        <v>161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7" t="s">
        <v>84</v>
      </c>
      <c r="BK216" s="231">
        <f>ROUND(I216*H216,2)</f>
        <v>0</v>
      </c>
      <c r="BL216" s="17" t="s">
        <v>168</v>
      </c>
      <c r="BM216" s="230" t="s">
        <v>285</v>
      </c>
    </row>
    <row r="217" s="13" customFormat="1">
      <c r="A217" s="13"/>
      <c r="B217" s="237"/>
      <c r="C217" s="238"/>
      <c r="D217" s="232" t="s">
        <v>172</v>
      </c>
      <c r="E217" s="239" t="s">
        <v>1</v>
      </c>
      <c r="F217" s="240" t="s">
        <v>286</v>
      </c>
      <c r="G217" s="238"/>
      <c r="H217" s="239" t="s">
        <v>1</v>
      </c>
      <c r="I217" s="241"/>
      <c r="J217" s="238"/>
      <c r="K217" s="238"/>
      <c r="L217" s="242"/>
      <c r="M217" s="243"/>
      <c r="N217" s="244"/>
      <c r="O217" s="244"/>
      <c r="P217" s="244"/>
      <c r="Q217" s="244"/>
      <c r="R217" s="244"/>
      <c r="S217" s="244"/>
      <c r="T217" s="24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6" t="s">
        <v>172</v>
      </c>
      <c r="AU217" s="246" t="s">
        <v>86</v>
      </c>
      <c r="AV217" s="13" t="s">
        <v>84</v>
      </c>
      <c r="AW217" s="13" t="s">
        <v>32</v>
      </c>
      <c r="AX217" s="13" t="s">
        <v>76</v>
      </c>
      <c r="AY217" s="246" t="s">
        <v>161</v>
      </c>
    </row>
    <row r="218" s="14" customFormat="1">
      <c r="A218" s="14"/>
      <c r="B218" s="247"/>
      <c r="C218" s="248"/>
      <c r="D218" s="232" t="s">
        <v>172</v>
      </c>
      <c r="E218" s="249" t="s">
        <v>1</v>
      </c>
      <c r="F218" s="250" t="s">
        <v>287</v>
      </c>
      <c r="G218" s="248"/>
      <c r="H218" s="251">
        <v>33</v>
      </c>
      <c r="I218" s="252"/>
      <c r="J218" s="248"/>
      <c r="K218" s="248"/>
      <c r="L218" s="253"/>
      <c r="M218" s="254"/>
      <c r="N218" s="255"/>
      <c r="O218" s="255"/>
      <c r="P218" s="255"/>
      <c r="Q218" s="255"/>
      <c r="R218" s="255"/>
      <c r="S218" s="255"/>
      <c r="T218" s="25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7" t="s">
        <v>172</v>
      </c>
      <c r="AU218" s="257" t="s">
        <v>86</v>
      </c>
      <c r="AV218" s="14" t="s">
        <v>86</v>
      </c>
      <c r="AW218" s="14" t="s">
        <v>32</v>
      </c>
      <c r="AX218" s="14" t="s">
        <v>76</v>
      </c>
      <c r="AY218" s="257" t="s">
        <v>161</v>
      </c>
    </row>
    <row r="219" s="15" customFormat="1">
      <c r="A219" s="15"/>
      <c r="B219" s="258"/>
      <c r="C219" s="259"/>
      <c r="D219" s="232" t="s">
        <v>172</v>
      </c>
      <c r="E219" s="260" t="s">
        <v>1</v>
      </c>
      <c r="F219" s="261" t="s">
        <v>175</v>
      </c>
      <c r="G219" s="259"/>
      <c r="H219" s="262">
        <v>33</v>
      </c>
      <c r="I219" s="263"/>
      <c r="J219" s="259"/>
      <c r="K219" s="259"/>
      <c r="L219" s="264"/>
      <c r="M219" s="265"/>
      <c r="N219" s="266"/>
      <c r="O219" s="266"/>
      <c r="P219" s="266"/>
      <c r="Q219" s="266"/>
      <c r="R219" s="266"/>
      <c r="S219" s="266"/>
      <c r="T219" s="267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8" t="s">
        <v>172</v>
      </c>
      <c r="AU219" s="268" t="s">
        <v>86</v>
      </c>
      <c r="AV219" s="15" t="s">
        <v>168</v>
      </c>
      <c r="AW219" s="15" t="s">
        <v>32</v>
      </c>
      <c r="AX219" s="15" t="s">
        <v>84</v>
      </c>
      <c r="AY219" s="268" t="s">
        <v>161</v>
      </c>
    </row>
    <row r="220" s="2" customFormat="1" ht="37.8" customHeight="1">
      <c r="A220" s="38"/>
      <c r="B220" s="39"/>
      <c r="C220" s="219" t="s">
        <v>288</v>
      </c>
      <c r="D220" s="219" t="s">
        <v>163</v>
      </c>
      <c r="E220" s="220" t="s">
        <v>289</v>
      </c>
      <c r="F220" s="221" t="s">
        <v>290</v>
      </c>
      <c r="G220" s="222" t="s">
        <v>104</v>
      </c>
      <c r="H220" s="223">
        <v>3775.9160000000002</v>
      </c>
      <c r="I220" s="224"/>
      <c r="J220" s="225">
        <f>ROUND(I220*H220,2)</f>
        <v>0</v>
      </c>
      <c r="K220" s="221" t="s">
        <v>167</v>
      </c>
      <c r="L220" s="44"/>
      <c r="M220" s="226" t="s">
        <v>1</v>
      </c>
      <c r="N220" s="227" t="s">
        <v>41</v>
      </c>
      <c r="O220" s="91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0" t="s">
        <v>168</v>
      </c>
      <c r="AT220" s="230" t="s">
        <v>163</v>
      </c>
      <c r="AU220" s="230" t="s">
        <v>86</v>
      </c>
      <c r="AY220" s="17" t="s">
        <v>161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7" t="s">
        <v>84</v>
      </c>
      <c r="BK220" s="231">
        <f>ROUND(I220*H220,2)</f>
        <v>0</v>
      </c>
      <c r="BL220" s="17" t="s">
        <v>168</v>
      </c>
      <c r="BM220" s="230" t="s">
        <v>291</v>
      </c>
    </row>
    <row r="221" s="13" customFormat="1">
      <c r="A221" s="13"/>
      <c r="B221" s="237"/>
      <c r="C221" s="238"/>
      <c r="D221" s="232" t="s">
        <v>172</v>
      </c>
      <c r="E221" s="239" t="s">
        <v>1</v>
      </c>
      <c r="F221" s="240" t="s">
        <v>292</v>
      </c>
      <c r="G221" s="238"/>
      <c r="H221" s="239" t="s">
        <v>1</v>
      </c>
      <c r="I221" s="241"/>
      <c r="J221" s="238"/>
      <c r="K221" s="238"/>
      <c r="L221" s="242"/>
      <c r="M221" s="243"/>
      <c r="N221" s="244"/>
      <c r="O221" s="244"/>
      <c r="P221" s="244"/>
      <c r="Q221" s="244"/>
      <c r="R221" s="244"/>
      <c r="S221" s="244"/>
      <c r="T221" s="24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6" t="s">
        <v>172</v>
      </c>
      <c r="AU221" s="246" t="s">
        <v>86</v>
      </c>
      <c r="AV221" s="13" t="s">
        <v>84</v>
      </c>
      <c r="AW221" s="13" t="s">
        <v>32</v>
      </c>
      <c r="AX221" s="13" t="s">
        <v>76</v>
      </c>
      <c r="AY221" s="246" t="s">
        <v>161</v>
      </c>
    </row>
    <row r="222" s="14" customFormat="1">
      <c r="A222" s="14"/>
      <c r="B222" s="247"/>
      <c r="C222" s="248"/>
      <c r="D222" s="232" t="s">
        <v>172</v>
      </c>
      <c r="E222" s="249" t="s">
        <v>1</v>
      </c>
      <c r="F222" s="250" t="s">
        <v>293</v>
      </c>
      <c r="G222" s="248"/>
      <c r="H222" s="251">
        <v>764.27999999999997</v>
      </c>
      <c r="I222" s="252"/>
      <c r="J222" s="248"/>
      <c r="K222" s="248"/>
      <c r="L222" s="253"/>
      <c r="M222" s="254"/>
      <c r="N222" s="255"/>
      <c r="O222" s="255"/>
      <c r="P222" s="255"/>
      <c r="Q222" s="255"/>
      <c r="R222" s="255"/>
      <c r="S222" s="255"/>
      <c r="T222" s="25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7" t="s">
        <v>172</v>
      </c>
      <c r="AU222" s="257" t="s">
        <v>86</v>
      </c>
      <c r="AV222" s="14" t="s">
        <v>86</v>
      </c>
      <c r="AW222" s="14" t="s">
        <v>32</v>
      </c>
      <c r="AX222" s="14" t="s">
        <v>76</v>
      </c>
      <c r="AY222" s="257" t="s">
        <v>161</v>
      </c>
    </row>
    <row r="223" s="13" customFormat="1">
      <c r="A223" s="13"/>
      <c r="B223" s="237"/>
      <c r="C223" s="238"/>
      <c r="D223" s="232" t="s">
        <v>172</v>
      </c>
      <c r="E223" s="239" t="s">
        <v>1</v>
      </c>
      <c r="F223" s="240" t="s">
        <v>294</v>
      </c>
      <c r="G223" s="238"/>
      <c r="H223" s="239" t="s">
        <v>1</v>
      </c>
      <c r="I223" s="241"/>
      <c r="J223" s="238"/>
      <c r="K223" s="238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172</v>
      </c>
      <c r="AU223" s="246" t="s">
        <v>86</v>
      </c>
      <c r="AV223" s="13" t="s">
        <v>84</v>
      </c>
      <c r="AW223" s="13" t="s">
        <v>32</v>
      </c>
      <c r="AX223" s="13" t="s">
        <v>76</v>
      </c>
      <c r="AY223" s="246" t="s">
        <v>161</v>
      </c>
    </row>
    <row r="224" s="14" customFormat="1">
      <c r="A224" s="14"/>
      <c r="B224" s="247"/>
      <c r="C224" s="248"/>
      <c r="D224" s="232" t="s">
        <v>172</v>
      </c>
      <c r="E224" s="249" t="s">
        <v>1</v>
      </c>
      <c r="F224" s="250" t="s">
        <v>295</v>
      </c>
      <c r="G224" s="248"/>
      <c r="H224" s="251">
        <v>332.75999999999999</v>
      </c>
      <c r="I224" s="252"/>
      <c r="J224" s="248"/>
      <c r="K224" s="248"/>
      <c r="L224" s="253"/>
      <c r="M224" s="254"/>
      <c r="N224" s="255"/>
      <c r="O224" s="255"/>
      <c r="P224" s="255"/>
      <c r="Q224" s="255"/>
      <c r="R224" s="255"/>
      <c r="S224" s="255"/>
      <c r="T224" s="25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7" t="s">
        <v>172</v>
      </c>
      <c r="AU224" s="257" t="s">
        <v>86</v>
      </c>
      <c r="AV224" s="14" t="s">
        <v>86</v>
      </c>
      <c r="AW224" s="14" t="s">
        <v>32</v>
      </c>
      <c r="AX224" s="14" t="s">
        <v>76</v>
      </c>
      <c r="AY224" s="257" t="s">
        <v>161</v>
      </c>
    </row>
    <row r="225" s="13" customFormat="1">
      <c r="A225" s="13"/>
      <c r="B225" s="237"/>
      <c r="C225" s="238"/>
      <c r="D225" s="232" t="s">
        <v>172</v>
      </c>
      <c r="E225" s="239" t="s">
        <v>1</v>
      </c>
      <c r="F225" s="240" t="s">
        <v>296</v>
      </c>
      <c r="G225" s="238"/>
      <c r="H225" s="239" t="s">
        <v>1</v>
      </c>
      <c r="I225" s="241"/>
      <c r="J225" s="238"/>
      <c r="K225" s="238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172</v>
      </c>
      <c r="AU225" s="246" t="s">
        <v>86</v>
      </c>
      <c r="AV225" s="13" t="s">
        <v>84</v>
      </c>
      <c r="AW225" s="13" t="s">
        <v>32</v>
      </c>
      <c r="AX225" s="13" t="s">
        <v>76</v>
      </c>
      <c r="AY225" s="246" t="s">
        <v>161</v>
      </c>
    </row>
    <row r="226" s="14" customFormat="1">
      <c r="A226" s="14"/>
      <c r="B226" s="247"/>
      <c r="C226" s="248"/>
      <c r="D226" s="232" t="s">
        <v>172</v>
      </c>
      <c r="E226" s="249" t="s">
        <v>1</v>
      </c>
      <c r="F226" s="250" t="s">
        <v>297</v>
      </c>
      <c r="G226" s="248"/>
      <c r="H226" s="251">
        <v>135.93600000000001</v>
      </c>
      <c r="I226" s="252"/>
      <c r="J226" s="248"/>
      <c r="K226" s="248"/>
      <c r="L226" s="253"/>
      <c r="M226" s="254"/>
      <c r="N226" s="255"/>
      <c r="O226" s="255"/>
      <c r="P226" s="255"/>
      <c r="Q226" s="255"/>
      <c r="R226" s="255"/>
      <c r="S226" s="255"/>
      <c r="T226" s="25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7" t="s">
        <v>172</v>
      </c>
      <c r="AU226" s="257" t="s">
        <v>86</v>
      </c>
      <c r="AV226" s="14" t="s">
        <v>86</v>
      </c>
      <c r="AW226" s="14" t="s">
        <v>32</v>
      </c>
      <c r="AX226" s="14" t="s">
        <v>76</v>
      </c>
      <c r="AY226" s="257" t="s">
        <v>161</v>
      </c>
    </row>
    <row r="227" s="13" customFormat="1">
      <c r="A227" s="13"/>
      <c r="B227" s="237"/>
      <c r="C227" s="238"/>
      <c r="D227" s="232" t="s">
        <v>172</v>
      </c>
      <c r="E227" s="239" t="s">
        <v>1</v>
      </c>
      <c r="F227" s="240" t="s">
        <v>298</v>
      </c>
      <c r="G227" s="238"/>
      <c r="H227" s="239" t="s">
        <v>1</v>
      </c>
      <c r="I227" s="241"/>
      <c r="J227" s="238"/>
      <c r="K227" s="238"/>
      <c r="L227" s="242"/>
      <c r="M227" s="243"/>
      <c r="N227" s="244"/>
      <c r="O227" s="244"/>
      <c r="P227" s="244"/>
      <c r="Q227" s="244"/>
      <c r="R227" s="244"/>
      <c r="S227" s="244"/>
      <c r="T227" s="24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6" t="s">
        <v>172</v>
      </c>
      <c r="AU227" s="246" t="s">
        <v>86</v>
      </c>
      <c r="AV227" s="13" t="s">
        <v>84</v>
      </c>
      <c r="AW227" s="13" t="s">
        <v>32</v>
      </c>
      <c r="AX227" s="13" t="s">
        <v>76</v>
      </c>
      <c r="AY227" s="246" t="s">
        <v>161</v>
      </c>
    </row>
    <row r="228" s="14" customFormat="1">
      <c r="A228" s="14"/>
      <c r="B228" s="247"/>
      <c r="C228" s="248"/>
      <c r="D228" s="232" t="s">
        <v>172</v>
      </c>
      <c r="E228" s="249" t="s">
        <v>1</v>
      </c>
      <c r="F228" s="250" t="s">
        <v>299</v>
      </c>
      <c r="G228" s="248"/>
      <c r="H228" s="251">
        <v>210.68000000000001</v>
      </c>
      <c r="I228" s="252"/>
      <c r="J228" s="248"/>
      <c r="K228" s="248"/>
      <c r="L228" s="253"/>
      <c r="M228" s="254"/>
      <c r="N228" s="255"/>
      <c r="O228" s="255"/>
      <c r="P228" s="255"/>
      <c r="Q228" s="255"/>
      <c r="R228" s="255"/>
      <c r="S228" s="255"/>
      <c r="T228" s="25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7" t="s">
        <v>172</v>
      </c>
      <c r="AU228" s="257" t="s">
        <v>86</v>
      </c>
      <c r="AV228" s="14" t="s">
        <v>86</v>
      </c>
      <c r="AW228" s="14" t="s">
        <v>32</v>
      </c>
      <c r="AX228" s="14" t="s">
        <v>76</v>
      </c>
      <c r="AY228" s="257" t="s">
        <v>161</v>
      </c>
    </row>
    <row r="229" s="13" customFormat="1">
      <c r="A229" s="13"/>
      <c r="B229" s="237"/>
      <c r="C229" s="238"/>
      <c r="D229" s="232" t="s">
        <v>172</v>
      </c>
      <c r="E229" s="239" t="s">
        <v>1</v>
      </c>
      <c r="F229" s="240" t="s">
        <v>300</v>
      </c>
      <c r="G229" s="238"/>
      <c r="H229" s="239" t="s">
        <v>1</v>
      </c>
      <c r="I229" s="241"/>
      <c r="J229" s="238"/>
      <c r="K229" s="238"/>
      <c r="L229" s="242"/>
      <c r="M229" s="243"/>
      <c r="N229" s="244"/>
      <c r="O229" s="244"/>
      <c r="P229" s="244"/>
      <c r="Q229" s="244"/>
      <c r="R229" s="244"/>
      <c r="S229" s="244"/>
      <c r="T229" s="24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6" t="s">
        <v>172</v>
      </c>
      <c r="AU229" s="246" t="s">
        <v>86</v>
      </c>
      <c r="AV229" s="13" t="s">
        <v>84</v>
      </c>
      <c r="AW229" s="13" t="s">
        <v>32</v>
      </c>
      <c r="AX229" s="13" t="s">
        <v>76</v>
      </c>
      <c r="AY229" s="246" t="s">
        <v>161</v>
      </c>
    </row>
    <row r="230" s="14" customFormat="1">
      <c r="A230" s="14"/>
      <c r="B230" s="247"/>
      <c r="C230" s="248"/>
      <c r="D230" s="232" t="s">
        <v>172</v>
      </c>
      <c r="E230" s="249" t="s">
        <v>1</v>
      </c>
      <c r="F230" s="250" t="s">
        <v>301</v>
      </c>
      <c r="G230" s="248"/>
      <c r="H230" s="251">
        <v>381.60000000000002</v>
      </c>
      <c r="I230" s="252"/>
      <c r="J230" s="248"/>
      <c r="K230" s="248"/>
      <c r="L230" s="253"/>
      <c r="M230" s="254"/>
      <c r="N230" s="255"/>
      <c r="O230" s="255"/>
      <c r="P230" s="255"/>
      <c r="Q230" s="255"/>
      <c r="R230" s="255"/>
      <c r="S230" s="255"/>
      <c r="T230" s="25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7" t="s">
        <v>172</v>
      </c>
      <c r="AU230" s="257" t="s">
        <v>86</v>
      </c>
      <c r="AV230" s="14" t="s">
        <v>86</v>
      </c>
      <c r="AW230" s="14" t="s">
        <v>32</v>
      </c>
      <c r="AX230" s="14" t="s">
        <v>76</v>
      </c>
      <c r="AY230" s="257" t="s">
        <v>161</v>
      </c>
    </row>
    <row r="231" s="13" customFormat="1">
      <c r="A231" s="13"/>
      <c r="B231" s="237"/>
      <c r="C231" s="238"/>
      <c r="D231" s="232" t="s">
        <v>172</v>
      </c>
      <c r="E231" s="239" t="s">
        <v>1</v>
      </c>
      <c r="F231" s="240" t="s">
        <v>302</v>
      </c>
      <c r="G231" s="238"/>
      <c r="H231" s="239" t="s">
        <v>1</v>
      </c>
      <c r="I231" s="241"/>
      <c r="J231" s="238"/>
      <c r="K231" s="238"/>
      <c r="L231" s="242"/>
      <c r="M231" s="243"/>
      <c r="N231" s="244"/>
      <c r="O231" s="244"/>
      <c r="P231" s="244"/>
      <c r="Q231" s="244"/>
      <c r="R231" s="244"/>
      <c r="S231" s="244"/>
      <c r="T231" s="24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6" t="s">
        <v>172</v>
      </c>
      <c r="AU231" s="246" t="s">
        <v>86</v>
      </c>
      <c r="AV231" s="13" t="s">
        <v>84</v>
      </c>
      <c r="AW231" s="13" t="s">
        <v>32</v>
      </c>
      <c r="AX231" s="13" t="s">
        <v>76</v>
      </c>
      <c r="AY231" s="246" t="s">
        <v>161</v>
      </c>
    </row>
    <row r="232" s="14" customFormat="1">
      <c r="A232" s="14"/>
      <c r="B232" s="247"/>
      <c r="C232" s="248"/>
      <c r="D232" s="232" t="s">
        <v>172</v>
      </c>
      <c r="E232" s="249" t="s">
        <v>1</v>
      </c>
      <c r="F232" s="250" t="s">
        <v>303</v>
      </c>
      <c r="G232" s="248"/>
      <c r="H232" s="251">
        <v>218.30000000000001</v>
      </c>
      <c r="I232" s="252"/>
      <c r="J232" s="248"/>
      <c r="K232" s="248"/>
      <c r="L232" s="253"/>
      <c r="M232" s="254"/>
      <c r="N232" s="255"/>
      <c r="O232" s="255"/>
      <c r="P232" s="255"/>
      <c r="Q232" s="255"/>
      <c r="R232" s="255"/>
      <c r="S232" s="255"/>
      <c r="T232" s="25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7" t="s">
        <v>172</v>
      </c>
      <c r="AU232" s="257" t="s">
        <v>86</v>
      </c>
      <c r="AV232" s="14" t="s">
        <v>86</v>
      </c>
      <c r="AW232" s="14" t="s">
        <v>32</v>
      </c>
      <c r="AX232" s="14" t="s">
        <v>76</v>
      </c>
      <c r="AY232" s="257" t="s">
        <v>161</v>
      </c>
    </row>
    <row r="233" s="13" customFormat="1">
      <c r="A233" s="13"/>
      <c r="B233" s="237"/>
      <c r="C233" s="238"/>
      <c r="D233" s="232" t="s">
        <v>172</v>
      </c>
      <c r="E233" s="239" t="s">
        <v>1</v>
      </c>
      <c r="F233" s="240" t="s">
        <v>304</v>
      </c>
      <c r="G233" s="238"/>
      <c r="H233" s="239" t="s">
        <v>1</v>
      </c>
      <c r="I233" s="241"/>
      <c r="J233" s="238"/>
      <c r="K233" s="238"/>
      <c r="L233" s="242"/>
      <c r="M233" s="243"/>
      <c r="N233" s="244"/>
      <c r="O233" s="244"/>
      <c r="P233" s="244"/>
      <c r="Q233" s="244"/>
      <c r="R233" s="244"/>
      <c r="S233" s="244"/>
      <c r="T233" s="24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172</v>
      </c>
      <c r="AU233" s="246" t="s">
        <v>86</v>
      </c>
      <c r="AV233" s="13" t="s">
        <v>84</v>
      </c>
      <c r="AW233" s="13" t="s">
        <v>32</v>
      </c>
      <c r="AX233" s="13" t="s">
        <v>76</v>
      </c>
      <c r="AY233" s="246" t="s">
        <v>161</v>
      </c>
    </row>
    <row r="234" s="14" customFormat="1">
      <c r="A234" s="14"/>
      <c r="B234" s="247"/>
      <c r="C234" s="248"/>
      <c r="D234" s="232" t="s">
        <v>172</v>
      </c>
      <c r="E234" s="249" t="s">
        <v>1</v>
      </c>
      <c r="F234" s="250" t="s">
        <v>305</v>
      </c>
      <c r="G234" s="248"/>
      <c r="H234" s="251">
        <v>16</v>
      </c>
      <c r="I234" s="252"/>
      <c r="J234" s="248"/>
      <c r="K234" s="248"/>
      <c r="L234" s="253"/>
      <c r="M234" s="254"/>
      <c r="N234" s="255"/>
      <c r="O234" s="255"/>
      <c r="P234" s="255"/>
      <c r="Q234" s="255"/>
      <c r="R234" s="255"/>
      <c r="S234" s="255"/>
      <c r="T234" s="25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7" t="s">
        <v>172</v>
      </c>
      <c r="AU234" s="257" t="s">
        <v>86</v>
      </c>
      <c r="AV234" s="14" t="s">
        <v>86</v>
      </c>
      <c r="AW234" s="14" t="s">
        <v>32</v>
      </c>
      <c r="AX234" s="14" t="s">
        <v>76</v>
      </c>
      <c r="AY234" s="257" t="s">
        <v>161</v>
      </c>
    </row>
    <row r="235" s="13" customFormat="1">
      <c r="A235" s="13"/>
      <c r="B235" s="237"/>
      <c r="C235" s="238"/>
      <c r="D235" s="232" t="s">
        <v>172</v>
      </c>
      <c r="E235" s="239" t="s">
        <v>1</v>
      </c>
      <c r="F235" s="240" t="s">
        <v>306</v>
      </c>
      <c r="G235" s="238"/>
      <c r="H235" s="239" t="s">
        <v>1</v>
      </c>
      <c r="I235" s="241"/>
      <c r="J235" s="238"/>
      <c r="K235" s="238"/>
      <c r="L235" s="242"/>
      <c r="M235" s="243"/>
      <c r="N235" s="244"/>
      <c r="O235" s="244"/>
      <c r="P235" s="244"/>
      <c r="Q235" s="244"/>
      <c r="R235" s="244"/>
      <c r="S235" s="244"/>
      <c r="T235" s="24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6" t="s">
        <v>172</v>
      </c>
      <c r="AU235" s="246" t="s">
        <v>86</v>
      </c>
      <c r="AV235" s="13" t="s">
        <v>84</v>
      </c>
      <c r="AW235" s="13" t="s">
        <v>32</v>
      </c>
      <c r="AX235" s="13" t="s">
        <v>76</v>
      </c>
      <c r="AY235" s="246" t="s">
        <v>161</v>
      </c>
    </row>
    <row r="236" s="14" customFormat="1">
      <c r="A236" s="14"/>
      <c r="B236" s="247"/>
      <c r="C236" s="248"/>
      <c r="D236" s="232" t="s">
        <v>172</v>
      </c>
      <c r="E236" s="249" t="s">
        <v>1</v>
      </c>
      <c r="F236" s="250" t="s">
        <v>307</v>
      </c>
      <c r="G236" s="248"/>
      <c r="H236" s="251">
        <v>9</v>
      </c>
      <c r="I236" s="252"/>
      <c r="J236" s="248"/>
      <c r="K236" s="248"/>
      <c r="L236" s="253"/>
      <c r="M236" s="254"/>
      <c r="N236" s="255"/>
      <c r="O236" s="255"/>
      <c r="P236" s="255"/>
      <c r="Q236" s="255"/>
      <c r="R236" s="255"/>
      <c r="S236" s="255"/>
      <c r="T236" s="256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7" t="s">
        <v>172</v>
      </c>
      <c r="AU236" s="257" t="s">
        <v>86</v>
      </c>
      <c r="AV236" s="14" t="s">
        <v>86</v>
      </c>
      <c r="AW236" s="14" t="s">
        <v>32</v>
      </c>
      <c r="AX236" s="14" t="s">
        <v>76</v>
      </c>
      <c r="AY236" s="257" t="s">
        <v>161</v>
      </c>
    </row>
    <row r="237" s="13" customFormat="1">
      <c r="A237" s="13"/>
      <c r="B237" s="237"/>
      <c r="C237" s="238"/>
      <c r="D237" s="232" t="s">
        <v>172</v>
      </c>
      <c r="E237" s="239" t="s">
        <v>1</v>
      </c>
      <c r="F237" s="240" t="s">
        <v>308</v>
      </c>
      <c r="G237" s="238"/>
      <c r="H237" s="239" t="s">
        <v>1</v>
      </c>
      <c r="I237" s="241"/>
      <c r="J237" s="238"/>
      <c r="K237" s="238"/>
      <c r="L237" s="242"/>
      <c r="M237" s="243"/>
      <c r="N237" s="244"/>
      <c r="O237" s="244"/>
      <c r="P237" s="244"/>
      <c r="Q237" s="244"/>
      <c r="R237" s="244"/>
      <c r="S237" s="244"/>
      <c r="T237" s="24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6" t="s">
        <v>172</v>
      </c>
      <c r="AU237" s="246" t="s">
        <v>86</v>
      </c>
      <c r="AV237" s="13" t="s">
        <v>84</v>
      </c>
      <c r="AW237" s="13" t="s">
        <v>32</v>
      </c>
      <c r="AX237" s="13" t="s">
        <v>76</v>
      </c>
      <c r="AY237" s="246" t="s">
        <v>161</v>
      </c>
    </row>
    <row r="238" s="14" customFormat="1">
      <c r="A238" s="14"/>
      <c r="B238" s="247"/>
      <c r="C238" s="248"/>
      <c r="D238" s="232" t="s">
        <v>172</v>
      </c>
      <c r="E238" s="249" t="s">
        <v>113</v>
      </c>
      <c r="F238" s="250" t="s">
        <v>309</v>
      </c>
      <c r="G238" s="248"/>
      <c r="H238" s="251">
        <v>1707.3599999999999</v>
      </c>
      <c r="I238" s="252"/>
      <c r="J238" s="248"/>
      <c r="K238" s="248"/>
      <c r="L238" s="253"/>
      <c r="M238" s="254"/>
      <c r="N238" s="255"/>
      <c r="O238" s="255"/>
      <c r="P238" s="255"/>
      <c r="Q238" s="255"/>
      <c r="R238" s="255"/>
      <c r="S238" s="255"/>
      <c r="T238" s="25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7" t="s">
        <v>172</v>
      </c>
      <c r="AU238" s="257" t="s">
        <v>86</v>
      </c>
      <c r="AV238" s="14" t="s">
        <v>86</v>
      </c>
      <c r="AW238" s="14" t="s">
        <v>32</v>
      </c>
      <c r="AX238" s="14" t="s">
        <v>76</v>
      </c>
      <c r="AY238" s="257" t="s">
        <v>161</v>
      </c>
    </row>
    <row r="239" s="15" customFormat="1">
      <c r="A239" s="15"/>
      <c r="B239" s="258"/>
      <c r="C239" s="259"/>
      <c r="D239" s="232" t="s">
        <v>172</v>
      </c>
      <c r="E239" s="260" t="s">
        <v>115</v>
      </c>
      <c r="F239" s="261" t="s">
        <v>175</v>
      </c>
      <c r="G239" s="259"/>
      <c r="H239" s="262">
        <v>3775.9160000000002</v>
      </c>
      <c r="I239" s="263"/>
      <c r="J239" s="259"/>
      <c r="K239" s="259"/>
      <c r="L239" s="264"/>
      <c r="M239" s="265"/>
      <c r="N239" s="266"/>
      <c r="O239" s="266"/>
      <c r="P239" s="266"/>
      <c r="Q239" s="266"/>
      <c r="R239" s="266"/>
      <c r="S239" s="266"/>
      <c r="T239" s="267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8" t="s">
        <v>172</v>
      </c>
      <c r="AU239" s="268" t="s">
        <v>86</v>
      </c>
      <c r="AV239" s="15" t="s">
        <v>168</v>
      </c>
      <c r="AW239" s="15" t="s">
        <v>32</v>
      </c>
      <c r="AX239" s="15" t="s">
        <v>84</v>
      </c>
      <c r="AY239" s="268" t="s">
        <v>161</v>
      </c>
    </row>
    <row r="240" s="2" customFormat="1" ht="66.75" customHeight="1">
      <c r="A240" s="38"/>
      <c r="B240" s="39"/>
      <c r="C240" s="219" t="s">
        <v>7</v>
      </c>
      <c r="D240" s="219" t="s">
        <v>163</v>
      </c>
      <c r="E240" s="220" t="s">
        <v>310</v>
      </c>
      <c r="F240" s="221" t="s">
        <v>311</v>
      </c>
      <c r="G240" s="222" t="s">
        <v>104</v>
      </c>
      <c r="H240" s="223">
        <v>4381.9160000000002</v>
      </c>
      <c r="I240" s="224"/>
      <c r="J240" s="225">
        <f>ROUND(I240*H240,2)</f>
        <v>0</v>
      </c>
      <c r="K240" s="221" t="s">
        <v>1</v>
      </c>
      <c r="L240" s="44"/>
      <c r="M240" s="226" t="s">
        <v>1</v>
      </c>
      <c r="N240" s="227" t="s">
        <v>41</v>
      </c>
      <c r="O240" s="91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0" t="s">
        <v>168</v>
      </c>
      <c r="AT240" s="230" t="s">
        <v>163</v>
      </c>
      <c r="AU240" s="230" t="s">
        <v>86</v>
      </c>
      <c r="AY240" s="17" t="s">
        <v>161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7" t="s">
        <v>84</v>
      </c>
      <c r="BK240" s="231">
        <f>ROUND(I240*H240,2)</f>
        <v>0</v>
      </c>
      <c r="BL240" s="17" t="s">
        <v>168</v>
      </c>
      <c r="BM240" s="230" t="s">
        <v>312</v>
      </c>
    </row>
    <row r="241" s="14" customFormat="1">
      <c r="A241" s="14"/>
      <c r="B241" s="247"/>
      <c r="C241" s="248"/>
      <c r="D241" s="232" t="s">
        <v>172</v>
      </c>
      <c r="E241" s="249" t="s">
        <v>1</v>
      </c>
      <c r="F241" s="250" t="s">
        <v>102</v>
      </c>
      <c r="G241" s="248"/>
      <c r="H241" s="251">
        <v>140</v>
      </c>
      <c r="I241" s="252"/>
      <c r="J241" s="248"/>
      <c r="K241" s="248"/>
      <c r="L241" s="253"/>
      <c r="M241" s="254"/>
      <c r="N241" s="255"/>
      <c r="O241" s="255"/>
      <c r="P241" s="255"/>
      <c r="Q241" s="255"/>
      <c r="R241" s="255"/>
      <c r="S241" s="255"/>
      <c r="T241" s="25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7" t="s">
        <v>172</v>
      </c>
      <c r="AU241" s="257" t="s">
        <v>86</v>
      </c>
      <c r="AV241" s="14" t="s">
        <v>86</v>
      </c>
      <c r="AW241" s="14" t="s">
        <v>32</v>
      </c>
      <c r="AX241" s="14" t="s">
        <v>76</v>
      </c>
      <c r="AY241" s="257" t="s">
        <v>161</v>
      </c>
    </row>
    <row r="242" s="14" customFormat="1">
      <c r="A242" s="14"/>
      <c r="B242" s="247"/>
      <c r="C242" s="248"/>
      <c r="D242" s="232" t="s">
        <v>172</v>
      </c>
      <c r="E242" s="249" t="s">
        <v>1</v>
      </c>
      <c r="F242" s="250" t="s">
        <v>106</v>
      </c>
      <c r="G242" s="248"/>
      <c r="H242" s="251">
        <v>400</v>
      </c>
      <c r="I242" s="252"/>
      <c r="J242" s="248"/>
      <c r="K242" s="248"/>
      <c r="L242" s="253"/>
      <c r="M242" s="254"/>
      <c r="N242" s="255"/>
      <c r="O242" s="255"/>
      <c r="P242" s="255"/>
      <c r="Q242" s="255"/>
      <c r="R242" s="255"/>
      <c r="S242" s="255"/>
      <c r="T242" s="25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7" t="s">
        <v>172</v>
      </c>
      <c r="AU242" s="257" t="s">
        <v>86</v>
      </c>
      <c r="AV242" s="14" t="s">
        <v>86</v>
      </c>
      <c r="AW242" s="14" t="s">
        <v>32</v>
      </c>
      <c r="AX242" s="14" t="s">
        <v>76</v>
      </c>
      <c r="AY242" s="257" t="s">
        <v>161</v>
      </c>
    </row>
    <row r="243" s="14" customFormat="1">
      <c r="A243" s="14"/>
      <c r="B243" s="247"/>
      <c r="C243" s="248"/>
      <c r="D243" s="232" t="s">
        <v>172</v>
      </c>
      <c r="E243" s="249" t="s">
        <v>1</v>
      </c>
      <c r="F243" s="250" t="s">
        <v>110</v>
      </c>
      <c r="G243" s="248"/>
      <c r="H243" s="251">
        <v>66</v>
      </c>
      <c r="I243" s="252"/>
      <c r="J243" s="248"/>
      <c r="K243" s="248"/>
      <c r="L243" s="253"/>
      <c r="M243" s="254"/>
      <c r="N243" s="255"/>
      <c r="O243" s="255"/>
      <c r="P243" s="255"/>
      <c r="Q243" s="255"/>
      <c r="R243" s="255"/>
      <c r="S243" s="255"/>
      <c r="T243" s="25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7" t="s">
        <v>172</v>
      </c>
      <c r="AU243" s="257" t="s">
        <v>86</v>
      </c>
      <c r="AV243" s="14" t="s">
        <v>86</v>
      </c>
      <c r="AW243" s="14" t="s">
        <v>32</v>
      </c>
      <c r="AX243" s="14" t="s">
        <v>76</v>
      </c>
      <c r="AY243" s="257" t="s">
        <v>161</v>
      </c>
    </row>
    <row r="244" s="14" customFormat="1">
      <c r="A244" s="14"/>
      <c r="B244" s="247"/>
      <c r="C244" s="248"/>
      <c r="D244" s="232" t="s">
        <v>172</v>
      </c>
      <c r="E244" s="249" t="s">
        <v>1</v>
      </c>
      <c r="F244" s="250" t="s">
        <v>115</v>
      </c>
      <c r="G244" s="248"/>
      <c r="H244" s="251">
        <v>3775.9160000000002</v>
      </c>
      <c r="I244" s="252"/>
      <c r="J244" s="248"/>
      <c r="K244" s="248"/>
      <c r="L244" s="253"/>
      <c r="M244" s="254"/>
      <c r="N244" s="255"/>
      <c r="O244" s="255"/>
      <c r="P244" s="255"/>
      <c r="Q244" s="255"/>
      <c r="R244" s="255"/>
      <c r="S244" s="255"/>
      <c r="T244" s="256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7" t="s">
        <v>172</v>
      </c>
      <c r="AU244" s="257" t="s">
        <v>86</v>
      </c>
      <c r="AV244" s="14" t="s">
        <v>86</v>
      </c>
      <c r="AW244" s="14" t="s">
        <v>32</v>
      </c>
      <c r="AX244" s="14" t="s">
        <v>76</v>
      </c>
      <c r="AY244" s="257" t="s">
        <v>161</v>
      </c>
    </row>
    <row r="245" s="15" customFormat="1">
      <c r="A245" s="15"/>
      <c r="B245" s="258"/>
      <c r="C245" s="259"/>
      <c r="D245" s="232" t="s">
        <v>172</v>
      </c>
      <c r="E245" s="260" t="s">
        <v>1</v>
      </c>
      <c r="F245" s="261" t="s">
        <v>175</v>
      </c>
      <c r="G245" s="259"/>
      <c r="H245" s="262">
        <v>4381.9160000000002</v>
      </c>
      <c r="I245" s="263"/>
      <c r="J245" s="259"/>
      <c r="K245" s="259"/>
      <c r="L245" s="264"/>
      <c r="M245" s="265"/>
      <c r="N245" s="266"/>
      <c r="O245" s="266"/>
      <c r="P245" s="266"/>
      <c r="Q245" s="266"/>
      <c r="R245" s="266"/>
      <c r="S245" s="266"/>
      <c r="T245" s="267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8" t="s">
        <v>172</v>
      </c>
      <c r="AU245" s="268" t="s">
        <v>86</v>
      </c>
      <c r="AV245" s="15" t="s">
        <v>168</v>
      </c>
      <c r="AW245" s="15" t="s">
        <v>32</v>
      </c>
      <c r="AX245" s="15" t="s">
        <v>84</v>
      </c>
      <c r="AY245" s="268" t="s">
        <v>161</v>
      </c>
    </row>
    <row r="246" s="2" customFormat="1" ht="44.25" customHeight="1">
      <c r="A246" s="38"/>
      <c r="B246" s="39"/>
      <c r="C246" s="219" t="s">
        <v>313</v>
      </c>
      <c r="D246" s="219" t="s">
        <v>163</v>
      </c>
      <c r="E246" s="220" t="s">
        <v>314</v>
      </c>
      <c r="F246" s="221" t="s">
        <v>315</v>
      </c>
      <c r="G246" s="222" t="s">
        <v>104</v>
      </c>
      <c r="H246" s="223">
        <v>1707.3599999999999</v>
      </c>
      <c r="I246" s="224"/>
      <c r="J246" s="225">
        <f>ROUND(I246*H246,2)</f>
        <v>0</v>
      </c>
      <c r="K246" s="221" t="s">
        <v>167</v>
      </c>
      <c r="L246" s="44"/>
      <c r="M246" s="226" t="s">
        <v>1</v>
      </c>
      <c r="N246" s="227" t="s">
        <v>41</v>
      </c>
      <c r="O246" s="91"/>
      <c r="P246" s="228">
        <f>O246*H246</f>
        <v>0</v>
      </c>
      <c r="Q246" s="228">
        <v>0</v>
      </c>
      <c r="R246" s="228">
        <f>Q246*H246</f>
        <v>0</v>
      </c>
      <c r="S246" s="228">
        <v>0</v>
      </c>
      <c r="T246" s="229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0" t="s">
        <v>168</v>
      </c>
      <c r="AT246" s="230" t="s">
        <v>163</v>
      </c>
      <c r="AU246" s="230" t="s">
        <v>86</v>
      </c>
      <c r="AY246" s="17" t="s">
        <v>161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7" t="s">
        <v>84</v>
      </c>
      <c r="BK246" s="231">
        <f>ROUND(I246*H246,2)</f>
        <v>0</v>
      </c>
      <c r="BL246" s="17" t="s">
        <v>168</v>
      </c>
      <c r="BM246" s="230" t="s">
        <v>316</v>
      </c>
    </row>
    <row r="247" s="13" customFormat="1">
      <c r="A247" s="13"/>
      <c r="B247" s="237"/>
      <c r="C247" s="238"/>
      <c r="D247" s="232" t="s">
        <v>172</v>
      </c>
      <c r="E247" s="239" t="s">
        <v>1</v>
      </c>
      <c r="F247" s="240" t="s">
        <v>317</v>
      </c>
      <c r="G247" s="238"/>
      <c r="H247" s="239" t="s">
        <v>1</v>
      </c>
      <c r="I247" s="241"/>
      <c r="J247" s="238"/>
      <c r="K247" s="238"/>
      <c r="L247" s="242"/>
      <c r="M247" s="243"/>
      <c r="N247" s="244"/>
      <c r="O247" s="244"/>
      <c r="P247" s="244"/>
      <c r="Q247" s="244"/>
      <c r="R247" s="244"/>
      <c r="S247" s="244"/>
      <c r="T247" s="24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6" t="s">
        <v>172</v>
      </c>
      <c r="AU247" s="246" t="s">
        <v>86</v>
      </c>
      <c r="AV247" s="13" t="s">
        <v>84</v>
      </c>
      <c r="AW247" s="13" t="s">
        <v>32</v>
      </c>
      <c r="AX247" s="13" t="s">
        <v>76</v>
      </c>
      <c r="AY247" s="246" t="s">
        <v>161</v>
      </c>
    </row>
    <row r="248" s="14" customFormat="1">
      <c r="A248" s="14"/>
      <c r="B248" s="247"/>
      <c r="C248" s="248"/>
      <c r="D248" s="232" t="s">
        <v>172</v>
      </c>
      <c r="E248" s="249" t="s">
        <v>1</v>
      </c>
      <c r="F248" s="250" t="s">
        <v>113</v>
      </c>
      <c r="G248" s="248"/>
      <c r="H248" s="251">
        <v>1707.3599999999999</v>
      </c>
      <c r="I248" s="252"/>
      <c r="J248" s="248"/>
      <c r="K248" s="248"/>
      <c r="L248" s="253"/>
      <c r="M248" s="254"/>
      <c r="N248" s="255"/>
      <c r="O248" s="255"/>
      <c r="P248" s="255"/>
      <c r="Q248" s="255"/>
      <c r="R248" s="255"/>
      <c r="S248" s="255"/>
      <c r="T248" s="25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7" t="s">
        <v>172</v>
      </c>
      <c r="AU248" s="257" t="s">
        <v>86</v>
      </c>
      <c r="AV248" s="14" t="s">
        <v>86</v>
      </c>
      <c r="AW248" s="14" t="s">
        <v>32</v>
      </c>
      <c r="AX248" s="14" t="s">
        <v>76</v>
      </c>
      <c r="AY248" s="257" t="s">
        <v>161</v>
      </c>
    </row>
    <row r="249" s="15" customFormat="1">
      <c r="A249" s="15"/>
      <c r="B249" s="258"/>
      <c r="C249" s="259"/>
      <c r="D249" s="232" t="s">
        <v>172</v>
      </c>
      <c r="E249" s="260" t="s">
        <v>1</v>
      </c>
      <c r="F249" s="261" t="s">
        <v>175</v>
      </c>
      <c r="G249" s="259"/>
      <c r="H249" s="262">
        <v>1707.3599999999999</v>
      </c>
      <c r="I249" s="263"/>
      <c r="J249" s="259"/>
      <c r="K249" s="259"/>
      <c r="L249" s="264"/>
      <c r="M249" s="265"/>
      <c r="N249" s="266"/>
      <c r="O249" s="266"/>
      <c r="P249" s="266"/>
      <c r="Q249" s="266"/>
      <c r="R249" s="266"/>
      <c r="S249" s="266"/>
      <c r="T249" s="267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8" t="s">
        <v>172</v>
      </c>
      <c r="AU249" s="268" t="s">
        <v>86</v>
      </c>
      <c r="AV249" s="15" t="s">
        <v>168</v>
      </c>
      <c r="AW249" s="15" t="s">
        <v>32</v>
      </c>
      <c r="AX249" s="15" t="s">
        <v>84</v>
      </c>
      <c r="AY249" s="268" t="s">
        <v>161</v>
      </c>
    </row>
    <row r="250" s="2" customFormat="1" ht="16.5" customHeight="1">
      <c r="A250" s="38"/>
      <c r="B250" s="39"/>
      <c r="C250" s="269" t="s">
        <v>318</v>
      </c>
      <c r="D250" s="269" t="s">
        <v>319</v>
      </c>
      <c r="E250" s="270" t="s">
        <v>320</v>
      </c>
      <c r="F250" s="271" t="s">
        <v>321</v>
      </c>
      <c r="G250" s="272" t="s">
        <v>322</v>
      </c>
      <c r="H250" s="273">
        <v>3414.7199999999998</v>
      </c>
      <c r="I250" s="274"/>
      <c r="J250" s="275">
        <f>ROUND(I250*H250,2)</f>
        <v>0</v>
      </c>
      <c r="K250" s="271" t="s">
        <v>167</v>
      </c>
      <c r="L250" s="276"/>
      <c r="M250" s="277" t="s">
        <v>1</v>
      </c>
      <c r="N250" s="278" t="s">
        <v>41</v>
      </c>
      <c r="O250" s="91"/>
      <c r="P250" s="228">
        <f>O250*H250</f>
        <v>0</v>
      </c>
      <c r="Q250" s="228">
        <v>0</v>
      </c>
      <c r="R250" s="228">
        <f>Q250*H250</f>
        <v>0</v>
      </c>
      <c r="S250" s="228">
        <v>0</v>
      </c>
      <c r="T250" s="229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0" t="s">
        <v>210</v>
      </c>
      <c r="AT250" s="230" t="s">
        <v>319</v>
      </c>
      <c r="AU250" s="230" t="s">
        <v>86</v>
      </c>
      <c r="AY250" s="17" t="s">
        <v>161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7" t="s">
        <v>84</v>
      </c>
      <c r="BK250" s="231">
        <f>ROUND(I250*H250,2)</f>
        <v>0</v>
      </c>
      <c r="BL250" s="17" t="s">
        <v>168</v>
      </c>
      <c r="BM250" s="230" t="s">
        <v>323</v>
      </c>
    </row>
    <row r="251" s="13" customFormat="1">
      <c r="A251" s="13"/>
      <c r="B251" s="237"/>
      <c r="C251" s="238"/>
      <c r="D251" s="232" t="s">
        <v>172</v>
      </c>
      <c r="E251" s="239" t="s">
        <v>1</v>
      </c>
      <c r="F251" s="240" t="s">
        <v>317</v>
      </c>
      <c r="G251" s="238"/>
      <c r="H251" s="239" t="s">
        <v>1</v>
      </c>
      <c r="I251" s="241"/>
      <c r="J251" s="238"/>
      <c r="K251" s="238"/>
      <c r="L251" s="242"/>
      <c r="M251" s="243"/>
      <c r="N251" s="244"/>
      <c r="O251" s="244"/>
      <c r="P251" s="244"/>
      <c r="Q251" s="244"/>
      <c r="R251" s="244"/>
      <c r="S251" s="244"/>
      <c r="T251" s="24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6" t="s">
        <v>172</v>
      </c>
      <c r="AU251" s="246" t="s">
        <v>86</v>
      </c>
      <c r="AV251" s="13" t="s">
        <v>84</v>
      </c>
      <c r="AW251" s="13" t="s">
        <v>32</v>
      </c>
      <c r="AX251" s="13" t="s">
        <v>76</v>
      </c>
      <c r="AY251" s="246" t="s">
        <v>161</v>
      </c>
    </row>
    <row r="252" s="14" customFormat="1">
      <c r="A252" s="14"/>
      <c r="B252" s="247"/>
      <c r="C252" s="248"/>
      <c r="D252" s="232" t="s">
        <v>172</v>
      </c>
      <c r="E252" s="249" t="s">
        <v>1</v>
      </c>
      <c r="F252" s="250" t="s">
        <v>324</v>
      </c>
      <c r="G252" s="248"/>
      <c r="H252" s="251">
        <v>3414.7199999999998</v>
      </c>
      <c r="I252" s="252"/>
      <c r="J252" s="248"/>
      <c r="K252" s="248"/>
      <c r="L252" s="253"/>
      <c r="M252" s="254"/>
      <c r="N252" s="255"/>
      <c r="O252" s="255"/>
      <c r="P252" s="255"/>
      <c r="Q252" s="255"/>
      <c r="R252" s="255"/>
      <c r="S252" s="255"/>
      <c r="T252" s="25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7" t="s">
        <v>172</v>
      </c>
      <c r="AU252" s="257" t="s">
        <v>86</v>
      </c>
      <c r="AV252" s="14" t="s">
        <v>86</v>
      </c>
      <c r="AW252" s="14" t="s">
        <v>32</v>
      </c>
      <c r="AX252" s="14" t="s">
        <v>76</v>
      </c>
      <c r="AY252" s="257" t="s">
        <v>161</v>
      </c>
    </row>
    <row r="253" s="15" customFormat="1">
      <c r="A253" s="15"/>
      <c r="B253" s="258"/>
      <c r="C253" s="259"/>
      <c r="D253" s="232" t="s">
        <v>172</v>
      </c>
      <c r="E253" s="260" t="s">
        <v>1</v>
      </c>
      <c r="F253" s="261" t="s">
        <v>175</v>
      </c>
      <c r="G253" s="259"/>
      <c r="H253" s="262">
        <v>3414.7199999999998</v>
      </c>
      <c r="I253" s="263"/>
      <c r="J253" s="259"/>
      <c r="K253" s="259"/>
      <c r="L253" s="264"/>
      <c r="M253" s="265"/>
      <c r="N253" s="266"/>
      <c r="O253" s="266"/>
      <c r="P253" s="266"/>
      <c r="Q253" s="266"/>
      <c r="R253" s="266"/>
      <c r="S253" s="266"/>
      <c r="T253" s="267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8" t="s">
        <v>172</v>
      </c>
      <c r="AU253" s="268" t="s">
        <v>86</v>
      </c>
      <c r="AV253" s="15" t="s">
        <v>168</v>
      </c>
      <c r="AW253" s="15" t="s">
        <v>32</v>
      </c>
      <c r="AX253" s="15" t="s">
        <v>84</v>
      </c>
      <c r="AY253" s="268" t="s">
        <v>161</v>
      </c>
    </row>
    <row r="254" s="2" customFormat="1" ht="66.75" customHeight="1">
      <c r="A254" s="38"/>
      <c r="B254" s="39"/>
      <c r="C254" s="219" t="s">
        <v>124</v>
      </c>
      <c r="D254" s="219" t="s">
        <v>163</v>
      </c>
      <c r="E254" s="220" t="s">
        <v>325</v>
      </c>
      <c r="F254" s="221" t="s">
        <v>326</v>
      </c>
      <c r="G254" s="222" t="s">
        <v>104</v>
      </c>
      <c r="H254" s="223">
        <v>72.150000000000006</v>
      </c>
      <c r="I254" s="224"/>
      <c r="J254" s="225">
        <f>ROUND(I254*H254,2)</f>
        <v>0</v>
      </c>
      <c r="K254" s="221" t="s">
        <v>167</v>
      </c>
      <c r="L254" s="44"/>
      <c r="M254" s="226" t="s">
        <v>1</v>
      </c>
      <c r="N254" s="227" t="s">
        <v>41</v>
      </c>
      <c r="O254" s="91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0" t="s">
        <v>168</v>
      </c>
      <c r="AT254" s="230" t="s">
        <v>163</v>
      </c>
      <c r="AU254" s="230" t="s">
        <v>86</v>
      </c>
      <c r="AY254" s="17" t="s">
        <v>161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7" t="s">
        <v>84</v>
      </c>
      <c r="BK254" s="231">
        <f>ROUND(I254*H254,2)</f>
        <v>0</v>
      </c>
      <c r="BL254" s="17" t="s">
        <v>168</v>
      </c>
      <c r="BM254" s="230" t="s">
        <v>327</v>
      </c>
    </row>
    <row r="255" s="13" customFormat="1">
      <c r="A255" s="13"/>
      <c r="B255" s="237"/>
      <c r="C255" s="238"/>
      <c r="D255" s="232" t="s">
        <v>172</v>
      </c>
      <c r="E255" s="239" t="s">
        <v>1</v>
      </c>
      <c r="F255" s="240" t="s">
        <v>328</v>
      </c>
      <c r="G255" s="238"/>
      <c r="H255" s="239" t="s">
        <v>1</v>
      </c>
      <c r="I255" s="241"/>
      <c r="J255" s="238"/>
      <c r="K255" s="238"/>
      <c r="L255" s="242"/>
      <c r="M255" s="243"/>
      <c r="N255" s="244"/>
      <c r="O255" s="244"/>
      <c r="P255" s="244"/>
      <c r="Q255" s="244"/>
      <c r="R255" s="244"/>
      <c r="S255" s="244"/>
      <c r="T255" s="24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6" t="s">
        <v>172</v>
      </c>
      <c r="AU255" s="246" t="s">
        <v>86</v>
      </c>
      <c r="AV255" s="13" t="s">
        <v>84</v>
      </c>
      <c r="AW255" s="13" t="s">
        <v>32</v>
      </c>
      <c r="AX255" s="13" t="s">
        <v>76</v>
      </c>
      <c r="AY255" s="246" t="s">
        <v>161</v>
      </c>
    </row>
    <row r="256" s="14" customFormat="1">
      <c r="A256" s="14"/>
      <c r="B256" s="247"/>
      <c r="C256" s="248"/>
      <c r="D256" s="232" t="s">
        <v>172</v>
      </c>
      <c r="E256" s="249" t="s">
        <v>1</v>
      </c>
      <c r="F256" s="250" t="s">
        <v>329</v>
      </c>
      <c r="G256" s="248"/>
      <c r="H256" s="251">
        <v>70.650000000000006</v>
      </c>
      <c r="I256" s="252"/>
      <c r="J256" s="248"/>
      <c r="K256" s="248"/>
      <c r="L256" s="253"/>
      <c r="M256" s="254"/>
      <c r="N256" s="255"/>
      <c r="O256" s="255"/>
      <c r="P256" s="255"/>
      <c r="Q256" s="255"/>
      <c r="R256" s="255"/>
      <c r="S256" s="255"/>
      <c r="T256" s="256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7" t="s">
        <v>172</v>
      </c>
      <c r="AU256" s="257" t="s">
        <v>86</v>
      </c>
      <c r="AV256" s="14" t="s">
        <v>86</v>
      </c>
      <c r="AW256" s="14" t="s">
        <v>32</v>
      </c>
      <c r="AX256" s="14" t="s">
        <v>76</v>
      </c>
      <c r="AY256" s="257" t="s">
        <v>161</v>
      </c>
    </row>
    <row r="257" s="13" customFormat="1">
      <c r="A257" s="13"/>
      <c r="B257" s="237"/>
      <c r="C257" s="238"/>
      <c r="D257" s="232" t="s">
        <v>172</v>
      </c>
      <c r="E257" s="239" t="s">
        <v>1</v>
      </c>
      <c r="F257" s="240" t="s">
        <v>330</v>
      </c>
      <c r="G257" s="238"/>
      <c r="H257" s="239" t="s">
        <v>1</v>
      </c>
      <c r="I257" s="241"/>
      <c r="J257" s="238"/>
      <c r="K257" s="238"/>
      <c r="L257" s="242"/>
      <c r="M257" s="243"/>
      <c r="N257" s="244"/>
      <c r="O257" s="244"/>
      <c r="P257" s="244"/>
      <c r="Q257" s="244"/>
      <c r="R257" s="244"/>
      <c r="S257" s="244"/>
      <c r="T257" s="24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6" t="s">
        <v>172</v>
      </c>
      <c r="AU257" s="246" t="s">
        <v>86</v>
      </c>
      <c r="AV257" s="13" t="s">
        <v>84</v>
      </c>
      <c r="AW257" s="13" t="s">
        <v>32</v>
      </c>
      <c r="AX257" s="13" t="s">
        <v>76</v>
      </c>
      <c r="AY257" s="246" t="s">
        <v>161</v>
      </c>
    </row>
    <row r="258" s="14" customFormat="1">
      <c r="A258" s="14"/>
      <c r="B258" s="247"/>
      <c r="C258" s="248"/>
      <c r="D258" s="232" t="s">
        <v>172</v>
      </c>
      <c r="E258" s="249" t="s">
        <v>1</v>
      </c>
      <c r="F258" s="250" t="s">
        <v>331</v>
      </c>
      <c r="G258" s="248"/>
      <c r="H258" s="251">
        <v>1.5</v>
      </c>
      <c r="I258" s="252"/>
      <c r="J258" s="248"/>
      <c r="K258" s="248"/>
      <c r="L258" s="253"/>
      <c r="M258" s="254"/>
      <c r="N258" s="255"/>
      <c r="O258" s="255"/>
      <c r="P258" s="255"/>
      <c r="Q258" s="255"/>
      <c r="R258" s="255"/>
      <c r="S258" s="255"/>
      <c r="T258" s="25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7" t="s">
        <v>172</v>
      </c>
      <c r="AU258" s="257" t="s">
        <v>86</v>
      </c>
      <c r="AV258" s="14" t="s">
        <v>86</v>
      </c>
      <c r="AW258" s="14" t="s">
        <v>32</v>
      </c>
      <c r="AX258" s="14" t="s">
        <v>76</v>
      </c>
      <c r="AY258" s="257" t="s">
        <v>161</v>
      </c>
    </row>
    <row r="259" s="15" customFormat="1">
      <c r="A259" s="15"/>
      <c r="B259" s="258"/>
      <c r="C259" s="259"/>
      <c r="D259" s="232" t="s">
        <v>172</v>
      </c>
      <c r="E259" s="260" t="s">
        <v>118</v>
      </c>
      <c r="F259" s="261" t="s">
        <v>175</v>
      </c>
      <c r="G259" s="259"/>
      <c r="H259" s="262">
        <v>72.150000000000006</v>
      </c>
      <c r="I259" s="263"/>
      <c r="J259" s="259"/>
      <c r="K259" s="259"/>
      <c r="L259" s="264"/>
      <c r="M259" s="265"/>
      <c r="N259" s="266"/>
      <c r="O259" s="266"/>
      <c r="P259" s="266"/>
      <c r="Q259" s="266"/>
      <c r="R259" s="266"/>
      <c r="S259" s="266"/>
      <c r="T259" s="267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8" t="s">
        <v>172</v>
      </c>
      <c r="AU259" s="268" t="s">
        <v>86</v>
      </c>
      <c r="AV259" s="15" t="s">
        <v>168</v>
      </c>
      <c r="AW259" s="15" t="s">
        <v>32</v>
      </c>
      <c r="AX259" s="15" t="s">
        <v>84</v>
      </c>
      <c r="AY259" s="268" t="s">
        <v>161</v>
      </c>
    </row>
    <row r="260" s="2" customFormat="1" ht="16.5" customHeight="1">
      <c r="A260" s="38"/>
      <c r="B260" s="39"/>
      <c r="C260" s="269" t="s">
        <v>332</v>
      </c>
      <c r="D260" s="269" t="s">
        <v>319</v>
      </c>
      <c r="E260" s="270" t="s">
        <v>333</v>
      </c>
      <c r="F260" s="271" t="s">
        <v>334</v>
      </c>
      <c r="G260" s="272" t="s">
        <v>322</v>
      </c>
      <c r="H260" s="273">
        <v>144.30000000000001</v>
      </c>
      <c r="I260" s="274"/>
      <c r="J260" s="275">
        <f>ROUND(I260*H260,2)</f>
        <v>0</v>
      </c>
      <c r="K260" s="271" t="s">
        <v>167</v>
      </c>
      <c r="L260" s="276"/>
      <c r="M260" s="277" t="s">
        <v>1</v>
      </c>
      <c r="N260" s="278" t="s">
        <v>41</v>
      </c>
      <c r="O260" s="91"/>
      <c r="P260" s="228">
        <f>O260*H260</f>
        <v>0</v>
      </c>
      <c r="Q260" s="228">
        <v>0</v>
      </c>
      <c r="R260" s="228">
        <f>Q260*H260</f>
        <v>0</v>
      </c>
      <c r="S260" s="228">
        <v>0</v>
      </c>
      <c r="T260" s="229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0" t="s">
        <v>210</v>
      </c>
      <c r="AT260" s="230" t="s">
        <v>319</v>
      </c>
      <c r="AU260" s="230" t="s">
        <v>86</v>
      </c>
      <c r="AY260" s="17" t="s">
        <v>161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7" t="s">
        <v>84</v>
      </c>
      <c r="BK260" s="231">
        <f>ROUND(I260*H260,2)</f>
        <v>0</v>
      </c>
      <c r="BL260" s="17" t="s">
        <v>168</v>
      </c>
      <c r="BM260" s="230" t="s">
        <v>335</v>
      </c>
    </row>
    <row r="261" s="2" customFormat="1">
      <c r="A261" s="38"/>
      <c r="B261" s="39"/>
      <c r="C261" s="40"/>
      <c r="D261" s="232" t="s">
        <v>170</v>
      </c>
      <c r="E261" s="40"/>
      <c r="F261" s="233" t="s">
        <v>336</v>
      </c>
      <c r="G261" s="40"/>
      <c r="H261" s="40"/>
      <c r="I261" s="234"/>
      <c r="J261" s="40"/>
      <c r="K261" s="40"/>
      <c r="L261" s="44"/>
      <c r="M261" s="235"/>
      <c r="N261" s="236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170</v>
      </c>
      <c r="AU261" s="17" t="s">
        <v>86</v>
      </c>
    </row>
    <row r="262" s="14" customFormat="1">
      <c r="A262" s="14"/>
      <c r="B262" s="247"/>
      <c r="C262" s="248"/>
      <c r="D262" s="232" t="s">
        <v>172</v>
      </c>
      <c r="E262" s="248"/>
      <c r="F262" s="250" t="s">
        <v>337</v>
      </c>
      <c r="G262" s="248"/>
      <c r="H262" s="251">
        <v>144.30000000000001</v>
      </c>
      <c r="I262" s="252"/>
      <c r="J262" s="248"/>
      <c r="K262" s="248"/>
      <c r="L262" s="253"/>
      <c r="M262" s="254"/>
      <c r="N262" s="255"/>
      <c r="O262" s="255"/>
      <c r="P262" s="255"/>
      <c r="Q262" s="255"/>
      <c r="R262" s="255"/>
      <c r="S262" s="255"/>
      <c r="T262" s="25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7" t="s">
        <v>172</v>
      </c>
      <c r="AU262" s="257" t="s">
        <v>86</v>
      </c>
      <c r="AV262" s="14" t="s">
        <v>86</v>
      </c>
      <c r="AW262" s="14" t="s">
        <v>4</v>
      </c>
      <c r="AX262" s="14" t="s">
        <v>84</v>
      </c>
      <c r="AY262" s="257" t="s">
        <v>161</v>
      </c>
    </row>
    <row r="263" s="2" customFormat="1" ht="44.25" customHeight="1">
      <c r="A263" s="38"/>
      <c r="B263" s="39"/>
      <c r="C263" s="219" t="s">
        <v>338</v>
      </c>
      <c r="D263" s="219" t="s">
        <v>163</v>
      </c>
      <c r="E263" s="220" t="s">
        <v>339</v>
      </c>
      <c r="F263" s="221" t="s">
        <v>340</v>
      </c>
      <c r="G263" s="222" t="s">
        <v>104</v>
      </c>
      <c r="H263" s="223">
        <v>336.85000000000002</v>
      </c>
      <c r="I263" s="224"/>
      <c r="J263" s="225">
        <f>ROUND(I263*H263,2)</f>
        <v>0</v>
      </c>
      <c r="K263" s="221" t="s">
        <v>167</v>
      </c>
      <c r="L263" s="44"/>
      <c r="M263" s="226" t="s">
        <v>1</v>
      </c>
      <c r="N263" s="227" t="s">
        <v>41</v>
      </c>
      <c r="O263" s="91"/>
      <c r="P263" s="228">
        <f>O263*H263</f>
        <v>0</v>
      </c>
      <c r="Q263" s="228">
        <v>0</v>
      </c>
      <c r="R263" s="228">
        <f>Q263*H263</f>
        <v>0</v>
      </c>
      <c r="S263" s="228">
        <v>0</v>
      </c>
      <c r="T263" s="229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0" t="s">
        <v>168</v>
      </c>
      <c r="AT263" s="230" t="s">
        <v>163</v>
      </c>
      <c r="AU263" s="230" t="s">
        <v>86</v>
      </c>
      <c r="AY263" s="17" t="s">
        <v>161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7" t="s">
        <v>84</v>
      </c>
      <c r="BK263" s="231">
        <f>ROUND(I263*H263,2)</f>
        <v>0</v>
      </c>
      <c r="BL263" s="17" t="s">
        <v>168</v>
      </c>
      <c r="BM263" s="230" t="s">
        <v>341</v>
      </c>
    </row>
    <row r="264" s="14" customFormat="1">
      <c r="A264" s="14"/>
      <c r="B264" s="247"/>
      <c r="C264" s="248"/>
      <c r="D264" s="232" t="s">
        <v>172</v>
      </c>
      <c r="E264" s="249" t="s">
        <v>1</v>
      </c>
      <c r="F264" s="250" t="s">
        <v>342</v>
      </c>
      <c r="G264" s="248"/>
      <c r="H264" s="251">
        <v>33</v>
      </c>
      <c r="I264" s="252"/>
      <c r="J264" s="248"/>
      <c r="K264" s="248"/>
      <c r="L264" s="253"/>
      <c r="M264" s="254"/>
      <c r="N264" s="255"/>
      <c r="O264" s="255"/>
      <c r="P264" s="255"/>
      <c r="Q264" s="255"/>
      <c r="R264" s="255"/>
      <c r="S264" s="255"/>
      <c r="T264" s="25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7" t="s">
        <v>172</v>
      </c>
      <c r="AU264" s="257" t="s">
        <v>86</v>
      </c>
      <c r="AV264" s="14" t="s">
        <v>86</v>
      </c>
      <c r="AW264" s="14" t="s">
        <v>32</v>
      </c>
      <c r="AX264" s="14" t="s">
        <v>76</v>
      </c>
      <c r="AY264" s="257" t="s">
        <v>161</v>
      </c>
    </row>
    <row r="265" s="14" customFormat="1">
      <c r="A265" s="14"/>
      <c r="B265" s="247"/>
      <c r="C265" s="248"/>
      <c r="D265" s="232" t="s">
        <v>172</v>
      </c>
      <c r="E265" s="249" t="s">
        <v>1</v>
      </c>
      <c r="F265" s="250" t="s">
        <v>106</v>
      </c>
      <c r="G265" s="248"/>
      <c r="H265" s="251">
        <v>400</v>
      </c>
      <c r="I265" s="252"/>
      <c r="J265" s="248"/>
      <c r="K265" s="248"/>
      <c r="L265" s="253"/>
      <c r="M265" s="254"/>
      <c r="N265" s="255"/>
      <c r="O265" s="255"/>
      <c r="P265" s="255"/>
      <c r="Q265" s="255"/>
      <c r="R265" s="255"/>
      <c r="S265" s="255"/>
      <c r="T265" s="25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7" t="s">
        <v>172</v>
      </c>
      <c r="AU265" s="257" t="s">
        <v>86</v>
      </c>
      <c r="AV265" s="14" t="s">
        <v>86</v>
      </c>
      <c r="AW265" s="14" t="s">
        <v>32</v>
      </c>
      <c r="AX265" s="14" t="s">
        <v>76</v>
      </c>
      <c r="AY265" s="257" t="s">
        <v>161</v>
      </c>
    </row>
    <row r="266" s="14" customFormat="1">
      <c r="A266" s="14"/>
      <c r="B266" s="247"/>
      <c r="C266" s="248"/>
      <c r="D266" s="232" t="s">
        <v>172</v>
      </c>
      <c r="E266" s="249" t="s">
        <v>1</v>
      </c>
      <c r="F266" s="250" t="s">
        <v>343</v>
      </c>
      <c r="G266" s="248"/>
      <c r="H266" s="251">
        <v>-24</v>
      </c>
      <c r="I266" s="252"/>
      <c r="J266" s="248"/>
      <c r="K266" s="248"/>
      <c r="L266" s="253"/>
      <c r="M266" s="254"/>
      <c r="N266" s="255"/>
      <c r="O266" s="255"/>
      <c r="P266" s="255"/>
      <c r="Q266" s="255"/>
      <c r="R266" s="255"/>
      <c r="S266" s="255"/>
      <c r="T266" s="256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7" t="s">
        <v>172</v>
      </c>
      <c r="AU266" s="257" t="s">
        <v>86</v>
      </c>
      <c r="AV266" s="14" t="s">
        <v>86</v>
      </c>
      <c r="AW266" s="14" t="s">
        <v>32</v>
      </c>
      <c r="AX266" s="14" t="s">
        <v>76</v>
      </c>
      <c r="AY266" s="257" t="s">
        <v>161</v>
      </c>
    </row>
    <row r="267" s="14" customFormat="1">
      <c r="A267" s="14"/>
      <c r="B267" s="247"/>
      <c r="C267" s="248"/>
      <c r="D267" s="232" t="s">
        <v>172</v>
      </c>
      <c r="E267" s="249" t="s">
        <v>1</v>
      </c>
      <c r="F267" s="250" t="s">
        <v>344</v>
      </c>
      <c r="G267" s="248"/>
      <c r="H267" s="251">
        <v>-72.150000000000006</v>
      </c>
      <c r="I267" s="252"/>
      <c r="J267" s="248"/>
      <c r="K267" s="248"/>
      <c r="L267" s="253"/>
      <c r="M267" s="254"/>
      <c r="N267" s="255"/>
      <c r="O267" s="255"/>
      <c r="P267" s="255"/>
      <c r="Q267" s="255"/>
      <c r="R267" s="255"/>
      <c r="S267" s="255"/>
      <c r="T267" s="25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7" t="s">
        <v>172</v>
      </c>
      <c r="AU267" s="257" t="s">
        <v>86</v>
      </c>
      <c r="AV267" s="14" t="s">
        <v>86</v>
      </c>
      <c r="AW267" s="14" t="s">
        <v>32</v>
      </c>
      <c r="AX267" s="14" t="s">
        <v>76</v>
      </c>
      <c r="AY267" s="257" t="s">
        <v>161</v>
      </c>
    </row>
    <row r="268" s="15" customFormat="1">
      <c r="A268" s="15"/>
      <c r="B268" s="258"/>
      <c r="C268" s="259"/>
      <c r="D268" s="232" t="s">
        <v>172</v>
      </c>
      <c r="E268" s="260" t="s">
        <v>1</v>
      </c>
      <c r="F268" s="261" t="s">
        <v>175</v>
      </c>
      <c r="G268" s="259"/>
      <c r="H268" s="262">
        <v>336.85000000000002</v>
      </c>
      <c r="I268" s="263"/>
      <c r="J268" s="259"/>
      <c r="K268" s="259"/>
      <c r="L268" s="264"/>
      <c r="M268" s="265"/>
      <c r="N268" s="266"/>
      <c r="O268" s="266"/>
      <c r="P268" s="266"/>
      <c r="Q268" s="266"/>
      <c r="R268" s="266"/>
      <c r="S268" s="266"/>
      <c r="T268" s="267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68" t="s">
        <v>172</v>
      </c>
      <c r="AU268" s="268" t="s">
        <v>86</v>
      </c>
      <c r="AV268" s="15" t="s">
        <v>168</v>
      </c>
      <c r="AW268" s="15" t="s">
        <v>32</v>
      </c>
      <c r="AX268" s="15" t="s">
        <v>84</v>
      </c>
      <c r="AY268" s="268" t="s">
        <v>161</v>
      </c>
    </row>
    <row r="269" s="2" customFormat="1" ht="16.5" customHeight="1">
      <c r="A269" s="38"/>
      <c r="B269" s="39"/>
      <c r="C269" s="269" t="s">
        <v>345</v>
      </c>
      <c r="D269" s="269" t="s">
        <v>319</v>
      </c>
      <c r="E269" s="270" t="s">
        <v>346</v>
      </c>
      <c r="F269" s="271" t="s">
        <v>347</v>
      </c>
      <c r="G269" s="272" t="s">
        <v>322</v>
      </c>
      <c r="H269" s="273">
        <v>673.70000000000005</v>
      </c>
      <c r="I269" s="274"/>
      <c r="J269" s="275">
        <f>ROUND(I269*H269,2)</f>
        <v>0</v>
      </c>
      <c r="K269" s="271" t="s">
        <v>167</v>
      </c>
      <c r="L269" s="276"/>
      <c r="M269" s="277" t="s">
        <v>1</v>
      </c>
      <c r="N269" s="278" t="s">
        <v>41</v>
      </c>
      <c r="O269" s="91"/>
      <c r="P269" s="228">
        <f>O269*H269</f>
        <v>0</v>
      </c>
      <c r="Q269" s="228">
        <v>0</v>
      </c>
      <c r="R269" s="228">
        <f>Q269*H269</f>
        <v>0</v>
      </c>
      <c r="S269" s="228">
        <v>0</v>
      </c>
      <c r="T269" s="229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0" t="s">
        <v>210</v>
      </c>
      <c r="AT269" s="230" t="s">
        <v>319</v>
      </c>
      <c r="AU269" s="230" t="s">
        <v>86</v>
      </c>
      <c r="AY269" s="17" t="s">
        <v>161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7" t="s">
        <v>84</v>
      </c>
      <c r="BK269" s="231">
        <f>ROUND(I269*H269,2)</f>
        <v>0</v>
      </c>
      <c r="BL269" s="17" t="s">
        <v>168</v>
      </c>
      <c r="BM269" s="230" t="s">
        <v>348</v>
      </c>
    </row>
    <row r="270" s="2" customFormat="1">
      <c r="A270" s="38"/>
      <c r="B270" s="39"/>
      <c r="C270" s="40"/>
      <c r="D270" s="232" t="s">
        <v>170</v>
      </c>
      <c r="E270" s="40"/>
      <c r="F270" s="233" t="s">
        <v>349</v>
      </c>
      <c r="G270" s="40"/>
      <c r="H270" s="40"/>
      <c r="I270" s="234"/>
      <c r="J270" s="40"/>
      <c r="K270" s="40"/>
      <c r="L270" s="44"/>
      <c r="M270" s="235"/>
      <c r="N270" s="236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170</v>
      </c>
      <c r="AU270" s="17" t="s">
        <v>86</v>
      </c>
    </row>
    <row r="271" s="14" customFormat="1">
      <c r="A271" s="14"/>
      <c r="B271" s="247"/>
      <c r="C271" s="248"/>
      <c r="D271" s="232" t="s">
        <v>172</v>
      </c>
      <c r="E271" s="248"/>
      <c r="F271" s="250" t="s">
        <v>350</v>
      </c>
      <c r="G271" s="248"/>
      <c r="H271" s="251">
        <v>673.70000000000005</v>
      </c>
      <c r="I271" s="252"/>
      <c r="J271" s="248"/>
      <c r="K271" s="248"/>
      <c r="L271" s="253"/>
      <c r="M271" s="254"/>
      <c r="N271" s="255"/>
      <c r="O271" s="255"/>
      <c r="P271" s="255"/>
      <c r="Q271" s="255"/>
      <c r="R271" s="255"/>
      <c r="S271" s="255"/>
      <c r="T271" s="256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7" t="s">
        <v>172</v>
      </c>
      <c r="AU271" s="257" t="s">
        <v>86</v>
      </c>
      <c r="AV271" s="14" t="s">
        <v>86</v>
      </c>
      <c r="AW271" s="14" t="s">
        <v>4</v>
      </c>
      <c r="AX271" s="14" t="s">
        <v>84</v>
      </c>
      <c r="AY271" s="257" t="s">
        <v>161</v>
      </c>
    </row>
    <row r="272" s="2" customFormat="1" ht="37.8" customHeight="1">
      <c r="A272" s="38"/>
      <c r="B272" s="39"/>
      <c r="C272" s="219" t="s">
        <v>351</v>
      </c>
      <c r="D272" s="219" t="s">
        <v>163</v>
      </c>
      <c r="E272" s="220" t="s">
        <v>352</v>
      </c>
      <c r="F272" s="221" t="s">
        <v>353</v>
      </c>
      <c r="G272" s="222" t="s">
        <v>166</v>
      </c>
      <c r="H272" s="223">
        <v>582</v>
      </c>
      <c r="I272" s="224"/>
      <c r="J272" s="225">
        <f>ROUND(I272*H272,2)</f>
        <v>0</v>
      </c>
      <c r="K272" s="221" t="s">
        <v>167</v>
      </c>
      <c r="L272" s="44"/>
      <c r="M272" s="226" t="s">
        <v>1</v>
      </c>
      <c r="N272" s="227" t="s">
        <v>41</v>
      </c>
      <c r="O272" s="91"/>
      <c r="P272" s="228">
        <f>O272*H272</f>
        <v>0</v>
      </c>
      <c r="Q272" s="228">
        <v>0</v>
      </c>
      <c r="R272" s="228">
        <f>Q272*H272</f>
        <v>0</v>
      </c>
      <c r="S272" s="228">
        <v>0</v>
      </c>
      <c r="T272" s="229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0" t="s">
        <v>168</v>
      </c>
      <c r="AT272" s="230" t="s">
        <v>163</v>
      </c>
      <c r="AU272" s="230" t="s">
        <v>86</v>
      </c>
      <c r="AY272" s="17" t="s">
        <v>161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7" t="s">
        <v>84</v>
      </c>
      <c r="BK272" s="231">
        <f>ROUND(I272*H272,2)</f>
        <v>0</v>
      </c>
      <c r="BL272" s="17" t="s">
        <v>168</v>
      </c>
      <c r="BM272" s="230" t="s">
        <v>354</v>
      </c>
    </row>
    <row r="273" s="13" customFormat="1">
      <c r="A273" s="13"/>
      <c r="B273" s="237"/>
      <c r="C273" s="238"/>
      <c r="D273" s="232" t="s">
        <v>172</v>
      </c>
      <c r="E273" s="239" t="s">
        <v>1</v>
      </c>
      <c r="F273" s="240" t="s">
        <v>355</v>
      </c>
      <c r="G273" s="238"/>
      <c r="H273" s="239" t="s">
        <v>1</v>
      </c>
      <c r="I273" s="241"/>
      <c r="J273" s="238"/>
      <c r="K273" s="238"/>
      <c r="L273" s="242"/>
      <c r="M273" s="243"/>
      <c r="N273" s="244"/>
      <c r="O273" s="244"/>
      <c r="P273" s="244"/>
      <c r="Q273" s="244"/>
      <c r="R273" s="244"/>
      <c r="S273" s="244"/>
      <c r="T273" s="24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6" t="s">
        <v>172</v>
      </c>
      <c r="AU273" s="246" t="s">
        <v>86</v>
      </c>
      <c r="AV273" s="13" t="s">
        <v>84</v>
      </c>
      <c r="AW273" s="13" t="s">
        <v>32</v>
      </c>
      <c r="AX273" s="13" t="s">
        <v>76</v>
      </c>
      <c r="AY273" s="246" t="s">
        <v>161</v>
      </c>
    </row>
    <row r="274" s="14" customFormat="1">
      <c r="A274" s="14"/>
      <c r="B274" s="247"/>
      <c r="C274" s="248"/>
      <c r="D274" s="232" t="s">
        <v>172</v>
      </c>
      <c r="E274" s="249" t="s">
        <v>1</v>
      </c>
      <c r="F274" s="250" t="s">
        <v>356</v>
      </c>
      <c r="G274" s="248"/>
      <c r="H274" s="251">
        <v>582</v>
      </c>
      <c r="I274" s="252"/>
      <c r="J274" s="248"/>
      <c r="K274" s="248"/>
      <c r="L274" s="253"/>
      <c r="M274" s="254"/>
      <c r="N274" s="255"/>
      <c r="O274" s="255"/>
      <c r="P274" s="255"/>
      <c r="Q274" s="255"/>
      <c r="R274" s="255"/>
      <c r="S274" s="255"/>
      <c r="T274" s="256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7" t="s">
        <v>172</v>
      </c>
      <c r="AU274" s="257" t="s">
        <v>86</v>
      </c>
      <c r="AV274" s="14" t="s">
        <v>86</v>
      </c>
      <c r="AW274" s="14" t="s">
        <v>32</v>
      </c>
      <c r="AX274" s="14" t="s">
        <v>76</v>
      </c>
      <c r="AY274" s="257" t="s">
        <v>161</v>
      </c>
    </row>
    <row r="275" s="15" customFormat="1">
      <c r="A275" s="15"/>
      <c r="B275" s="258"/>
      <c r="C275" s="259"/>
      <c r="D275" s="232" t="s">
        <v>172</v>
      </c>
      <c r="E275" s="260" t="s">
        <v>1</v>
      </c>
      <c r="F275" s="261" t="s">
        <v>175</v>
      </c>
      <c r="G275" s="259"/>
      <c r="H275" s="262">
        <v>582</v>
      </c>
      <c r="I275" s="263"/>
      <c r="J275" s="259"/>
      <c r="K275" s="259"/>
      <c r="L275" s="264"/>
      <c r="M275" s="265"/>
      <c r="N275" s="266"/>
      <c r="O275" s="266"/>
      <c r="P275" s="266"/>
      <c r="Q275" s="266"/>
      <c r="R275" s="266"/>
      <c r="S275" s="266"/>
      <c r="T275" s="267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8" t="s">
        <v>172</v>
      </c>
      <c r="AU275" s="268" t="s">
        <v>86</v>
      </c>
      <c r="AV275" s="15" t="s">
        <v>168</v>
      </c>
      <c r="AW275" s="15" t="s">
        <v>32</v>
      </c>
      <c r="AX275" s="15" t="s">
        <v>84</v>
      </c>
      <c r="AY275" s="268" t="s">
        <v>161</v>
      </c>
    </row>
    <row r="276" s="2" customFormat="1" ht="16.5" customHeight="1">
      <c r="A276" s="38"/>
      <c r="B276" s="39"/>
      <c r="C276" s="269" t="s">
        <v>357</v>
      </c>
      <c r="D276" s="269" t="s">
        <v>319</v>
      </c>
      <c r="E276" s="270" t="s">
        <v>358</v>
      </c>
      <c r="F276" s="271" t="s">
        <v>359</v>
      </c>
      <c r="G276" s="272" t="s">
        <v>322</v>
      </c>
      <c r="H276" s="273">
        <v>157.13999999999999</v>
      </c>
      <c r="I276" s="274"/>
      <c r="J276" s="275">
        <f>ROUND(I276*H276,2)</f>
        <v>0</v>
      </c>
      <c r="K276" s="271" t="s">
        <v>167</v>
      </c>
      <c r="L276" s="276"/>
      <c r="M276" s="277" t="s">
        <v>1</v>
      </c>
      <c r="N276" s="278" t="s">
        <v>41</v>
      </c>
      <c r="O276" s="91"/>
      <c r="P276" s="228">
        <f>O276*H276</f>
        <v>0</v>
      </c>
      <c r="Q276" s="228">
        <v>0</v>
      </c>
      <c r="R276" s="228">
        <f>Q276*H276</f>
        <v>0</v>
      </c>
      <c r="S276" s="228">
        <v>0</v>
      </c>
      <c r="T276" s="229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0" t="s">
        <v>210</v>
      </c>
      <c r="AT276" s="230" t="s">
        <v>319</v>
      </c>
      <c r="AU276" s="230" t="s">
        <v>86</v>
      </c>
      <c r="AY276" s="17" t="s">
        <v>161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7" t="s">
        <v>84</v>
      </c>
      <c r="BK276" s="231">
        <f>ROUND(I276*H276,2)</f>
        <v>0</v>
      </c>
      <c r="BL276" s="17" t="s">
        <v>168</v>
      </c>
      <c r="BM276" s="230" t="s">
        <v>360</v>
      </c>
    </row>
    <row r="277" s="13" customFormat="1">
      <c r="A277" s="13"/>
      <c r="B277" s="237"/>
      <c r="C277" s="238"/>
      <c r="D277" s="232" t="s">
        <v>172</v>
      </c>
      <c r="E277" s="239" t="s">
        <v>1</v>
      </c>
      <c r="F277" s="240" t="s">
        <v>355</v>
      </c>
      <c r="G277" s="238"/>
      <c r="H277" s="239" t="s">
        <v>1</v>
      </c>
      <c r="I277" s="241"/>
      <c r="J277" s="238"/>
      <c r="K277" s="238"/>
      <c r="L277" s="242"/>
      <c r="M277" s="243"/>
      <c r="N277" s="244"/>
      <c r="O277" s="244"/>
      <c r="P277" s="244"/>
      <c r="Q277" s="244"/>
      <c r="R277" s="244"/>
      <c r="S277" s="244"/>
      <c r="T277" s="24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6" t="s">
        <v>172</v>
      </c>
      <c r="AU277" s="246" t="s">
        <v>86</v>
      </c>
      <c r="AV277" s="13" t="s">
        <v>84</v>
      </c>
      <c r="AW277" s="13" t="s">
        <v>32</v>
      </c>
      <c r="AX277" s="13" t="s">
        <v>76</v>
      </c>
      <c r="AY277" s="246" t="s">
        <v>161</v>
      </c>
    </row>
    <row r="278" s="14" customFormat="1">
      <c r="A278" s="14"/>
      <c r="B278" s="247"/>
      <c r="C278" s="248"/>
      <c r="D278" s="232" t="s">
        <v>172</v>
      </c>
      <c r="E278" s="249" t="s">
        <v>1</v>
      </c>
      <c r="F278" s="250" t="s">
        <v>361</v>
      </c>
      <c r="G278" s="248"/>
      <c r="H278" s="251">
        <v>157.13999999999999</v>
      </c>
      <c r="I278" s="252"/>
      <c r="J278" s="248"/>
      <c r="K278" s="248"/>
      <c r="L278" s="253"/>
      <c r="M278" s="254"/>
      <c r="N278" s="255"/>
      <c r="O278" s="255"/>
      <c r="P278" s="255"/>
      <c r="Q278" s="255"/>
      <c r="R278" s="255"/>
      <c r="S278" s="255"/>
      <c r="T278" s="256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7" t="s">
        <v>172</v>
      </c>
      <c r="AU278" s="257" t="s">
        <v>86</v>
      </c>
      <c r="AV278" s="14" t="s">
        <v>86</v>
      </c>
      <c r="AW278" s="14" t="s">
        <v>32</v>
      </c>
      <c r="AX278" s="14" t="s">
        <v>76</v>
      </c>
      <c r="AY278" s="257" t="s">
        <v>161</v>
      </c>
    </row>
    <row r="279" s="15" customFormat="1">
      <c r="A279" s="15"/>
      <c r="B279" s="258"/>
      <c r="C279" s="259"/>
      <c r="D279" s="232" t="s">
        <v>172</v>
      </c>
      <c r="E279" s="260" t="s">
        <v>1</v>
      </c>
      <c r="F279" s="261" t="s">
        <v>175</v>
      </c>
      <c r="G279" s="259"/>
      <c r="H279" s="262">
        <v>157.13999999999999</v>
      </c>
      <c r="I279" s="263"/>
      <c r="J279" s="259"/>
      <c r="K279" s="259"/>
      <c r="L279" s="264"/>
      <c r="M279" s="265"/>
      <c r="N279" s="266"/>
      <c r="O279" s="266"/>
      <c r="P279" s="266"/>
      <c r="Q279" s="266"/>
      <c r="R279" s="266"/>
      <c r="S279" s="266"/>
      <c r="T279" s="267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8" t="s">
        <v>172</v>
      </c>
      <c r="AU279" s="268" t="s">
        <v>86</v>
      </c>
      <c r="AV279" s="15" t="s">
        <v>168</v>
      </c>
      <c r="AW279" s="15" t="s">
        <v>32</v>
      </c>
      <c r="AX279" s="15" t="s">
        <v>84</v>
      </c>
      <c r="AY279" s="268" t="s">
        <v>161</v>
      </c>
    </row>
    <row r="280" s="2" customFormat="1" ht="37.8" customHeight="1">
      <c r="A280" s="38"/>
      <c r="B280" s="39"/>
      <c r="C280" s="219" t="s">
        <v>362</v>
      </c>
      <c r="D280" s="219" t="s">
        <v>163</v>
      </c>
      <c r="E280" s="220" t="s">
        <v>363</v>
      </c>
      <c r="F280" s="221" t="s">
        <v>364</v>
      </c>
      <c r="G280" s="222" t="s">
        <v>166</v>
      </c>
      <c r="H280" s="223">
        <v>1290</v>
      </c>
      <c r="I280" s="224"/>
      <c r="J280" s="225">
        <f>ROUND(I280*H280,2)</f>
        <v>0</v>
      </c>
      <c r="K280" s="221" t="s">
        <v>167</v>
      </c>
      <c r="L280" s="44"/>
      <c r="M280" s="226" t="s">
        <v>1</v>
      </c>
      <c r="N280" s="227" t="s">
        <v>41</v>
      </c>
      <c r="O280" s="91"/>
      <c r="P280" s="228">
        <f>O280*H280</f>
        <v>0</v>
      </c>
      <c r="Q280" s="228">
        <v>0</v>
      </c>
      <c r="R280" s="228">
        <f>Q280*H280</f>
        <v>0</v>
      </c>
      <c r="S280" s="228">
        <v>0</v>
      </c>
      <c r="T280" s="229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0" t="s">
        <v>168</v>
      </c>
      <c r="AT280" s="230" t="s">
        <v>163</v>
      </c>
      <c r="AU280" s="230" t="s">
        <v>86</v>
      </c>
      <c r="AY280" s="17" t="s">
        <v>161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7" t="s">
        <v>84</v>
      </c>
      <c r="BK280" s="231">
        <f>ROUND(I280*H280,2)</f>
        <v>0</v>
      </c>
      <c r="BL280" s="17" t="s">
        <v>168</v>
      </c>
      <c r="BM280" s="230" t="s">
        <v>365</v>
      </c>
    </row>
    <row r="281" s="13" customFormat="1">
      <c r="A281" s="13"/>
      <c r="B281" s="237"/>
      <c r="C281" s="238"/>
      <c r="D281" s="232" t="s">
        <v>172</v>
      </c>
      <c r="E281" s="239" t="s">
        <v>1</v>
      </c>
      <c r="F281" s="240" t="s">
        <v>355</v>
      </c>
      <c r="G281" s="238"/>
      <c r="H281" s="239" t="s">
        <v>1</v>
      </c>
      <c r="I281" s="241"/>
      <c r="J281" s="238"/>
      <c r="K281" s="238"/>
      <c r="L281" s="242"/>
      <c r="M281" s="243"/>
      <c r="N281" s="244"/>
      <c r="O281" s="244"/>
      <c r="P281" s="244"/>
      <c r="Q281" s="244"/>
      <c r="R281" s="244"/>
      <c r="S281" s="244"/>
      <c r="T281" s="24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6" t="s">
        <v>172</v>
      </c>
      <c r="AU281" s="246" t="s">
        <v>86</v>
      </c>
      <c r="AV281" s="13" t="s">
        <v>84</v>
      </c>
      <c r="AW281" s="13" t="s">
        <v>32</v>
      </c>
      <c r="AX281" s="13" t="s">
        <v>76</v>
      </c>
      <c r="AY281" s="246" t="s">
        <v>161</v>
      </c>
    </row>
    <row r="282" s="14" customFormat="1">
      <c r="A282" s="14"/>
      <c r="B282" s="247"/>
      <c r="C282" s="248"/>
      <c r="D282" s="232" t="s">
        <v>172</v>
      </c>
      <c r="E282" s="249" t="s">
        <v>1</v>
      </c>
      <c r="F282" s="250" t="s">
        <v>366</v>
      </c>
      <c r="G282" s="248"/>
      <c r="H282" s="251">
        <v>1290</v>
      </c>
      <c r="I282" s="252"/>
      <c r="J282" s="248"/>
      <c r="K282" s="248"/>
      <c r="L282" s="253"/>
      <c r="M282" s="254"/>
      <c r="N282" s="255"/>
      <c r="O282" s="255"/>
      <c r="P282" s="255"/>
      <c r="Q282" s="255"/>
      <c r="R282" s="255"/>
      <c r="S282" s="255"/>
      <c r="T282" s="256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7" t="s">
        <v>172</v>
      </c>
      <c r="AU282" s="257" t="s">
        <v>86</v>
      </c>
      <c r="AV282" s="14" t="s">
        <v>86</v>
      </c>
      <c r="AW282" s="14" t="s">
        <v>32</v>
      </c>
      <c r="AX282" s="14" t="s">
        <v>76</v>
      </c>
      <c r="AY282" s="257" t="s">
        <v>161</v>
      </c>
    </row>
    <row r="283" s="15" customFormat="1">
      <c r="A283" s="15"/>
      <c r="B283" s="258"/>
      <c r="C283" s="259"/>
      <c r="D283" s="232" t="s">
        <v>172</v>
      </c>
      <c r="E283" s="260" t="s">
        <v>1</v>
      </c>
      <c r="F283" s="261" t="s">
        <v>175</v>
      </c>
      <c r="G283" s="259"/>
      <c r="H283" s="262">
        <v>1290</v>
      </c>
      <c r="I283" s="263"/>
      <c r="J283" s="259"/>
      <c r="K283" s="259"/>
      <c r="L283" s="264"/>
      <c r="M283" s="265"/>
      <c r="N283" s="266"/>
      <c r="O283" s="266"/>
      <c r="P283" s="266"/>
      <c r="Q283" s="266"/>
      <c r="R283" s="266"/>
      <c r="S283" s="266"/>
      <c r="T283" s="267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68" t="s">
        <v>172</v>
      </c>
      <c r="AU283" s="268" t="s">
        <v>86</v>
      </c>
      <c r="AV283" s="15" t="s">
        <v>168</v>
      </c>
      <c r="AW283" s="15" t="s">
        <v>32</v>
      </c>
      <c r="AX283" s="15" t="s">
        <v>84</v>
      </c>
      <c r="AY283" s="268" t="s">
        <v>161</v>
      </c>
    </row>
    <row r="284" s="2" customFormat="1" ht="16.5" customHeight="1">
      <c r="A284" s="38"/>
      <c r="B284" s="39"/>
      <c r="C284" s="269" t="s">
        <v>367</v>
      </c>
      <c r="D284" s="269" t="s">
        <v>319</v>
      </c>
      <c r="E284" s="270" t="s">
        <v>368</v>
      </c>
      <c r="F284" s="271" t="s">
        <v>369</v>
      </c>
      <c r="G284" s="272" t="s">
        <v>370</v>
      </c>
      <c r="H284" s="273">
        <v>25.800000000000001</v>
      </c>
      <c r="I284" s="274"/>
      <c r="J284" s="275">
        <f>ROUND(I284*H284,2)</f>
        <v>0</v>
      </c>
      <c r="K284" s="271" t="s">
        <v>167</v>
      </c>
      <c r="L284" s="276"/>
      <c r="M284" s="277" t="s">
        <v>1</v>
      </c>
      <c r="N284" s="278" t="s">
        <v>41</v>
      </c>
      <c r="O284" s="91"/>
      <c r="P284" s="228">
        <f>O284*H284</f>
        <v>0</v>
      </c>
      <c r="Q284" s="228">
        <v>0.001</v>
      </c>
      <c r="R284" s="228">
        <f>Q284*H284</f>
        <v>0.0258</v>
      </c>
      <c r="S284" s="228">
        <v>0</v>
      </c>
      <c r="T284" s="229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0" t="s">
        <v>210</v>
      </c>
      <c r="AT284" s="230" t="s">
        <v>319</v>
      </c>
      <c r="AU284" s="230" t="s">
        <v>86</v>
      </c>
      <c r="AY284" s="17" t="s">
        <v>161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7" t="s">
        <v>84</v>
      </c>
      <c r="BK284" s="231">
        <f>ROUND(I284*H284,2)</f>
        <v>0</v>
      </c>
      <c r="BL284" s="17" t="s">
        <v>168</v>
      </c>
      <c r="BM284" s="230" t="s">
        <v>371</v>
      </c>
    </row>
    <row r="285" s="14" customFormat="1">
      <c r="A285" s="14"/>
      <c r="B285" s="247"/>
      <c r="C285" s="248"/>
      <c r="D285" s="232" t="s">
        <v>172</v>
      </c>
      <c r="E285" s="248"/>
      <c r="F285" s="250" t="s">
        <v>372</v>
      </c>
      <c r="G285" s="248"/>
      <c r="H285" s="251">
        <v>25.800000000000001</v>
      </c>
      <c r="I285" s="252"/>
      <c r="J285" s="248"/>
      <c r="K285" s="248"/>
      <c r="L285" s="253"/>
      <c r="M285" s="254"/>
      <c r="N285" s="255"/>
      <c r="O285" s="255"/>
      <c r="P285" s="255"/>
      <c r="Q285" s="255"/>
      <c r="R285" s="255"/>
      <c r="S285" s="255"/>
      <c r="T285" s="25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7" t="s">
        <v>172</v>
      </c>
      <c r="AU285" s="257" t="s">
        <v>86</v>
      </c>
      <c r="AV285" s="14" t="s">
        <v>86</v>
      </c>
      <c r="AW285" s="14" t="s">
        <v>4</v>
      </c>
      <c r="AX285" s="14" t="s">
        <v>84</v>
      </c>
      <c r="AY285" s="257" t="s">
        <v>161</v>
      </c>
    </row>
    <row r="286" s="2" customFormat="1" ht="33" customHeight="1">
      <c r="A286" s="38"/>
      <c r="B286" s="39"/>
      <c r="C286" s="219" t="s">
        <v>373</v>
      </c>
      <c r="D286" s="219" t="s">
        <v>163</v>
      </c>
      <c r="E286" s="220" t="s">
        <v>374</v>
      </c>
      <c r="F286" s="221" t="s">
        <v>375</v>
      </c>
      <c r="G286" s="222" t="s">
        <v>255</v>
      </c>
      <c r="H286" s="223">
        <v>28</v>
      </c>
      <c r="I286" s="224"/>
      <c r="J286" s="225">
        <f>ROUND(I286*H286,2)</f>
        <v>0</v>
      </c>
      <c r="K286" s="221" t="s">
        <v>167</v>
      </c>
      <c r="L286" s="44"/>
      <c r="M286" s="226" t="s">
        <v>1</v>
      </c>
      <c r="N286" s="227" t="s">
        <v>41</v>
      </c>
      <c r="O286" s="91"/>
      <c r="P286" s="228">
        <f>O286*H286</f>
        <v>0</v>
      </c>
      <c r="Q286" s="228">
        <v>0.01125</v>
      </c>
      <c r="R286" s="228">
        <f>Q286*H286</f>
        <v>0.315</v>
      </c>
      <c r="S286" s="228">
        <v>0</v>
      </c>
      <c r="T286" s="229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0" t="s">
        <v>168</v>
      </c>
      <c r="AT286" s="230" t="s">
        <v>163</v>
      </c>
      <c r="AU286" s="230" t="s">
        <v>86</v>
      </c>
      <c r="AY286" s="17" t="s">
        <v>161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7" t="s">
        <v>84</v>
      </c>
      <c r="BK286" s="231">
        <f>ROUND(I286*H286,2)</f>
        <v>0</v>
      </c>
      <c r="BL286" s="17" t="s">
        <v>168</v>
      </c>
      <c r="BM286" s="230" t="s">
        <v>376</v>
      </c>
    </row>
    <row r="287" s="13" customFormat="1">
      <c r="A287" s="13"/>
      <c r="B287" s="237"/>
      <c r="C287" s="238"/>
      <c r="D287" s="232" t="s">
        <v>172</v>
      </c>
      <c r="E287" s="239" t="s">
        <v>1</v>
      </c>
      <c r="F287" s="240" t="s">
        <v>377</v>
      </c>
      <c r="G287" s="238"/>
      <c r="H287" s="239" t="s">
        <v>1</v>
      </c>
      <c r="I287" s="241"/>
      <c r="J287" s="238"/>
      <c r="K287" s="238"/>
      <c r="L287" s="242"/>
      <c r="M287" s="243"/>
      <c r="N287" s="244"/>
      <c r="O287" s="244"/>
      <c r="P287" s="244"/>
      <c r="Q287" s="244"/>
      <c r="R287" s="244"/>
      <c r="S287" s="244"/>
      <c r="T287" s="24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6" t="s">
        <v>172</v>
      </c>
      <c r="AU287" s="246" t="s">
        <v>86</v>
      </c>
      <c r="AV287" s="13" t="s">
        <v>84</v>
      </c>
      <c r="AW287" s="13" t="s">
        <v>32</v>
      </c>
      <c r="AX287" s="13" t="s">
        <v>76</v>
      </c>
      <c r="AY287" s="246" t="s">
        <v>161</v>
      </c>
    </row>
    <row r="288" s="14" customFormat="1">
      <c r="A288" s="14"/>
      <c r="B288" s="247"/>
      <c r="C288" s="248"/>
      <c r="D288" s="232" t="s">
        <v>172</v>
      </c>
      <c r="E288" s="249" t="s">
        <v>1</v>
      </c>
      <c r="F288" s="250" t="s">
        <v>351</v>
      </c>
      <c r="G288" s="248"/>
      <c r="H288" s="251">
        <v>28</v>
      </c>
      <c r="I288" s="252"/>
      <c r="J288" s="248"/>
      <c r="K288" s="248"/>
      <c r="L288" s="253"/>
      <c r="M288" s="254"/>
      <c r="N288" s="255"/>
      <c r="O288" s="255"/>
      <c r="P288" s="255"/>
      <c r="Q288" s="255"/>
      <c r="R288" s="255"/>
      <c r="S288" s="255"/>
      <c r="T288" s="25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7" t="s">
        <v>172</v>
      </c>
      <c r="AU288" s="257" t="s">
        <v>86</v>
      </c>
      <c r="AV288" s="14" t="s">
        <v>86</v>
      </c>
      <c r="AW288" s="14" t="s">
        <v>32</v>
      </c>
      <c r="AX288" s="14" t="s">
        <v>76</v>
      </c>
      <c r="AY288" s="257" t="s">
        <v>161</v>
      </c>
    </row>
    <row r="289" s="15" customFormat="1">
      <c r="A289" s="15"/>
      <c r="B289" s="258"/>
      <c r="C289" s="259"/>
      <c r="D289" s="232" t="s">
        <v>172</v>
      </c>
      <c r="E289" s="260" t="s">
        <v>1</v>
      </c>
      <c r="F289" s="261" t="s">
        <v>175</v>
      </c>
      <c r="G289" s="259"/>
      <c r="H289" s="262">
        <v>28</v>
      </c>
      <c r="I289" s="263"/>
      <c r="J289" s="259"/>
      <c r="K289" s="259"/>
      <c r="L289" s="264"/>
      <c r="M289" s="265"/>
      <c r="N289" s="266"/>
      <c r="O289" s="266"/>
      <c r="P289" s="266"/>
      <c r="Q289" s="266"/>
      <c r="R289" s="266"/>
      <c r="S289" s="266"/>
      <c r="T289" s="267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8" t="s">
        <v>172</v>
      </c>
      <c r="AU289" s="268" t="s">
        <v>86</v>
      </c>
      <c r="AV289" s="15" t="s">
        <v>168</v>
      </c>
      <c r="AW289" s="15" t="s">
        <v>32</v>
      </c>
      <c r="AX289" s="15" t="s">
        <v>84</v>
      </c>
      <c r="AY289" s="268" t="s">
        <v>161</v>
      </c>
    </row>
    <row r="290" s="2" customFormat="1" ht="33" customHeight="1">
      <c r="A290" s="38"/>
      <c r="B290" s="39"/>
      <c r="C290" s="219" t="s">
        <v>287</v>
      </c>
      <c r="D290" s="219" t="s">
        <v>163</v>
      </c>
      <c r="E290" s="220" t="s">
        <v>378</v>
      </c>
      <c r="F290" s="221" t="s">
        <v>379</v>
      </c>
      <c r="G290" s="222" t="s">
        <v>166</v>
      </c>
      <c r="H290" s="223">
        <v>6456.3999999999996</v>
      </c>
      <c r="I290" s="224"/>
      <c r="J290" s="225">
        <f>ROUND(I290*H290,2)</f>
        <v>0</v>
      </c>
      <c r="K290" s="221" t="s">
        <v>167</v>
      </c>
      <c r="L290" s="44"/>
      <c r="M290" s="226" t="s">
        <v>1</v>
      </c>
      <c r="N290" s="227" t="s">
        <v>41</v>
      </c>
      <c r="O290" s="91"/>
      <c r="P290" s="228">
        <f>O290*H290</f>
        <v>0</v>
      </c>
      <c r="Q290" s="228">
        <v>0</v>
      </c>
      <c r="R290" s="228">
        <f>Q290*H290</f>
        <v>0</v>
      </c>
      <c r="S290" s="228">
        <v>0</v>
      </c>
      <c r="T290" s="229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30" t="s">
        <v>168</v>
      </c>
      <c r="AT290" s="230" t="s">
        <v>163</v>
      </c>
      <c r="AU290" s="230" t="s">
        <v>86</v>
      </c>
      <c r="AY290" s="17" t="s">
        <v>161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7" t="s">
        <v>84</v>
      </c>
      <c r="BK290" s="231">
        <f>ROUND(I290*H290,2)</f>
        <v>0</v>
      </c>
      <c r="BL290" s="17" t="s">
        <v>168</v>
      </c>
      <c r="BM290" s="230" t="s">
        <v>380</v>
      </c>
    </row>
    <row r="291" s="13" customFormat="1">
      <c r="A291" s="13"/>
      <c r="B291" s="237"/>
      <c r="C291" s="238"/>
      <c r="D291" s="232" t="s">
        <v>172</v>
      </c>
      <c r="E291" s="239" t="s">
        <v>1</v>
      </c>
      <c r="F291" s="240" t="s">
        <v>381</v>
      </c>
      <c r="G291" s="238"/>
      <c r="H291" s="239" t="s">
        <v>1</v>
      </c>
      <c r="I291" s="241"/>
      <c r="J291" s="238"/>
      <c r="K291" s="238"/>
      <c r="L291" s="242"/>
      <c r="M291" s="243"/>
      <c r="N291" s="244"/>
      <c r="O291" s="244"/>
      <c r="P291" s="244"/>
      <c r="Q291" s="244"/>
      <c r="R291" s="244"/>
      <c r="S291" s="244"/>
      <c r="T291" s="24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6" t="s">
        <v>172</v>
      </c>
      <c r="AU291" s="246" t="s">
        <v>86</v>
      </c>
      <c r="AV291" s="13" t="s">
        <v>84</v>
      </c>
      <c r="AW291" s="13" t="s">
        <v>32</v>
      </c>
      <c r="AX291" s="13" t="s">
        <v>76</v>
      </c>
      <c r="AY291" s="246" t="s">
        <v>161</v>
      </c>
    </row>
    <row r="292" s="14" customFormat="1">
      <c r="A292" s="14"/>
      <c r="B292" s="247"/>
      <c r="C292" s="248"/>
      <c r="D292" s="232" t="s">
        <v>172</v>
      </c>
      <c r="E292" s="249" t="s">
        <v>1</v>
      </c>
      <c r="F292" s="250" t="s">
        <v>382</v>
      </c>
      <c r="G292" s="248"/>
      <c r="H292" s="251">
        <v>3474</v>
      </c>
      <c r="I292" s="252"/>
      <c r="J292" s="248"/>
      <c r="K292" s="248"/>
      <c r="L292" s="253"/>
      <c r="M292" s="254"/>
      <c r="N292" s="255"/>
      <c r="O292" s="255"/>
      <c r="P292" s="255"/>
      <c r="Q292" s="255"/>
      <c r="R292" s="255"/>
      <c r="S292" s="255"/>
      <c r="T292" s="256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7" t="s">
        <v>172</v>
      </c>
      <c r="AU292" s="257" t="s">
        <v>86</v>
      </c>
      <c r="AV292" s="14" t="s">
        <v>86</v>
      </c>
      <c r="AW292" s="14" t="s">
        <v>32</v>
      </c>
      <c r="AX292" s="14" t="s">
        <v>76</v>
      </c>
      <c r="AY292" s="257" t="s">
        <v>161</v>
      </c>
    </row>
    <row r="293" s="13" customFormat="1">
      <c r="A293" s="13"/>
      <c r="B293" s="237"/>
      <c r="C293" s="238"/>
      <c r="D293" s="232" t="s">
        <v>172</v>
      </c>
      <c r="E293" s="239" t="s">
        <v>1</v>
      </c>
      <c r="F293" s="240" t="s">
        <v>383</v>
      </c>
      <c r="G293" s="238"/>
      <c r="H293" s="239" t="s">
        <v>1</v>
      </c>
      <c r="I293" s="241"/>
      <c r="J293" s="238"/>
      <c r="K293" s="238"/>
      <c r="L293" s="242"/>
      <c r="M293" s="243"/>
      <c r="N293" s="244"/>
      <c r="O293" s="244"/>
      <c r="P293" s="244"/>
      <c r="Q293" s="244"/>
      <c r="R293" s="244"/>
      <c r="S293" s="244"/>
      <c r="T293" s="24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6" t="s">
        <v>172</v>
      </c>
      <c r="AU293" s="246" t="s">
        <v>86</v>
      </c>
      <c r="AV293" s="13" t="s">
        <v>84</v>
      </c>
      <c r="AW293" s="13" t="s">
        <v>32</v>
      </c>
      <c r="AX293" s="13" t="s">
        <v>76</v>
      </c>
      <c r="AY293" s="246" t="s">
        <v>161</v>
      </c>
    </row>
    <row r="294" s="14" customFormat="1">
      <c r="A294" s="14"/>
      <c r="B294" s="247"/>
      <c r="C294" s="248"/>
      <c r="D294" s="232" t="s">
        <v>172</v>
      </c>
      <c r="E294" s="249" t="s">
        <v>1</v>
      </c>
      <c r="F294" s="250" t="s">
        <v>384</v>
      </c>
      <c r="G294" s="248"/>
      <c r="H294" s="251">
        <v>564</v>
      </c>
      <c r="I294" s="252"/>
      <c r="J294" s="248"/>
      <c r="K294" s="248"/>
      <c r="L294" s="253"/>
      <c r="M294" s="254"/>
      <c r="N294" s="255"/>
      <c r="O294" s="255"/>
      <c r="P294" s="255"/>
      <c r="Q294" s="255"/>
      <c r="R294" s="255"/>
      <c r="S294" s="255"/>
      <c r="T294" s="25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7" t="s">
        <v>172</v>
      </c>
      <c r="AU294" s="257" t="s">
        <v>86</v>
      </c>
      <c r="AV294" s="14" t="s">
        <v>86</v>
      </c>
      <c r="AW294" s="14" t="s">
        <v>32</v>
      </c>
      <c r="AX294" s="14" t="s">
        <v>76</v>
      </c>
      <c r="AY294" s="257" t="s">
        <v>161</v>
      </c>
    </row>
    <row r="295" s="13" customFormat="1">
      <c r="A295" s="13"/>
      <c r="B295" s="237"/>
      <c r="C295" s="238"/>
      <c r="D295" s="232" t="s">
        <v>172</v>
      </c>
      <c r="E295" s="239" t="s">
        <v>1</v>
      </c>
      <c r="F295" s="240" t="s">
        <v>385</v>
      </c>
      <c r="G295" s="238"/>
      <c r="H295" s="239" t="s">
        <v>1</v>
      </c>
      <c r="I295" s="241"/>
      <c r="J295" s="238"/>
      <c r="K295" s="238"/>
      <c r="L295" s="242"/>
      <c r="M295" s="243"/>
      <c r="N295" s="244"/>
      <c r="O295" s="244"/>
      <c r="P295" s="244"/>
      <c r="Q295" s="244"/>
      <c r="R295" s="244"/>
      <c r="S295" s="244"/>
      <c r="T295" s="24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6" t="s">
        <v>172</v>
      </c>
      <c r="AU295" s="246" t="s">
        <v>86</v>
      </c>
      <c r="AV295" s="13" t="s">
        <v>84</v>
      </c>
      <c r="AW295" s="13" t="s">
        <v>32</v>
      </c>
      <c r="AX295" s="13" t="s">
        <v>76</v>
      </c>
      <c r="AY295" s="246" t="s">
        <v>161</v>
      </c>
    </row>
    <row r="296" s="14" customFormat="1">
      <c r="A296" s="14"/>
      <c r="B296" s="247"/>
      <c r="C296" s="248"/>
      <c r="D296" s="232" t="s">
        <v>172</v>
      </c>
      <c r="E296" s="249" t="s">
        <v>1</v>
      </c>
      <c r="F296" s="250" t="s">
        <v>386</v>
      </c>
      <c r="G296" s="248"/>
      <c r="H296" s="251">
        <v>230.40000000000001</v>
      </c>
      <c r="I296" s="252"/>
      <c r="J296" s="248"/>
      <c r="K296" s="248"/>
      <c r="L296" s="253"/>
      <c r="M296" s="254"/>
      <c r="N296" s="255"/>
      <c r="O296" s="255"/>
      <c r="P296" s="255"/>
      <c r="Q296" s="255"/>
      <c r="R296" s="255"/>
      <c r="S296" s="255"/>
      <c r="T296" s="256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7" t="s">
        <v>172</v>
      </c>
      <c r="AU296" s="257" t="s">
        <v>86</v>
      </c>
      <c r="AV296" s="14" t="s">
        <v>86</v>
      </c>
      <c r="AW296" s="14" t="s">
        <v>32</v>
      </c>
      <c r="AX296" s="14" t="s">
        <v>76</v>
      </c>
      <c r="AY296" s="257" t="s">
        <v>161</v>
      </c>
    </row>
    <row r="297" s="13" customFormat="1">
      <c r="A297" s="13"/>
      <c r="B297" s="237"/>
      <c r="C297" s="238"/>
      <c r="D297" s="232" t="s">
        <v>172</v>
      </c>
      <c r="E297" s="239" t="s">
        <v>1</v>
      </c>
      <c r="F297" s="240" t="s">
        <v>387</v>
      </c>
      <c r="G297" s="238"/>
      <c r="H297" s="239" t="s">
        <v>1</v>
      </c>
      <c r="I297" s="241"/>
      <c r="J297" s="238"/>
      <c r="K297" s="238"/>
      <c r="L297" s="242"/>
      <c r="M297" s="243"/>
      <c r="N297" s="244"/>
      <c r="O297" s="244"/>
      <c r="P297" s="244"/>
      <c r="Q297" s="244"/>
      <c r="R297" s="244"/>
      <c r="S297" s="244"/>
      <c r="T297" s="24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6" t="s">
        <v>172</v>
      </c>
      <c r="AU297" s="246" t="s">
        <v>86</v>
      </c>
      <c r="AV297" s="13" t="s">
        <v>84</v>
      </c>
      <c r="AW297" s="13" t="s">
        <v>32</v>
      </c>
      <c r="AX297" s="13" t="s">
        <v>76</v>
      </c>
      <c r="AY297" s="246" t="s">
        <v>161</v>
      </c>
    </row>
    <row r="298" s="14" customFormat="1">
      <c r="A298" s="14"/>
      <c r="B298" s="247"/>
      <c r="C298" s="248"/>
      <c r="D298" s="232" t="s">
        <v>172</v>
      </c>
      <c r="E298" s="249" t="s">
        <v>1</v>
      </c>
      <c r="F298" s="250" t="s">
        <v>388</v>
      </c>
      <c r="G298" s="248"/>
      <c r="H298" s="251">
        <v>458</v>
      </c>
      <c r="I298" s="252"/>
      <c r="J298" s="248"/>
      <c r="K298" s="248"/>
      <c r="L298" s="253"/>
      <c r="M298" s="254"/>
      <c r="N298" s="255"/>
      <c r="O298" s="255"/>
      <c r="P298" s="255"/>
      <c r="Q298" s="255"/>
      <c r="R298" s="255"/>
      <c r="S298" s="255"/>
      <c r="T298" s="25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7" t="s">
        <v>172</v>
      </c>
      <c r="AU298" s="257" t="s">
        <v>86</v>
      </c>
      <c r="AV298" s="14" t="s">
        <v>86</v>
      </c>
      <c r="AW298" s="14" t="s">
        <v>32</v>
      </c>
      <c r="AX298" s="14" t="s">
        <v>76</v>
      </c>
      <c r="AY298" s="257" t="s">
        <v>161</v>
      </c>
    </row>
    <row r="299" s="13" customFormat="1">
      <c r="A299" s="13"/>
      <c r="B299" s="237"/>
      <c r="C299" s="238"/>
      <c r="D299" s="232" t="s">
        <v>172</v>
      </c>
      <c r="E299" s="239" t="s">
        <v>1</v>
      </c>
      <c r="F299" s="240" t="s">
        <v>389</v>
      </c>
      <c r="G299" s="238"/>
      <c r="H299" s="239" t="s">
        <v>1</v>
      </c>
      <c r="I299" s="241"/>
      <c r="J299" s="238"/>
      <c r="K299" s="238"/>
      <c r="L299" s="242"/>
      <c r="M299" s="243"/>
      <c r="N299" s="244"/>
      <c r="O299" s="244"/>
      <c r="P299" s="244"/>
      <c r="Q299" s="244"/>
      <c r="R299" s="244"/>
      <c r="S299" s="244"/>
      <c r="T299" s="24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6" t="s">
        <v>172</v>
      </c>
      <c r="AU299" s="246" t="s">
        <v>86</v>
      </c>
      <c r="AV299" s="13" t="s">
        <v>84</v>
      </c>
      <c r="AW299" s="13" t="s">
        <v>32</v>
      </c>
      <c r="AX299" s="13" t="s">
        <v>76</v>
      </c>
      <c r="AY299" s="246" t="s">
        <v>161</v>
      </c>
    </row>
    <row r="300" s="14" customFormat="1">
      <c r="A300" s="14"/>
      <c r="B300" s="247"/>
      <c r="C300" s="248"/>
      <c r="D300" s="232" t="s">
        <v>172</v>
      </c>
      <c r="E300" s="249" t="s">
        <v>1</v>
      </c>
      <c r="F300" s="250" t="s">
        <v>390</v>
      </c>
      <c r="G300" s="248"/>
      <c r="H300" s="251">
        <v>1060</v>
      </c>
      <c r="I300" s="252"/>
      <c r="J300" s="248"/>
      <c r="K300" s="248"/>
      <c r="L300" s="253"/>
      <c r="M300" s="254"/>
      <c r="N300" s="255"/>
      <c r="O300" s="255"/>
      <c r="P300" s="255"/>
      <c r="Q300" s="255"/>
      <c r="R300" s="255"/>
      <c r="S300" s="255"/>
      <c r="T300" s="256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7" t="s">
        <v>172</v>
      </c>
      <c r="AU300" s="257" t="s">
        <v>86</v>
      </c>
      <c r="AV300" s="14" t="s">
        <v>86</v>
      </c>
      <c r="AW300" s="14" t="s">
        <v>32</v>
      </c>
      <c r="AX300" s="14" t="s">
        <v>76</v>
      </c>
      <c r="AY300" s="257" t="s">
        <v>161</v>
      </c>
    </row>
    <row r="301" s="13" customFormat="1">
      <c r="A301" s="13"/>
      <c r="B301" s="237"/>
      <c r="C301" s="238"/>
      <c r="D301" s="232" t="s">
        <v>172</v>
      </c>
      <c r="E301" s="239" t="s">
        <v>1</v>
      </c>
      <c r="F301" s="240" t="s">
        <v>391</v>
      </c>
      <c r="G301" s="238"/>
      <c r="H301" s="239" t="s">
        <v>1</v>
      </c>
      <c r="I301" s="241"/>
      <c r="J301" s="238"/>
      <c r="K301" s="238"/>
      <c r="L301" s="242"/>
      <c r="M301" s="243"/>
      <c r="N301" s="244"/>
      <c r="O301" s="244"/>
      <c r="P301" s="244"/>
      <c r="Q301" s="244"/>
      <c r="R301" s="244"/>
      <c r="S301" s="244"/>
      <c r="T301" s="24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6" t="s">
        <v>172</v>
      </c>
      <c r="AU301" s="246" t="s">
        <v>86</v>
      </c>
      <c r="AV301" s="13" t="s">
        <v>84</v>
      </c>
      <c r="AW301" s="13" t="s">
        <v>32</v>
      </c>
      <c r="AX301" s="13" t="s">
        <v>76</v>
      </c>
      <c r="AY301" s="246" t="s">
        <v>161</v>
      </c>
    </row>
    <row r="302" s="14" customFormat="1">
      <c r="A302" s="14"/>
      <c r="B302" s="247"/>
      <c r="C302" s="248"/>
      <c r="D302" s="232" t="s">
        <v>172</v>
      </c>
      <c r="E302" s="249" t="s">
        <v>1</v>
      </c>
      <c r="F302" s="250" t="s">
        <v>392</v>
      </c>
      <c r="G302" s="248"/>
      <c r="H302" s="251">
        <v>590</v>
      </c>
      <c r="I302" s="252"/>
      <c r="J302" s="248"/>
      <c r="K302" s="248"/>
      <c r="L302" s="253"/>
      <c r="M302" s="254"/>
      <c r="N302" s="255"/>
      <c r="O302" s="255"/>
      <c r="P302" s="255"/>
      <c r="Q302" s="255"/>
      <c r="R302" s="255"/>
      <c r="S302" s="255"/>
      <c r="T302" s="25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7" t="s">
        <v>172</v>
      </c>
      <c r="AU302" s="257" t="s">
        <v>86</v>
      </c>
      <c r="AV302" s="14" t="s">
        <v>86</v>
      </c>
      <c r="AW302" s="14" t="s">
        <v>32</v>
      </c>
      <c r="AX302" s="14" t="s">
        <v>76</v>
      </c>
      <c r="AY302" s="257" t="s">
        <v>161</v>
      </c>
    </row>
    <row r="303" s="13" customFormat="1">
      <c r="A303" s="13"/>
      <c r="B303" s="237"/>
      <c r="C303" s="238"/>
      <c r="D303" s="232" t="s">
        <v>172</v>
      </c>
      <c r="E303" s="239" t="s">
        <v>1</v>
      </c>
      <c r="F303" s="240" t="s">
        <v>304</v>
      </c>
      <c r="G303" s="238"/>
      <c r="H303" s="239" t="s">
        <v>1</v>
      </c>
      <c r="I303" s="241"/>
      <c r="J303" s="238"/>
      <c r="K303" s="238"/>
      <c r="L303" s="242"/>
      <c r="M303" s="243"/>
      <c r="N303" s="244"/>
      <c r="O303" s="244"/>
      <c r="P303" s="244"/>
      <c r="Q303" s="244"/>
      <c r="R303" s="244"/>
      <c r="S303" s="244"/>
      <c r="T303" s="24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6" t="s">
        <v>172</v>
      </c>
      <c r="AU303" s="246" t="s">
        <v>86</v>
      </c>
      <c r="AV303" s="13" t="s">
        <v>84</v>
      </c>
      <c r="AW303" s="13" t="s">
        <v>32</v>
      </c>
      <c r="AX303" s="13" t="s">
        <v>76</v>
      </c>
      <c r="AY303" s="246" t="s">
        <v>161</v>
      </c>
    </row>
    <row r="304" s="14" customFormat="1">
      <c r="A304" s="14"/>
      <c r="B304" s="247"/>
      <c r="C304" s="248"/>
      <c r="D304" s="232" t="s">
        <v>172</v>
      </c>
      <c r="E304" s="249" t="s">
        <v>1</v>
      </c>
      <c r="F304" s="250" t="s">
        <v>393</v>
      </c>
      <c r="G304" s="248"/>
      <c r="H304" s="251">
        <v>80</v>
      </c>
      <c r="I304" s="252"/>
      <c r="J304" s="248"/>
      <c r="K304" s="248"/>
      <c r="L304" s="253"/>
      <c r="M304" s="254"/>
      <c r="N304" s="255"/>
      <c r="O304" s="255"/>
      <c r="P304" s="255"/>
      <c r="Q304" s="255"/>
      <c r="R304" s="255"/>
      <c r="S304" s="255"/>
      <c r="T304" s="256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7" t="s">
        <v>172</v>
      </c>
      <c r="AU304" s="257" t="s">
        <v>86</v>
      </c>
      <c r="AV304" s="14" t="s">
        <v>86</v>
      </c>
      <c r="AW304" s="14" t="s">
        <v>32</v>
      </c>
      <c r="AX304" s="14" t="s">
        <v>76</v>
      </c>
      <c r="AY304" s="257" t="s">
        <v>161</v>
      </c>
    </row>
    <row r="305" s="15" customFormat="1">
      <c r="A305" s="15"/>
      <c r="B305" s="258"/>
      <c r="C305" s="259"/>
      <c r="D305" s="232" t="s">
        <v>172</v>
      </c>
      <c r="E305" s="260" t="s">
        <v>1</v>
      </c>
      <c r="F305" s="261" t="s">
        <v>175</v>
      </c>
      <c r="G305" s="259"/>
      <c r="H305" s="262">
        <v>6456.3999999999996</v>
      </c>
      <c r="I305" s="263"/>
      <c r="J305" s="259"/>
      <c r="K305" s="259"/>
      <c r="L305" s="264"/>
      <c r="M305" s="265"/>
      <c r="N305" s="266"/>
      <c r="O305" s="266"/>
      <c r="P305" s="266"/>
      <c r="Q305" s="266"/>
      <c r="R305" s="266"/>
      <c r="S305" s="266"/>
      <c r="T305" s="267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68" t="s">
        <v>172</v>
      </c>
      <c r="AU305" s="268" t="s">
        <v>86</v>
      </c>
      <c r="AV305" s="15" t="s">
        <v>168</v>
      </c>
      <c r="AW305" s="15" t="s">
        <v>32</v>
      </c>
      <c r="AX305" s="15" t="s">
        <v>84</v>
      </c>
      <c r="AY305" s="268" t="s">
        <v>161</v>
      </c>
    </row>
    <row r="306" s="12" customFormat="1" ht="22.8" customHeight="1">
      <c r="A306" s="12"/>
      <c r="B306" s="203"/>
      <c r="C306" s="204"/>
      <c r="D306" s="205" t="s">
        <v>75</v>
      </c>
      <c r="E306" s="217" t="s">
        <v>86</v>
      </c>
      <c r="F306" s="217" t="s">
        <v>394</v>
      </c>
      <c r="G306" s="204"/>
      <c r="H306" s="204"/>
      <c r="I306" s="207"/>
      <c r="J306" s="218">
        <f>BK306</f>
        <v>0</v>
      </c>
      <c r="K306" s="204"/>
      <c r="L306" s="209"/>
      <c r="M306" s="210"/>
      <c r="N306" s="211"/>
      <c r="O306" s="211"/>
      <c r="P306" s="212">
        <f>SUM(P307:P344)</f>
        <v>0</v>
      </c>
      <c r="Q306" s="211"/>
      <c r="R306" s="212">
        <f>SUM(R307:R344)</f>
        <v>200.40503249999998</v>
      </c>
      <c r="S306" s="211"/>
      <c r="T306" s="213">
        <f>SUM(T307:T344)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14" t="s">
        <v>84</v>
      </c>
      <c r="AT306" s="215" t="s">
        <v>75</v>
      </c>
      <c r="AU306" s="215" t="s">
        <v>84</v>
      </c>
      <c r="AY306" s="214" t="s">
        <v>161</v>
      </c>
      <c r="BK306" s="216">
        <f>SUM(BK307:BK344)</f>
        <v>0</v>
      </c>
    </row>
    <row r="307" s="2" customFormat="1" ht="49.05" customHeight="1">
      <c r="A307" s="38"/>
      <c r="B307" s="39"/>
      <c r="C307" s="219" t="s">
        <v>395</v>
      </c>
      <c r="D307" s="219" t="s">
        <v>163</v>
      </c>
      <c r="E307" s="220" t="s">
        <v>396</v>
      </c>
      <c r="F307" s="221" t="s">
        <v>397</v>
      </c>
      <c r="G307" s="222" t="s">
        <v>225</v>
      </c>
      <c r="H307" s="223">
        <v>800</v>
      </c>
      <c r="I307" s="224"/>
      <c r="J307" s="225">
        <f>ROUND(I307*H307,2)</f>
        <v>0</v>
      </c>
      <c r="K307" s="221" t="s">
        <v>167</v>
      </c>
      <c r="L307" s="44"/>
      <c r="M307" s="226" t="s">
        <v>1</v>
      </c>
      <c r="N307" s="227" t="s">
        <v>41</v>
      </c>
      <c r="O307" s="91"/>
      <c r="P307" s="228">
        <f>O307*H307</f>
        <v>0</v>
      </c>
      <c r="Q307" s="228">
        <v>0.23798</v>
      </c>
      <c r="R307" s="228">
        <f>Q307*H307</f>
        <v>190.38399999999999</v>
      </c>
      <c r="S307" s="228">
        <v>0</v>
      </c>
      <c r="T307" s="229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0" t="s">
        <v>168</v>
      </c>
      <c r="AT307" s="230" t="s">
        <v>163</v>
      </c>
      <c r="AU307" s="230" t="s">
        <v>86</v>
      </c>
      <c r="AY307" s="17" t="s">
        <v>161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7" t="s">
        <v>84</v>
      </c>
      <c r="BK307" s="231">
        <f>ROUND(I307*H307,2)</f>
        <v>0</v>
      </c>
      <c r="BL307" s="17" t="s">
        <v>168</v>
      </c>
      <c r="BM307" s="230" t="s">
        <v>398</v>
      </c>
    </row>
    <row r="308" s="13" customFormat="1">
      <c r="A308" s="13"/>
      <c r="B308" s="237"/>
      <c r="C308" s="238"/>
      <c r="D308" s="232" t="s">
        <v>172</v>
      </c>
      <c r="E308" s="239" t="s">
        <v>1</v>
      </c>
      <c r="F308" s="240" t="s">
        <v>399</v>
      </c>
      <c r="G308" s="238"/>
      <c r="H308" s="239" t="s">
        <v>1</v>
      </c>
      <c r="I308" s="241"/>
      <c r="J308" s="238"/>
      <c r="K308" s="238"/>
      <c r="L308" s="242"/>
      <c r="M308" s="243"/>
      <c r="N308" s="244"/>
      <c r="O308" s="244"/>
      <c r="P308" s="244"/>
      <c r="Q308" s="244"/>
      <c r="R308" s="244"/>
      <c r="S308" s="244"/>
      <c r="T308" s="24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6" t="s">
        <v>172</v>
      </c>
      <c r="AU308" s="246" t="s">
        <v>86</v>
      </c>
      <c r="AV308" s="13" t="s">
        <v>84</v>
      </c>
      <c r="AW308" s="13" t="s">
        <v>32</v>
      </c>
      <c r="AX308" s="13" t="s">
        <v>76</v>
      </c>
      <c r="AY308" s="246" t="s">
        <v>161</v>
      </c>
    </row>
    <row r="309" s="14" customFormat="1">
      <c r="A309" s="14"/>
      <c r="B309" s="247"/>
      <c r="C309" s="248"/>
      <c r="D309" s="232" t="s">
        <v>172</v>
      </c>
      <c r="E309" s="249" t="s">
        <v>1</v>
      </c>
      <c r="F309" s="250" t="s">
        <v>400</v>
      </c>
      <c r="G309" s="248"/>
      <c r="H309" s="251">
        <v>800</v>
      </c>
      <c r="I309" s="252"/>
      <c r="J309" s="248"/>
      <c r="K309" s="248"/>
      <c r="L309" s="253"/>
      <c r="M309" s="254"/>
      <c r="N309" s="255"/>
      <c r="O309" s="255"/>
      <c r="P309" s="255"/>
      <c r="Q309" s="255"/>
      <c r="R309" s="255"/>
      <c r="S309" s="255"/>
      <c r="T309" s="25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7" t="s">
        <v>172</v>
      </c>
      <c r="AU309" s="257" t="s">
        <v>86</v>
      </c>
      <c r="AV309" s="14" t="s">
        <v>86</v>
      </c>
      <c r="AW309" s="14" t="s">
        <v>32</v>
      </c>
      <c r="AX309" s="14" t="s">
        <v>76</v>
      </c>
      <c r="AY309" s="257" t="s">
        <v>161</v>
      </c>
    </row>
    <row r="310" s="15" customFormat="1">
      <c r="A310" s="15"/>
      <c r="B310" s="258"/>
      <c r="C310" s="259"/>
      <c r="D310" s="232" t="s">
        <v>172</v>
      </c>
      <c r="E310" s="260" t="s">
        <v>1</v>
      </c>
      <c r="F310" s="261" t="s">
        <v>175</v>
      </c>
      <c r="G310" s="259"/>
      <c r="H310" s="262">
        <v>800</v>
      </c>
      <c r="I310" s="263"/>
      <c r="J310" s="259"/>
      <c r="K310" s="259"/>
      <c r="L310" s="264"/>
      <c r="M310" s="265"/>
      <c r="N310" s="266"/>
      <c r="O310" s="266"/>
      <c r="P310" s="266"/>
      <c r="Q310" s="266"/>
      <c r="R310" s="266"/>
      <c r="S310" s="266"/>
      <c r="T310" s="267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8" t="s">
        <v>172</v>
      </c>
      <c r="AU310" s="268" t="s">
        <v>86</v>
      </c>
      <c r="AV310" s="15" t="s">
        <v>168</v>
      </c>
      <c r="AW310" s="15" t="s">
        <v>32</v>
      </c>
      <c r="AX310" s="15" t="s">
        <v>84</v>
      </c>
      <c r="AY310" s="268" t="s">
        <v>161</v>
      </c>
    </row>
    <row r="311" s="2" customFormat="1" ht="24.15" customHeight="1">
      <c r="A311" s="38"/>
      <c r="B311" s="39"/>
      <c r="C311" s="219" t="s">
        <v>401</v>
      </c>
      <c r="D311" s="219" t="s">
        <v>163</v>
      </c>
      <c r="E311" s="220" t="s">
        <v>402</v>
      </c>
      <c r="F311" s="221" t="s">
        <v>403</v>
      </c>
      <c r="G311" s="222" t="s">
        <v>104</v>
      </c>
      <c r="H311" s="223">
        <v>6.75</v>
      </c>
      <c r="I311" s="224"/>
      <c r="J311" s="225">
        <f>ROUND(I311*H311,2)</f>
        <v>0</v>
      </c>
      <c r="K311" s="221" t="s">
        <v>167</v>
      </c>
      <c r="L311" s="44"/>
      <c r="M311" s="226" t="s">
        <v>1</v>
      </c>
      <c r="N311" s="227" t="s">
        <v>41</v>
      </c>
      <c r="O311" s="91"/>
      <c r="P311" s="228">
        <f>O311*H311</f>
        <v>0</v>
      </c>
      <c r="Q311" s="228">
        <v>0</v>
      </c>
      <c r="R311" s="228">
        <f>Q311*H311</f>
        <v>0</v>
      </c>
      <c r="S311" s="228">
        <v>0</v>
      </c>
      <c r="T311" s="229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0" t="s">
        <v>168</v>
      </c>
      <c r="AT311" s="230" t="s">
        <v>163</v>
      </c>
      <c r="AU311" s="230" t="s">
        <v>86</v>
      </c>
      <c r="AY311" s="17" t="s">
        <v>161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7" t="s">
        <v>84</v>
      </c>
      <c r="BK311" s="231">
        <f>ROUND(I311*H311,2)</f>
        <v>0</v>
      </c>
      <c r="BL311" s="17" t="s">
        <v>168</v>
      </c>
      <c r="BM311" s="230" t="s">
        <v>404</v>
      </c>
    </row>
    <row r="312" s="13" customFormat="1">
      <c r="A312" s="13"/>
      <c r="B312" s="237"/>
      <c r="C312" s="238"/>
      <c r="D312" s="232" t="s">
        <v>172</v>
      </c>
      <c r="E312" s="239" t="s">
        <v>1</v>
      </c>
      <c r="F312" s="240" t="s">
        <v>405</v>
      </c>
      <c r="G312" s="238"/>
      <c r="H312" s="239" t="s">
        <v>1</v>
      </c>
      <c r="I312" s="241"/>
      <c r="J312" s="238"/>
      <c r="K312" s="238"/>
      <c r="L312" s="242"/>
      <c r="M312" s="243"/>
      <c r="N312" s="244"/>
      <c r="O312" s="244"/>
      <c r="P312" s="244"/>
      <c r="Q312" s="244"/>
      <c r="R312" s="244"/>
      <c r="S312" s="244"/>
      <c r="T312" s="24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6" t="s">
        <v>172</v>
      </c>
      <c r="AU312" s="246" t="s">
        <v>86</v>
      </c>
      <c r="AV312" s="13" t="s">
        <v>84</v>
      </c>
      <c r="AW312" s="13" t="s">
        <v>32</v>
      </c>
      <c r="AX312" s="13" t="s">
        <v>76</v>
      </c>
      <c r="AY312" s="246" t="s">
        <v>161</v>
      </c>
    </row>
    <row r="313" s="14" customFormat="1">
      <c r="A313" s="14"/>
      <c r="B313" s="247"/>
      <c r="C313" s="248"/>
      <c r="D313" s="232" t="s">
        <v>172</v>
      </c>
      <c r="E313" s="249" t="s">
        <v>1</v>
      </c>
      <c r="F313" s="250" t="s">
        <v>406</v>
      </c>
      <c r="G313" s="248"/>
      <c r="H313" s="251">
        <v>6.75</v>
      </c>
      <c r="I313" s="252"/>
      <c r="J313" s="248"/>
      <c r="K313" s="248"/>
      <c r="L313" s="253"/>
      <c r="M313" s="254"/>
      <c r="N313" s="255"/>
      <c r="O313" s="255"/>
      <c r="P313" s="255"/>
      <c r="Q313" s="255"/>
      <c r="R313" s="255"/>
      <c r="S313" s="255"/>
      <c r="T313" s="256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7" t="s">
        <v>172</v>
      </c>
      <c r="AU313" s="257" t="s">
        <v>86</v>
      </c>
      <c r="AV313" s="14" t="s">
        <v>86</v>
      </c>
      <c r="AW313" s="14" t="s">
        <v>32</v>
      </c>
      <c r="AX313" s="14" t="s">
        <v>76</v>
      </c>
      <c r="AY313" s="257" t="s">
        <v>161</v>
      </c>
    </row>
    <row r="314" s="15" customFormat="1">
      <c r="A314" s="15"/>
      <c r="B314" s="258"/>
      <c r="C314" s="259"/>
      <c r="D314" s="232" t="s">
        <v>172</v>
      </c>
      <c r="E314" s="260" t="s">
        <v>1</v>
      </c>
      <c r="F314" s="261" t="s">
        <v>175</v>
      </c>
      <c r="G314" s="259"/>
      <c r="H314" s="262">
        <v>6.75</v>
      </c>
      <c r="I314" s="263"/>
      <c r="J314" s="259"/>
      <c r="K314" s="259"/>
      <c r="L314" s="264"/>
      <c r="M314" s="265"/>
      <c r="N314" s="266"/>
      <c r="O314" s="266"/>
      <c r="P314" s="266"/>
      <c r="Q314" s="266"/>
      <c r="R314" s="266"/>
      <c r="S314" s="266"/>
      <c r="T314" s="267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8" t="s">
        <v>172</v>
      </c>
      <c r="AU314" s="268" t="s">
        <v>86</v>
      </c>
      <c r="AV314" s="15" t="s">
        <v>168</v>
      </c>
      <c r="AW314" s="15" t="s">
        <v>32</v>
      </c>
      <c r="AX314" s="15" t="s">
        <v>84</v>
      </c>
      <c r="AY314" s="268" t="s">
        <v>161</v>
      </c>
    </row>
    <row r="315" s="2" customFormat="1" ht="37.8" customHeight="1">
      <c r="A315" s="38"/>
      <c r="B315" s="39"/>
      <c r="C315" s="219" t="s">
        <v>407</v>
      </c>
      <c r="D315" s="219" t="s">
        <v>163</v>
      </c>
      <c r="E315" s="220" t="s">
        <v>408</v>
      </c>
      <c r="F315" s="221" t="s">
        <v>409</v>
      </c>
      <c r="G315" s="222" t="s">
        <v>104</v>
      </c>
      <c r="H315" s="223">
        <v>23.5</v>
      </c>
      <c r="I315" s="224"/>
      <c r="J315" s="225">
        <f>ROUND(I315*H315,2)</f>
        <v>0</v>
      </c>
      <c r="K315" s="221" t="s">
        <v>167</v>
      </c>
      <c r="L315" s="44"/>
      <c r="M315" s="226" t="s">
        <v>1</v>
      </c>
      <c r="N315" s="227" t="s">
        <v>41</v>
      </c>
      <c r="O315" s="91"/>
      <c r="P315" s="228">
        <f>O315*H315</f>
        <v>0</v>
      </c>
      <c r="Q315" s="228">
        <v>0</v>
      </c>
      <c r="R315" s="228">
        <f>Q315*H315</f>
        <v>0</v>
      </c>
      <c r="S315" s="228">
        <v>0</v>
      </c>
      <c r="T315" s="229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0" t="s">
        <v>168</v>
      </c>
      <c r="AT315" s="230" t="s">
        <v>163</v>
      </c>
      <c r="AU315" s="230" t="s">
        <v>86</v>
      </c>
      <c r="AY315" s="17" t="s">
        <v>161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7" t="s">
        <v>84</v>
      </c>
      <c r="BK315" s="231">
        <f>ROUND(I315*H315,2)</f>
        <v>0</v>
      </c>
      <c r="BL315" s="17" t="s">
        <v>168</v>
      </c>
      <c r="BM315" s="230" t="s">
        <v>410</v>
      </c>
    </row>
    <row r="316" s="13" customFormat="1">
      <c r="A316" s="13"/>
      <c r="B316" s="237"/>
      <c r="C316" s="238"/>
      <c r="D316" s="232" t="s">
        <v>172</v>
      </c>
      <c r="E316" s="239" t="s">
        <v>1</v>
      </c>
      <c r="F316" s="240" t="s">
        <v>306</v>
      </c>
      <c r="G316" s="238"/>
      <c r="H316" s="239" t="s">
        <v>1</v>
      </c>
      <c r="I316" s="241"/>
      <c r="J316" s="238"/>
      <c r="K316" s="238"/>
      <c r="L316" s="242"/>
      <c r="M316" s="243"/>
      <c r="N316" s="244"/>
      <c r="O316" s="244"/>
      <c r="P316" s="244"/>
      <c r="Q316" s="244"/>
      <c r="R316" s="244"/>
      <c r="S316" s="244"/>
      <c r="T316" s="24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6" t="s">
        <v>172</v>
      </c>
      <c r="AU316" s="246" t="s">
        <v>86</v>
      </c>
      <c r="AV316" s="13" t="s">
        <v>84</v>
      </c>
      <c r="AW316" s="13" t="s">
        <v>32</v>
      </c>
      <c r="AX316" s="13" t="s">
        <v>76</v>
      </c>
      <c r="AY316" s="246" t="s">
        <v>161</v>
      </c>
    </row>
    <row r="317" s="14" customFormat="1">
      <c r="A317" s="14"/>
      <c r="B317" s="247"/>
      <c r="C317" s="248"/>
      <c r="D317" s="232" t="s">
        <v>172</v>
      </c>
      <c r="E317" s="249" t="s">
        <v>1</v>
      </c>
      <c r="F317" s="250" t="s">
        <v>411</v>
      </c>
      <c r="G317" s="248"/>
      <c r="H317" s="251">
        <v>23.5</v>
      </c>
      <c r="I317" s="252"/>
      <c r="J317" s="248"/>
      <c r="K317" s="248"/>
      <c r="L317" s="253"/>
      <c r="M317" s="254"/>
      <c r="N317" s="255"/>
      <c r="O317" s="255"/>
      <c r="P317" s="255"/>
      <c r="Q317" s="255"/>
      <c r="R317" s="255"/>
      <c r="S317" s="255"/>
      <c r="T317" s="25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7" t="s">
        <v>172</v>
      </c>
      <c r="AU317" s="257" t="s">
        <v>86</v>
      </c>
      <c r="AV317" s="14" t="s">
        <v>86</v>
      </c>
      <c r="AW317" s="14" t="s">
        <v>32</v>
      </c>
      <c r="AX317" s="14" t="s">
        <v>76</v>
      </c>
      <c r="AY317" s="257" t="s">
        <v>161</v>
      </c>
    </row>
    <row r="318" s="15" customFormat="1">
      <c r="A318" s="15"/>
      <c r="B318" s="258"/>
      <c r="C318" s="259"/>
      <c r="D318" s="232" t="s">
        <v>172</v>
      </c>
      <c r="E318" s="260" t="s">
        <v>1</v>
      </c>
      <c r="F318" s="261" t="s">
        <v>175</v>
      </c>
      <c r="G318" s="259"/>
      <c r="H318" s="262">
        <v>23.5</v>
      </c>
      <c r="I318" s="263"/>
      <c r="J318" s="259"/>
      <c r="K318" s="259"/>
      <c r="L318" s="264"/>
      <c r="M318" s="265"/>
      <c r="N318" s="266"/>
      <c r="O318" s="266"/>
      <c r="P318" s="266"/>
      <c r="Q318" s="266"/>
      <c r="R318" s="266"/>
      <c r="S318" s="266"/>
      <c r="T318" s="267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68" t="s">
        <v>172</v>
      </c>
      <c r="AU318" s="268" t="s">
        <v>86</v>
      </c>
      <c r="AV318" s="15" t="s">
        <v>168</v>
      </c>
      <c r="AW318" s="15" t="s">
        <v>32</v>
      </c>
      <c r="AX318" s="15" t="s">
        <v>84</v>
      </c>
      <c r="AY318" s="268" t="s">
        <v>161</v>
      </c>
    </row>
    <row r="319" s="2" customFormat="1" ht="24.15" customHeight="1">
      <c r="A319" s="38"/>
      <c r="B319" s="39"/>
      <c r="C319" s="219" t="s">
        <v>412</v>
      </c>
      <c r="D319" s="219" t="s">
        <v>163</v>
      </c>
      <c r="E319" s="220" t="s">
        <v>413</v>
      </c>
      <c r="F319" s="221" t="s">
        <v>414</v>
      </c>
      <c r="G319" s="222" t="s">
        <v>322</v>
      </c>
      <c r="H319" s="223">
        <v>1.175</v>
      </c>
      <c r="I319" s="224"/>
      <c r="J319" s="225">
        <f>ROUND(I319*H319,2)</f>
        <v>0</v>
      </c>
      <c r="K319" s="221" t="s">
        <v>167</v>
      </c>
      <c r="L319" s="44"/>
      <c r="M319" s="226" t="s">
        <v>1</v>
      </c>
      <c r="N319" s="227" t="s">
        <v>41</v>
      </c>
      <c r="O319" s="91"/>
      <c r="P319" s="228">
        <f>O319*H319</f>
        <v>0</v>
      </c>
      <c r="Q319" s="228">
        <v>1.0383</v>
      </c>
      <c r="R319" s="228">
        <f>Q319*H319</f>
        <v>1.2200025000000001</v>
      </c>
      <c r="S319" s="228">
        <v>0</v>
      </c>
      <c r="T319" s="229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30" t="s">
        <v>168</v>
      </c>
      <c r="AT319" s="230" t="s">
        <v>163</v>
      </c>
      <c r="AU319" s="230" t="s">
        <v>86</v>
      </c>
      <c r="AY319" s="17" t="s">
        <v>161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7" t="s">
        <v>84</v>
      </c>
      <c r="BK319" s="231">
        <f>ROUND(I319*H319,2)</f>
        <v>0</v>
      </c>
      <c r="BL319" s="17" t="s">
        <v>168</v>
      </c>
      <c r="BM319" s="230" t="s">
        <v>415</v>
      </c>
    </row>
    <row r="320" s="13" customFormat="1">
      <c r="A320" s="13"/>
      <c r="B320" s="237"/>
      <c r="C320" s="238"/>
      <c r="D320" s="232" t="s">
        <v>172</v>
      </c>
      <c r="E320" s="239" t="s">
        <v>1</v>
      </c>
      <c r="F320" s="240" t="s">
        <v>416</v>
      </c>
      <c r="G320" s="238"/>
      <c r="H320" s="239" t="s">
        <v>1</v>
      </c>
      <c r="I320" s="241"/>
      <c r="J320" s="238"/>
      <c r="K320" s="238"/>
      <c r="L320" s="242"/>
      <c r="M320" s="243"/>
      <c r="N320" s="244"/>
      <c r="O320" s="244"/>
      <c r="P320" s="244"/>
      <c r="Q320" s="244"/>
      <c r="R320" s="244"/>
      <c r="S320" s="244"/>
      <c r="T320" s="24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6" t="s">
        <v>172</v>
      </c>
      <c r="AU320" s="246" t="s">
        <v>86</v>
      </c>
      <c r="AV320" s="13" t="s">
        <v>84</v>
      </c>
      <c r="AW320" s="13" t="s">
        <v>32</v>
      </c>
      <c r="AX320" s="13" t="s">
        <v>76</v>
      </c>
      <c r="AY320" s="246" t="s">
        <v>161</v>
      </c>
    </row>
    <row r="321" s="14" customFormat="1">
      <c r="A321" s="14"/>
      <c r="B321" s="247"/>
      <c r="C321" s="248"/>
      <c r="D321" s="232" t="s">
        <v>172</v>
      </c>
      <c r="E321" s="249" t="s">
        <v>1</v>
      </c>
      <c r="F321" s="250" t="s">
        <v>417</v>
      </c>
      <c r="G321" s="248"/>
      <c r="H321" s="251">
        <v>1.175</v>
      </c>
      <c r="I321" s="252"/>
      <c r="J321" s="248"/>
      <c r="K321" s="248"/>
      <c r="L321" s="253"/>
      <c r="M321" s="254"/>
      <c r="N321" s="255"/>
      <c r="O321" s="255"/>
      <c r="P321" s="255"/>
      <c r="Q321" s="255"/>
      <c r="R321" s="255"/>
      <c r="S321" s="255"/>
      <c r="T321" s="256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7" t="s">
        <v>172</v>
      </c>
      <c r="AU321" s="257" t="s">
        <v>86</v>
      </c>
      <c r="AV321" s="14" t="s">
        <v>86</v>
      </c>
      <c r="AW321" s="14" t="s">
        <v>32</v>
      </c>
      <c r="AX321" s="14" t="s">
        <v>76</v>
      </c>
      <c r="AY321" s="257" t="s">
        <v>161</v>
      </c>
    </row>
    <row r="322" s="15" customFormat="1">
      <c r="A322" s="15"/>
      <c r="B322" s="258"/>
      <c r="C322" s="259"/>
      <c r="D322" s="232" t="s">
        <v>172</v>
      </c>
      <c r="E322" s="260" t="s">
        <v>1</v>
      </c>
      <c r="F322" s="261" t="s">
        <v>175</v>
      </c>
      <c r="G322" s="259"/>
      <c r="H322" s="262">
        <v>1.175</v>
      </c>
      <c r="I322" s="263"/>
      <c r="J322" s="259"/>
      <c r="K322" s="259"/>
      <c r="L322" s="264"/>
      <c r="M322" s="265"/>
      <c r="N322" s="266"/>
      <c r="O322" s="266"/>
      <c r="P322" s="266"/>
      <c r="Q322" s="266"/>
      <c r="R322" s="266"/>
      <c r="S322" s="266"/>
      <c r="T322" s="267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68" t="s">
        <v>172</v>
      </c>
      <c r="AU322" s="268" t="s">
        <v>86</v>
      </c>
      <c r="AV322" s="15" t="s">
        <v>168</v>
      </c>
      <c r="AW322" s="15" t="s">
        <v>32</v>
      </c>
      <c r="AX322" s="15" t="s">
        <v>84</v>
      </c>
      <c r="AY322" s="268" t="s">
        <v>161</v>
      </c>
    </row>
    <row r="323" s="2" customFormat="1" ht="16.5" customHeight="1">
      <c r="A323" s="38"/>
      <c r="B323" s="39"/>
      <c r="C323" s="219" t="s">
        <v>418</v>
      </c>
      <c r="D323" s="219" t="s">
        <v>163</v>
      </c>
      <c r="E323" s="220" t="s">
        <v>419</v>
      </c>
      <c r="F323" s="221" t="s">
        <v>420</v>
      </c>
      <c r="G323" s="222" t="s">
        <v>166</v>
      </c>
      <c r="H323" s="223">
        <v>42</v>
      </c>
      <c r="I323" s="224"/>
      <c r="J323" s="225">
        <f>ROUND(I323*H323,2)</f>
        <v>0</v>
      </c>
      <c r="K323" s="221" t="s">
        <v>167</v>
      </c>
      <c r="L323" s="44"/>
      <c r="M323" s="226" t="s">
        <v>1</v>
      </c>
      <c r="N323" s="227" t="s">
        <v>41</v>
      </c>
      <c r="O323" s="91"/>
      <c r="P323" s="228">
        <f>O323*H323</f>
        <v>0</v>
      </c>
      <c r="Q323" s="228">
        <v>0.0012999999999999999</v>
      </c>
      <c r="R323" s="228">
        <f>Q323*H323</f>
        <v>0.054599999999999996</v>
      </c>
      <c r="S323" s="228">
        <v>0</v>
      </c>
      <c r="T323" s="229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30" t="s">
        <v>168</v>
      </c>
      <c r="AT323" s="230" t="s">
        <v>163</v>
      </c>
      <c r="AU323" s="230" t="s">
        <v>86</v>
      </c>
      <c r="AY323" s="17" t="s">
        <v>161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7" t="s">
        <v>84</v>
      </c>
      <c r="BK323" s="231">
        <f>ROUND(I323*H323,2)</f>
        <v>0</v>
      </c>
      <c r="BL323" s="17" t="s">
        <v>168</v>
      </c>
      <c r="BM323" s="230" t="s">
        <v>421</v>
      </c>
    </row>
    <row r="324" s="13" customFormat="1">
      <c r="A324" s="13"/>
      <c r="B324" s="237"/>
      <c r="C324" s="238"/>
      <c r="D324" s="232" t="s">
        <v>172</v>
      </c>
      <c r="E324" s="239" t="s">
        <v>1</v>
      </c>
      <c r="F324" s="240" t="s">
        <v>306</v>
      </c>
      <c r="G324" s="238"/>
      <c r="H324" s="239" t="s">
        <v>1</v>
      </c>
      <c r="I324" s="241"/>
      <c r="J324" s="238"/>
      <c r="K324" s="238"/>
      <c r="L324" s="242"/>
      <c r="M324" s="243"/>
      <c r="N324" s="244"/>
      <c r="O324" s="244"/>
      <c r="P324" s="244"/>
      <c r="Q324" s="244"/>
      <c r="R324" s="244"/>
      <c r="S324" s="244"/>
      <c r="T324" s="24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6" t="s">
        <v>172</v>
      </c>
      <c r="AU324" s="246" t="s">
        <v>86</v>
      </c>
      <c r="AV324" s="13" t="s">
        <v>84</v>
      </c>
      <c r="AW324" s="13" t="s">
        <v>32</v>
      </c>
      <c r="AX324" s="13" t="s">
        <v>76</v>
      </c>
      <c r="AY324" s="246" t="s">
        <v>161</v>
      </c>
    </row>
    <row r="325" s="14" customFormat="1">
      <c r="A325" s="14"/>
      <c r="B325" s="247"/>
      <c r="C325" s="248"/>
      <c r="D325" s="232" t="s">
        <v>172</v>
      </c>
      <c r="E325" s="249" t="s">
        <v>1</v>
      </c>
      <c r="F325" s="250" t="s">
        <v>422</v>
      </c>
      <c r="G325" s="248"/>
      <c r="H325" s="251">
        <v>42</v>
      </c>
      <c r="I325" s="252"/>
      <c r="J325" s="248"/>
      <c r="K325" s="248"/>
      <c r="L325" s="253"/>
      <c r="M325" s="254"/>
      <c r="N325" s="255"/>
      <c r="O325" s="255"/>
      <c r="P325" s="255"/>
      <c r="Q325" s="255"/>
      <c r="R325" s="255"/>
      <c r="S325" s="255"/>
      <c r="T325" s="256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7" t="s">
        <v>172</v>
      </c>
      <c r="AU325" s="257" t="s">
        <v>86</v>
      </c>
      <c r="AV325" s="14" t="s">
        <v>86</v>
      </c>
      <c r="AW325" s="14" t="s">
        <v>32</v>
      </c>
      <c r="AX325" s="14" t="s">
        <v>76</v>
      </c>
      <c r="AY325" s="257" t="s">
        <v>161</v>
      </c>
    </row>
    <row r="326" s="15" customFormat="1">
      <c r="A326" s="15"/>
      <c r="B326" s="258"/>
      <c r="C326" s="259"/>
      <c r="D326" s="232" t="s">
        <v>172</v>
      </c>
      <c r="E326" s="260" t="s">
        <v>1</v>
      </c>
      <c r="F326" s="261" t="s">
        <v>175</v>
      </c>
      <c r="G326" s="259"/>
      <c r="H326" s="262">
        <v>42</v>
      </c>
      <c r="I326" s="263"/>
      <c r="J326" s="259"/>
      <c r="K326" s="259"/>
      <c r="L326" s="264"/>
      <c r="M326" s="265"/>
      <c r="N326" s="266"/>
      <c r="O326" s="266"/>
      <c r="P326" s="266"/>
      <c r="Q326" s="266"/>
      <c r="R326" s="266"/>
      <c r="S326" s="266"/>
      <c r="T326" s="267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8" t="s">
        <v>172</v>
      </c>
      <c r="AU326" s="268" t="s">
        <v>86</v>
      </c>
      <c r="AV326" s="15" t="s">
        <v>168</v>
      </c>
      <c r="AW326" s="15" t="s">
        <v>32</v>
      </c>
      <c r="AX326" s="15" t="s">
        <v>84</v>
      </c>
      <c r="AY326" s="268" t="s">
        <v>161</v>
      </c>
    </row>
    <row r="327" s="2" customFormat="1" ht="21.75" customHeight="1">
      <c r="A327" s="38"/>
      <c r="B327" s="39"/>
      <c r="C327" s="219" t="s">
        <v>423</v>
      </c>
      <c r="D327" s="219" t="s">
        <v>163</v>
      </c>
      <c r="E327" s="220" t="s">
        <v>424</v>
      </c>
      <c r="F327" s="221" t="s">
        <v>425</v>
      </c>
      <c r="G327" s="222" t="s">
        <v>166</v>
      </c>
      <c r="H327" s="223">
        <v>42</v>
      </c>
      <c r="I327" s="224"/>
      <c r="J327" s="225">
        <f>ROUND(I327*H327,2)</f>
        <v>0</v>
      </c>
      <c r="K327" s="221" t="s">
        <v>167</v>
      </c>
      <c r="L327" s="44"/>
      <c r="M327" s="226" t="s">
        <v>1</v>
      </c>
      <c r="N327" s="227" t="s">
        <v>41</v>
      </c>
      <c r="O327" s="91"/>
      <c r="P327" s="228">
        <f>O327*H327</f>
        <v>0</v>
      </c>
      <c r="Q327" s="228">
        <v>4.0000000000000003E-05</v>
      </c>
      <c r="R327" s="228">
        <f>Q327*H327</f>
        <v>0.0016800000000000001</v>
      </c>
      <c r="S327" s="228">
        <v>0</v>
      </c>
      <c r="T327" s="229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30" t="s">
        <v>168</v>
      </c>
      <c r="AT327" s="230" t="s">
        <v>163</v>
      </c>
      <c r="AU327" s="230" t="s">
        <v>86</v>
      </c>
      <c r="AY327" s="17" t="s">
        <v>161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7" t="s">
        <v>84</v>
      </c>
      <c r="BK327" s="231">
        <f>ROUND(I327*H327,2)</f>
        <v>0</v>
      </c>
      <c r="BL327" s="17" t="s">
        <v>168</v>
      </c>
      <c r="BM327" s="230" t="s">
        <v>426</v>
      </c>
    </row>
    <row r="328" s="13" customFormat="1">
      <c r="A328" s="13"/>
      <c r="B328" s="237"/>
      <c r="C328" s="238"/>
      <c r="D328" s="232" t="s">
        <v>172</v>
      </c>
      <c r="E328" s="239" t="s">
        <v>1</v>
      </c>
      <c r="F328" s="240" t="s">
        <v>306</v>
      </c>
      <c r="G328" s="238"/>
      <c r="H328" s="239" t="s">
        <v>1</v>
      </c>
      <c r="I328" s="241"/>
      <c r="J328" s="238"/>
      <c r="K328" s="238"/>
      <c r="L328" s="242"/>
      <c r="M328" s="243"/>
      <c r="N328" s="244"/>
      <c r="O328" s="244"/>
      <c r="P328" s="244"/>
      <c r="Q328" s="244"/>
      <c r="R328" s="244"/>
      <c r="S328" s="244"/>
      <c r="T328" s="245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6" t="s">
        <v>172</v>
      </c>
      <c r="AU328" s="246" t="s">
        <v>86</v>
      </c>
      <c r="AV328" s="13" t="s">
        <v>84</v>
      </c>
      <c r="AW328" s="13" t="s">
        <v>32</v>
      </c>
      <c r="AX328" s="13" t="s">
        <v>76</v>
      </c>
      <c r="AY328" s="246" t="s">
        <v>161</v>
      </c>
    </row>
    <row r="329" s="14" customFormat="1">
      <c r="A329" s="14"/>
      <c r="B329" s="247"/>
      <c r="C329" s="248"/>
      <c r="D329" s="232" t="s">
        <v>172</v>
      </c>
      <c r="E329" s="249" t="s">
        <v>1</v>
      </c>
      <c r="F329" s="250" t="s">
        <v>422</v>
      </c>
      <c r="G329" s="248"/>
      <c r="H329" s="251">
        <v>42</v>
      </c>
      <c r="I329" s="252"/>
      <c r="J329" s="248"/>
      <c r="K329" s="248"/>
      <c r="L329" s="253"/>
      <c r="M329" s="254"/>
      <c r="N329" s="255"/>
      <c r="O329" s="255"/>
      <c r="P329" s="255"/>
      <c r="Q329" s="255"/>
      <c r="R329" s="255"/>
      <c r="S329" s="255"/>
      <c r="T329" s="256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7" t="s">
        <v>172</v>
      </c>
      <c r="AU329" s="257" t="s">
        <v>86</v>
      </c>
      <c r="AV329" s="14" t="s">
        <v>86</v>
      </c>
      <c r="AW329" s="14" t="s">
        <v>32</v>
      </c>
      <c r="AX329" s="14" t="s">
        <v>76</v>
      </c>
      <c r="AY329" s="257" t="s">
        <v>161</v>
      </c>
    </row>
    <row r="330" s="15" customFormat="1">
      <c r="A330" s="15"/>
      <c r="B330" s="258"/>
      <c r="C330" s="259"/>
      <c r="D330" s="232" t="s">
        <v>172</v>
      </c>
      <c r="E330" s="260" t="s">
        <v>1</v>
      </c>
      <c r="F330" s="261" t="s">
        <v>175</v>
      </c>
      <c r="G330" s="259"/>
      <c r="H330" s="262">
        <v>42</v>
      </c>
      <c r="I330" s="263"/>
      <c r="J330" s="259"/>
      <c r="K330" s="259"/>
      <c r="L330" s="264"/>
      <c r="M330" s="265"/>
      <c r="N330" s="266"/>
      <c r="O330" s="266"/>
      <c r="P330" s="266"/>
      <c r="Q330" s="266"/>
      <c r="R330" s="266"/>
      <c r="S330" s="266"/>
      <c r="T330" s="267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68" t="s">
        <v>172</v>
      </c>
      <c r="AU330" s="268" t="s">
        <v>86</v>
      </c>
      <c r="AV330" s="15" t="s">
        <v>168</v>
      </c>
      <c r="AW330" s="15" t="s">
        <v>32</v>
      </c>
      <c r="AX330" s="15" t="s">
        <v>84</v>
      </c>
      <c r="AY330" s="268" t="s">
        <v>161</v>
      </c>
    </row>
    <row r="331" s="2" customFormat="1" ht="24.15" customHeight="1">
      <c r="A331" s="38"/>
      <c r="B331" s="39"/>
      <c r="C331" s="219" t="s">
        <v>230</v>
      </c>
      <c r="D331" s="219" t="s">
        <v>163</v>
      </c>
      <c r="E331" s="220" t="s">
        <v>427</v>
      </c>
      <c r="F331" s="221" t="s">
        <v>428</v>
      </c>
      <c r="G331" s="222" t="s">
        <v>225</v>
      </c>
      <c r="H331" s="223">
        <v>25</v>
      </c>
      <c r="I331" s="224"/>
      <c r="J331" s="225">
        <f>ROUND(I331*H331,2)</f>
        <v>0</v>
      </c>
      <c r="K331" s="221" t="s">
        <v>167</v>
      </c>
      <c r="L331" s="44"/>
      <c r="M331" s="226" t="s">
        <v>1</v>
      </c>
      <c r="N331" s="227" t="s">
        <v>41</v>
      </c>
      <c r="O331" s="91"/>
      <c r="P331" s="228">
        <f>O331*H331</f>
        <v>0</v>
      </c>
      <c r="Q331" s="228">
        <v>0.29221000000000003</v>
      </c>
      <c r="R331" s="228">
        <f>Q331*H331</f>
        <v>7.3052500000000009</v>
      </c>
      <c r="S331" s="228">
        <v>0</v>
      </c>
      <c r="T331" s="229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30" t="s">
        <v>168</v>
      </c>
      <c r="AT331" s="230" t="s">
        <v>163</v>
      </c>
      <c r="AU331" s="230" t="s">
        <v>86</v>
      </c>
      <c r="AY331" s="17" t="s">
        <v>161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7" t="s">
        <v>84</v>
      </c>
      <c r="BK331" s="231">
        <f>ROUND(I331*H331,2)</f>
        <v>0</v>
      </c>
      <c r="BL331" s="17" t="s">
        <v>168</v>
      </c>
      <c r="BM331" s="230" t="s">
        <v>429</v>
      </c>
    </row>
    <row r="332" s="13" customFormat="1">
      <c r="A332" s="13"/>
      <c r="B332" s="237"/>
      <c r="C332" s="238"/>
      <c r="D332" s="232" t="s">
        <v>172</v>
      </c>
      <c r="E332" s="239" t="s">
        <v>1</v>
      </c>
      <c r="F332" s="240" t="s">
        <v>430</v>
      </c>
      <c r="G332" s="238"/>
      <c r="H332" s="239" t="s">
        <v>1</v>
      </c>
      <c r="I332" s="241"/>
      <c r="J332" s="238"/>
      <c r="K332" s="238"/>
      <c r="L332" s="242"/>
      <c r="M332" s="243"/>
      <c r="N332" s="244"/>
      <c r="O332" s="244"/>
      <c r="P332" s="244"/>
      <c r="Q332" s="244"/>
      <c r="R332" s="244"/>
      <c r="S332" s="244"/>
      <c r="T332" s="24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6" t="s">
        <v>172</v>
      </c>
      <c r="AU332" s="246" t="s">
        <v>86</v>
      </c>
      <c r="AV332" s="13" t="s">
        <v>84</v>
      </c>
      <c r="AW332" s="13" t="s">
        <v>32</v>
      </c>
      <c r="AX332" s="13" t="s">
        <v>76</v>
      </c>
      <c r="AY332" s="246" t="s">
        <v>161</v>
      </c>
    </row>
    <row r="333" s="14" customFormat="1">
      <c r="A333" s="14"/>
      <c r="B333" s="247"/>
      <c r="C333" s="248"/>
      <c r="D333" s="232" t="s">
        <v>172</v>
      </c>
      <c r="E333" s="249" t="s">
        <v>1</v>
      </c>
      <c r="F333" s="250" t="s">
        <v>168</v>
      </c>
      <c r="G333" s="248"/>
      <c r="H333" s="251">
        <v>4</v>
      </c>
      <c r="I333" s="252"/>
      <c r="J333" s="248"/>
      <c r="K333" s="248"/>
      <c r="L333" s="253"/>
      <c r="M333" s="254"/>
      <c r="N333" s="255"/>
      <c r="O333" s="255"/>
      <c r="P333" s="255"/>
      <c r="Q333" s="255"/>
      <c r="R333" s="255"/>
      <c r="S333" s="255"/>
      <c r="T333" s="25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7" t="s">
        <v>172</v>
      </c>
      <c r="AU333" s="257" t="s">
        <v>86</v>
      </c>
      <c r="AV333" s="14" t="s">
        <v>86</v>
      </c>
      <c r="AW333" s="14" t="s">
        <v>32</v>
      </c>
      <c r="AX333" s="14" t="s">
        <v>76</v>
      </c>
      <c r="AY333" s="257" t="s">
        <v>161</v>
      </c>
    </row>
    <row r="334" s="13" customFormat="1">
      <c r="A334" s="13"/>
      <c r="B334" s="237"/>
      <c r="C334" s="238"/>
      <c r="D334" s="232" t="s">
        <v>172</v>
      </c>
      <c r="E334" s="239" t="s">
        <v>1</v>
      </c>
      <c r="F334" s="240" t="s">
        <v>431</v>
      </c>
      <c r="G334" s="238"/>
      <c r="H334" s="239" t="s">
        <v>1</v>
      </c>
      <c r="I334" s="241"/>
      <c r="J334" s="238"/>
      <c r="K334" s="238"/>
      <c r="L334" s="242"/>
      <c r="M334" s="243"/>
      <c r="N334" s="244"/>
      <c r="O334" s="244"/>
      <c r="P334" s="244"/>
      <c r="Q334" s="244"/>
      <c r="R334" s="244"/>
      <c r="S334" s="244"/>
      <c r="T334" s="24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6" t="s">
        <v>172</v>
      </c>
      <c r="AU334" s="246" t="s">
        <v>86</v>
      </c>
      <c r="AV334" s="13" t="s">
        <v>84</v>
      </c>
      <c r="AW334" s="13" t="s">
        <v>32</v>
      </c>
      <c r="AX334" s="13" t="s">
        <v>76</v>
      </c>
      <c r="AY334" s="246" t="s">
        <v>161</v>
      </c>
    </row>
    <row r="335" s="14" customFormat="1">
      <c r="A335" s="14"/>
      <c r="B335" s="247"/>
      <c r="C335" s="248"/>
      <c r="D335" s="232" t="s">
        <v>172</v>
      </c>
      <c r="E335" s="249" t="s">
        <v>1</v>
      </c>
      <c r="F335" s="250" t="s">
        <v>432</v>
      </c>
      <c r="G335" s="248"/>
      <c r="H335" s="251">
        <v>21</v>
      </c>
      <c r="I335" s="252"/>
      <c r="J335" s="248"/>
      <c r="K335" s="248"/>
      <c r="L335" s="253"/>
      <c r="M335" s="254"/>
      <c r="N335" s="255"/>
      <c r="O335" s="255"/>
      <c r="P335" s="255"/>
      <c r="Q335" s="255"/>
      <c r="R335" s="255"/>
      <c r="S335" s="255"/>
      <c r="T335" s="256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7" t="s">
        <v>172</v>
      </c>
      <c r="AU335" s="257" t="s">
        <v>86</v>
      </c>
      <c r="AV335" s="14" t="s">
        <v>86</v>
      </c>
      <c r="AW335" s="14" t="s">
        <v>32</v>
      </c>
      <c r="AX335" s="14" t="s">
        <v>76</v>
      </c>
      <c r="AY335" s="257" t="s">
        <v>161</v>
      </c>
    </row>
    <row r="336" s="15" customFormat="1">
      <c r="A336" s="15"/>
      <c r="B336" s="258"/>
      <c r="C336" s="259"/>
      <c r="D336" s="232" t="s">
        <v>172</v>
      </c>
      <c r="E336" s="260" t="s">
        <v>1</v>
      </c>
      <c r="F336" s="261" t="s">
        <v>175</v>
      </c>
      <c r="G336" s="259"/>
      <c r="H336" s="262">
        <v>25</v>
      </c>
      <c r="I336" s="263"/>
      <c r="J336" s="259"/>
      <c r="K336" s="259"/>
      <c r="L336" s="264"/>
      <c r="M336" s="265"/>
      <c r="N336" s="266"/>
      <c r="O336" s="266"/>
      <c r="P336" s="266"/>
      <c r="Q336" s="266"/>
      <c r="R336" s="266"/>
      <c r="S336" s="266"/>
      <c r="T336" s="267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68" t="s">
        <v>172</v>
      </c>
      <c r="AU336" s="268" t="s">
        <v>86</v>
      </c>
      <c r="AV336" s="15" t="s">
        <v>168</v>
      </c>
      <c r="AW336" s="15" t="s">
        <v>32</v>
      </c>
      <c r="AX336" s="15" t="s">
        <v>84</v>
      </c>
      <c r="AY336" s="268" t="s">
        <v>161</v>
      </c>
    </row>
    <row r="337" s="2" customFormat="1" ht="24.15" customHeight="1">
      <c r="A337" s="38"/>
      <c r="B337" s="39"/>
      <c r="C337" s="269" t="s">
        <v>433</v>
      </c>
      <c r="D337" s="269" t="s">
        <v>319</v>
      </c>
      <c r="E337" s="270" t="s">
        <v>434</v>
      </c>
      <c r="F337" s="271" t="s">
        <v>435</v>
      </c>
      <c r="G337" s="272" t="s">
        <v>225</v>
      </c>
      <c r="H337" s="273">
        <v>4</v>
      </c>
      <c r="I337" s="274"/>
      <c r="J337" s="275">
        <f>ROUND(I337*H337,2)</f>
        <v>0</v>
      </c>
      <c r="K337" s="271" t="s">
        <v>167</v>
      </c>
      <c r="L337" s="276"/>
      <c r="M337" s="277" t="s">
        <v>1</v>
      </c>
      <c r="N337" s="278" t="s">
        <v>41</v>
      </c>
      <c r="O337" s="91"/>
      <c r="P337" s="228">
        <f>O337*H337</f>
        <v>0</v>
      </c>
      <c r="Q337" s="228">
        <v>0.0118</v>
      </c>
      <c r="R337" s="228">
        <f>Q337*H337</f>
        <v>0.047199999999999999</v>
      </c>
      <c r="S337" s="228">
        <v>0</v>
      </c>
      <c r="T337" s="229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30" t="s">
        <v>210</v>
      </c>
      <c r="AT337" s="230" t="s">
        <v>319</v>
      </c>
      <c r="AU337" s="230" t="s">
        <v>86</v>
      </c>
      <c r="AY337" s="17" t="s">
        <v>161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7" t="s">
        <v>84</v>
      </c>
      <c r="BK337" s="231">
        <f>ROUND(I337*H337,2)</f>
        <v>0</v>
      </c>
      <c r="BL337" s="17" t="s">
        <v>168</v>
      </c>
      <c r="BM337" s="230" t="s">
        <v>436</v>
      </c>
    </row>
    <row r="338" s="13" customFormat="1">
      <c r="A338" s="13"/>
      <c r="B338" s="237"/>
      <c r="C338" s="238"/>
      <c r="D338" s="232" t="s">
        <v>172</v>
      </c>
      <c r="E338" s="239" t="s">
        <v>1</v>
      </c>
      <c r="F338" s="240" t="s">
        <v>430</v>
      </c>
      <c r="G338" s="238"/>
      <c r="H338" s="239" t="s">
        <v>1</v>
      </c>
      <c r="I338" s="241"/>
      <c r="J338" s="238"/>
      <c r="K338" s="238"/>
      <c r="L338" s="242"/>
      <c r="M338" s="243"/>
      <c r="N338" s="244"/>
      <c r="O338" s="244"/>
      <c r="P338" s="244"/>
      <c r="Q338" s="244"/>
      <c r="R338" s="244"/>
      <c r="S338" s="244"/>
      <c r="T338" s="24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6" t="s">
        <v>172</v>
      </c>
      <c r="AU338" s="246" t="s">
        <v>86</v>
      </c>
      <c r="AV338" s="13" t="s">
        <v>84</v>
      </c>
      <c r="AW338" s="13" t="s">
        <v>32</v>
      </c>
      <c r="AX338" s="13" t="s">
        <v>76</v>
      </c>
      <c r="AY338" s="246" t="s">
        <v>161</v>
      </c>
    </row>
    <row r="339" s="14" customFormat="1">
      <c r="A339" s="14"/>
      <c r="B339" s="247"/>
      <c r="C339" s="248"/>
      <c r="D339" s="232" t="s">
        <v>172</v>
      </c>
      <c r="E339" s="249" t="s">
        <v>1</v>
      </c>
      <c r="F339" s="250" t="s">
        <v>168</v>
      </c>
      <c r="G339" s="248"/>
      <c r="H339" s="251">
        <v>4</v>
      </c>
      <c r="I339" s="252"/>
      <c r="J339" s="248"/>
      <c r="K339" s="248"/>
      <c r="L339" s="253"/>
      <c r="M339" s="254"/>
      <c r="N339" s="255"/>
      <c r="O339" s="255"/>
      <c r="P339" s="255"/>
      <c r="Q339" s="255"/>
      <c r="R339" s="255"/>
      <c r="S339" s="255"/>
      <c r="T339" s="256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7" t="s">
        <v>172</v>
      </c>
      <c r="AU339" s="257" t="s">
        <v>86</v>
      </c>
      <c r="AV339" s="14" t="s">
        <v>86</v>
      </c>
      <c r="AW339" s="14" t="s">
        <v>32</v>
      </c>
      <c r="AX339" s="14" t="s">
        <v>76</v>
      </c>
      <c r="AY339" s="257" t="s">
        <v>161</v>
      </c>
    </row>
    <row r="340" s="15" customFormat="1">
      <c r="A340" s="15"/>
      <c r="B340" s="258"/>
      <c r="C340" s="259"/>
      <c r="D340" s="232" t="s">
        <v>172</v>
      </c>
      <c r="E340" s="260" t="s">
        <v>1</v>
      </c>
      <c r="F340" s="261" t="s">
        <v>175</v>
      </c>
      <c r="G340" s="259"/>
      <c r="H340" s="262">
        <v>4</v>
      </c>
      <c r="I340" s="263"/>
      <c r="J340" s="259"/>
      <c r="K340" s="259"/>
      <c r="L340" s="264"/>
      <c r="M340" s="265"/>
      <c r="N340" s="266"/>
      <c r="O340" s="266"/>
      <c r="P340" s="266"/>
      <c r="Q340" s="266"/>
      <c r="R340" s="266"/>
      <c r="S340" s="266"/>
      <c r="T340" s="267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8" t="s">
        <v>172</v>
      </c>
      <c r="AU340" s="268" t="s">
        <v>86</v>
      </c>
      <c r="AV340" s="15" t="s">
        <v>168</v>
      </c>
      <c r="AW340" s="15" t="s">
        <v>32</v>
      </c>
      <c r="AX340" s="15" t="s">
        <v>84</v>
      </c>
      <c r="AY340" s="268" t="s">
        <v>161</v>
      </c>
    </row>
    <row r="341" s="2" customFormat="1" ht="24.15" customHeight="1">
      <c r="A341" s="38"/>
      <c r="B341" s="39"/>
      <c r="C341" s="269" t="s">
        <v>422</v>
      </c>
      <c r="D341" s="269" t="s">
        <v>319</v>
      </c>
      <c r="E341" s="270" t="s">
        <v>437</v>
      </c>
      <c r="F341" s="271" t="s">
        <v>438</v>
      </c>
      <c r="G341" s="272" t="s">
        <v>225</v>
      </c>
      <c r="H341" s="273">
        <v>21</v>
      </c>
      <c r="I341" s="274"/>
      <c r="J341" s="275">
        <f>ROUND(I341*H341,2)</f>
        <v>0</v>
      </c>
      <c r="K341" s="271" t="s">
        <v>1</v>
      </c>
      <c r="L341" s="276"/>
      <c r="M341" s="277" t="s">
        <v>1</v>
      </c>
      <c r="N341" s="278" t="s">
        <v>41</v>
      </c>
      <c r="O341" s="91"/>
      <c r="P341" s="228">
        <f>O341*H341</f>
        <v>0</v>
      </c>
      <c r="Q341" s="228">
        <v>0.066299999999999998</v>
      </c>
      <c r="R341" s="228">
        <f>Q341*H341</f>
        <v>1.3922999999999999</v>
      </c>
      <c r="S341" s="228">
        <v>0</v>
      </c>
      <c r="T341" s="229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30" t="s">
        <v>210</v>
      </c>
      <c r="AT341" s="230" t="s">
        <v>319</v>
      </c>
      <c r="AU341" s="230" t="s">
        <v>86</v>
      </c>
      <c r="AY341" s="17" t="s">
        <v>161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7" t="s">
        <v>84</v>
      </c>
      <c r="BK341" s="231">
        <f>ROUND(I341*H341,2)</f>
        <v>0</v>
      </c>
      <c r="BL341" s="17" t="s">
        <v>168</v>
      </c>
      <c r="BM341" s="230" t="s">
        <v>439</v>
      </c>
    </row>
    <row r="342" s="13" customFormat="1">
      <c r="A342" s="13"/>
      <c r="B342" s="237"/>
      <c r="C342" s="238"/>
      <c r="D342" s="232" t="s">
        <v>172</v>
      </c>
      <c r="E342" s="239" t="s">
        <v>1</v>
      </c>
      <c r="F342" s="240" t="s">
        <v>431</v>
      </c>
      <c r="G342" s="238"/>
      <c r="H342" s="239" t="s">
        <v>1</v>
      </c>
      <c r="I342" s="241"/>
      <c r="J342" s="238"/>
      <c r="K342" s="238"/>
      <c r="L342" s="242"/>
      <c r="M342" s="243"/>
      <c r="N342" s="244"/>
      <c r="O342" s="244"/>
      <c r="P342" s="244"/>
      <c r="Q342" s="244"/>
      <c r="R342" s="244"/>
      <c r="S342" s="244"/>
      <c r="T342" s="24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6" t="s">
        <v>172</v>
      </c>
      <c r="AU342" s="246" t="s">
        <v>86</v>
      </c>
      <c r="AV342" s="13" t="s">
        <v>84</v>
      </c>
      <c r="AW342" s="13" t="s">
        <v>32</v>
      </c>
      <c r="AX342" s="13" t="s">
        <v>76</v>
      </c>
      <c r="AY342" s="246" t="s">
        <v>161</v>
      </c>
    </row>
    <row r="343" s="14" customFormat="1">
      <c r="A343" s="14"/>
      <c r="B343" s="247"/>
      <c r="C343" s="248"/>
      <c r="D343" s="232" t="s">
        <v>172</v>
      </c>
      <c r="E343" s="249" t="s">
        <v>1</v>
      </c>
      <c r="F343" s="250" t="s">
        <v>432</v>
      </c>
      <c r="G343" s="248"/>
      <c r="H343" s="251">
        <v>21</v>
      </c>
      <c r="I343" s="252"/>
      <c r="J343" s="248"/>
      <c r="K343" s="248"/>
      <c r="L343" s="253"/>
      <c r="M343" s="254"/>
      <c r="N343" s="255"/>
      <c r="O343" s="255"/>
      <c r="P343" s="255"/>
      <c r="Q343" s="255"/>
      <c r="R343" s="255"/>
      <c r="S343" s="255"/>
      <c r="T343" s="25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7" t="s">
        <v>172</v>
      </c>
      <c r="AU343" s="257" t="s">
        <v>86</v>
      </c>
      <c r="AV343" s="14" t="s">
        <v>86</v>
      </c>
      <c r="AW343" s="14" t="s">
        <v>32</v>
      </c>
      <c r="AX343" s="14" t="s">
        <v>76</v>
      </c>
      <c r="AY343" s="257" t="s">
        <v>161</v>
      </c>
    </row>
    <row r="344" s="15" customFormat="1">
      <c r="A344" s="15"/>
      <c r="B344" s="258"/>
      <c r="C344" s="259"/>
      <c r="D344" s="232" t="s">
        <v>172</v>
      </c>
      <c r="E344" s="260" t="s">
        <v>1</v>
      </c>
      <c r="F344" s="261" t="s">
        <v>175</v>
      </c>
      <c r="G344" s="259"/>
      <c r="H344" s="262">
        <v>21</v>
      </c>
      <c r="I344" s="263"/>
      <c r="J344" s="259"/>
      <c r="K344" s="259"/>
      <c r="L344" s="264"/>
      <c r="M344" s="265"/>
      <c r="N344" s="266"/>
      <c r="O344" s="266"/>
      <c r="P344" s="266"/>
      <c r="Q344" s="266"/>
      <c r="R344" s="266"/>
      <c r="S344" s="266"/>
      <c r="T344" s="267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68" t="s">
        <v>172</v>
      </c>
      <c r="AU344" s="268" t="s">
        <v>86</v>
      </c>
      <c r="AV344" s="15" t="s">
        <v>168</v>
      </c>
      <c r="AW344" s="15" t="s">
        <v>32</v>
      </c>
      <c r="AX344" s="15" t="s">
        <v>84</v>
      </c>
      <c r="AY344" s="268" t="s">
        <v>161</v>
      </c>
    </row>
    <row r="345" s="12" customFormat="1" ht="22.8" customHeight="1">
      <c r="A345" s="12"/>
      <c r="B345" s="203"/>
      <c r="C345" s="204"/>
      <c r="D345" s="205" t="s">
        <v>75</v>
      </c>
      <c r="E345" s="217" t="s">
        <v>168</v>
      </c>
      <c r="F345" s="217" t="s">
        <v>440</v>
      </c>
      <c r="G345" s="204"/>
      <c r="H345" s="204"/>
      <c r="I345" s="207"/>
      <c r="J345" s="218">
        <f>BK345</f>
        <v>0</v>
      </c>
      <c r="K345" s="204"/>
      <c r="L345" s="209"/>
      <c r="M345" s="210"/>
      <c r="N345" s="211"/>
      <c r="O345" s="211"/>
      <c r="P345" s="212">
        <f>SUM(P346:P349)</f>
        <v>0</v>
      </c>
      <c r="Q345" s="211"/>
      <c r="R345" s="212">
        <f>SUM(R346:R349)</f>
        <v>0</v>
      </c>
      <c r="S345" s="211"/>
      <c r="T345" s="213">
        <f>SUM(T346:T349)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14" t="s">
        <v>84</v>
      </c>
      <c r="AT345" s="215" t="s">
        <v>75</v>
      </c>
      <c r="AU345" s="215" t="s">
        <v>84</v>
      </c>
      <c r="AY345" s="214" t="s">
        <v>161</v>
      </c>
      <c r="BK345" s="216">
        <f>SUM(BK346:BK349)</f>
        <v>0</v>
      </c>
    </row>
    <row r="346" s="2" customFormat="1" ht="33" customHeight="1">
      <c r="A346" s="38"/>
      <c r="B346" s="39"/>
      <c r="C346" s="219" t="s">
        <v>441</v>
      </c>
      <c r="D346" s="219" t="s">
        <v>163</v>
      </c>
      <c r="E346" s="220" t="s">
        <v>442</v>
      </c>
      <c r="F346" s="221" t="s">
        <v>443</v>
      </c>
      <c r="G346" s="222" t="s">
        <v>104</v>
      </c>
      <c r="H346" s="223">
        <v>24</v>
      </c>
      <c r="I346" s="224"/>
      <c r="J346" s="225">
        <f>ROUND(I346*H346,2)</f>
        <v>0</v>
      </c>
      <c r="K346" s="221" t="s">
        <v>167</v>
      </c>
      <c r="L346" s="44"/>
      <c r="M346" s="226" t="s">
        <v>1</v>
      </c>
      <c r="N346" s="227" t="s">
        <v>41</v>
      </c>
      <c r="O346" s="91"/>
      <c r="P346" s="228">
        <f>O346*H346</f>
        <v>0</v>
      </c>
      <c r="Q346" s="228">
        <v>0</v>
      </c>
      <c r="R346" s="228">
        <f>Q346*H346</f>
        <v>0</v>
      </c>
      <c r="S346" s="228">
        <v>0</v>
      </c>
      <c r="T346" s="229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30" t="s">
        <v>168</v>
      </c>
      <c r="AT346" s="230" t="s">
        <v>163</v>
      </c>
      <c r="AU346" s="230" t="s">
        <v>86</v>
      </c>
      <c r="AY346" s="17" t="s">
        <v>161</v>
      </c>
      <c r="BE346" s="231">
        <f>IF(N346="základní",J346,0)</f>
        <v>0</v>
      </c>
      <c r="BF346" s="231">
        <f>IF(N346="snížená",J346,0)</f>
        <v>0</v>
      </c>
      <c r="BG346" s="231">
        <f>IF(N346="zákl. přenesená",J346,0)</f>
        <v>0</v>
      </c>
      <c r="BH346" s="231">
        <f>IF(N346="sníž. přenesená",J346,0)</f>
        <v>0</v>
      </c>
      <c r="BI346" s="231">
        <f>IF(N346="nulová",J346,0)</f>
        <v>0</v>
      </c>
      <c r="BJ346" s="17" t="s">
        <v>84</v>
      </c>
      <c r="BK346" s="231">
        <f>ROUND(I346*H346,2)</f>
        <v>0</v>
      </c>
      <c r="BL346" s="17" t="s">
        <v>168</v>
      </c>
      <c r="BM346" s="230" t="s">
        <v>444</v>
      </c>
    </row>
    <row r="347" s="13" customFormat="1">
      <c r="A347" s="13"/>
      <c r="B347" s="237"/>
      <c r="C347" s="238"/>
      <c r="D347" s="232" t="s">
        <v>172</v>
      </c>
      <c r="E347" s="239" t="s">
        <v>1</v>
      </c>
      <c r="F347" s="240" t="s">
        <v>445</v>
      </c>
      <c r="G347" s="238"/>
      <c r="H347" s="239" t="s">
        <v>1</v>
      </c>
      <c r="I347" s="241"/>
      <c r="J347" s="238"/>
      <c r="K347" s="238"/>
      <c r="L347" s="242"/>
      <c r="M347" s="243"/>
      <c r="N347" s="244"/>
      <c r="O347" s="244"/>
      <c r="P347" s="244"/>
      <c r="Q347" s="244"/>
      <c r="R347" s="244"/>
      <c r="S347" s="244"/>
      <c r="T347" s="24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6" t="s">
        <v>172</v>
      </c>
      <c r="AU347" s="246" t="s">
        <v>86</v>
      </c>
      <c r="AV347" s="13" t="s">
        <v>84</v>
      </c>
      <c r="AW347" s="13" t="s">
        <v>32</v>
      </c>
      <c r="AX347" s="13" t="s">
        <v>76</v>
      </c>
      <c r="AY347" s="246" t="s">
        <v>161</v>
      </c>
    </row>
    <row r="348" s="14" customFormat="1">
      <c r="A348" s="14"/>
      <c r="B348" s="247"/>
      <c r="C348" s="248"/>
      <c r="D348" s="232" t="s">
        <v>172</v>
      </c>
      <c r="E348" s="249" t="s">
        <v>1</v>
      </c>
      <c r="F348" s="250" t="s">
        <v>446</v>
      </c>
      <c r="G348" s="248"/>
      <c r="H348" s="251">
        <v>24</v>
      </c>
      <c r="I348" s="252"/>
      <c r="J348" s="248"/>
      <c r="K348" s="248"/>
      <c r="L348" s="253"/>
      <c r="M348" s="254"/>
      <c r="N348" s="255"/>
      <c r="O348" s="255"/>
      <c r="P348" s="255"/>
      <c r="Q348" s="255"/>
      <c r="R348" s="255"/>
      <c r="S348" s="255"/>
      <c r="T348" s="256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7" t="s">
        <v>172</v>
      </c>
      <c r="AU348" s="257" t="s">
        <v>86</v>
      </c>
      <c r="AV348" s="14" t="s">
        <v>86</v>
      </c>
      <c r="AW348" s="14" t="s">
        <v>32</v>
      </c>
      <c r="AX348" s="14" t="s">
        <v>76</v>
      </c>
      <c r="AY348" s="257" t="s">
        <v>161</v>
      </c>
    </row>
    <row r="349" s="15" customFormat="1">
      <c r="A349" s="15"/>
      <c r="B349" s="258"/>
      <c r="C349" s="259"/>
      <c r="D349" s="232" t="s">
        <v>172</v>
      </c>
      <c r="E349" s="260" t="s">
        <v>122</v>
      </c>
      <c r="F349" s="261" t="s">
        <v>175</v>
      </c>
      <c r="G349" s="259"/>
      <c r="H349" s="262">
        <v>24</v>
      </c>
      <c r="I349" s="263"/>
      <c r="J349" s="259"/>
      <c r="K349" s="259"/>
      <c r="L349" s="264"/>
      <c r="M349" s="265"/>
      <c r="N349" s="266"/>
      <c r="O349" s="266"/>
      <c r="P349" s="266"/>
      <c r="Q349" s="266"/>
      <c r="R349" s="266"/>
      <c r="S349" s="266"/>
      <c r="T349" s="267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68" t="s">
        <v>172</v>
      </c>
      <c r="AU349" s="268" t="s">
        <v>86</v>
      </c>
      <c r="AV349" s="15" t="s">
        <v>168</v>
      </c>
      <c r="AW349" s="15" t="s">
        <v>32</v>
      </c>
      <c r="AX349" s="15" t="s">
        <v>84</v>
      </c>
      <c r="AY349" s="268" t="s">
        <v>161</v>
      </c>
    </row>
    <row r="350" s="12" customFormat="1" ht="22.8" customHeight="1">
      <c r="A350" s="12"/>
      <c r="B350" s="203"/>
      <c r="C350" s="204"/>
      <c r="D350" s="205" t="s">
        <v>75</v>
      </c>
      <c r="E350" s="217" t="s">
        <v>192</v>
      </c>
      <c r="F350" s="217" t="s">
        <v>447</v>
      </c>
      <c r="G350" s="204"/>
      <c r="H350" s="204"/>
      <c r="I350" s="207"/>
      <c r="J350" s="218">
        <f>BK350</f>
        <v>0</v>
      </c>
      <c r="K350" s="204"/>
      <c r="L350" s="209"/>
      <c r="M350" s="210"/>
      <c r="N350" s="211"/>
      <c r="O350" s="211"/>
      <c r="P350" s="212">
        <f>SUM(P351:P490)</f>
        <v>0</v>
      </c>
      <c r="Q350" s="211"/>
      <c r="R350" s="212">
        <f>SUM(R351:R490)</f>
        <v>606.88591999999994</v>
      </c>
      <c r="S350" s="211"/>
      <c r="T350" s="213">
        <f>SUM(T351:T490)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14" t="s">
        <v>84</v>
      </c>
      <c r="AT350" s="215" t="s">
        <v>75</v>
      </c>
      <c r="AU350" s="215" t="s">
        <v>84</v>
      </c>
      <c r="AY350" s="214" t="s">
        <v>161</v>
      </c>
      <c r="BK350" s="216">
        <f>SUM(BK351:BK490)</f>
        <v>0</v>
      </c>
    </row>
    <row r="351" s="2" customFormat="1" ht="37.8" customHeight="1">
      <c r="A351" s="38"/>
      <c r="B351" s="39"/>
      <c r="C351" s="219" t="s">
        <v>448</v>
      </c>
      <c r="D351" s="219" t="s">
        <v>163</v>
      </c>
      <c r="E351" s="220" t="s">
        <v>449</v>
      </c>
      <c r="F351" s="221" t="s">
        <v>450</v>
      </c>
      <c r="G351" s="222" t="s">
        <v>166</v>
      </c>
      <c r="H351" s="223">
        <v>1060</v>
      </c>
      <c r="I351" s="224"/>
      <c r="J351" s="225">
        <f>ROUND(I351*H351,2)</f>
        <v>0</v>
      </c>
      <c r="K351" s="221" t="s">
        <v>167</v>
      </c>
      <c r="L351" s="44"/>
      <c r="M351" s="226" t="s">
        <v>1</v>
      </c>
      <c r="N351" s="227" t="s">
        <v>41</v>
      </c>
      <c r="O351" s="91"/>
      <c r="P351" s="228">
        <f>O351*H351</f>
        <v>0</v>
      </c>
      <c r="Q351" s="228">
        <v>0</v>
      </c>
      <c r="R351" s="228">
        <f>Q351*H351</f>
        <v>0</v>
      </c>
      <c r="S351" s="228">
        <v>0</v>
      </c>
      <c r="T351" s="229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30" t="s">
        <v>168</v>
      </c>
      <c r="AT351" s="230" t="s">
        <v>163</v>
      </c>
      <c r="AU351" s="230" t="s">
        <v>86</v>
      </c>
      <c r="AY351" s="17" t="s">
        <v>161</v>
      </c>
      <c r="BE351" s="231">
        <f>IF(N351="základní",J351,0)</f>
        <v>0</v>
      </c>
      <c r="BF351" s="231">
        <f>IF(N351="snížená",J351,0)</f>
        <v>0</v>
      </c>
      <c r="BG351" s="231">
        <f>IF(N351="zákl. přenesená",J351,0)</f>
        <v>0</v>
      </c>
      <c r="BH351" s="231">
        <f>IF(N351="sníž. přenesená",J351,0)</f>
        <v>0</v>
      </c>
      <c r="BI351" s="231">
        <f>IF(N351="nulová",J351,0)</f>
        <v>0</v>
      </c>
      <c r="BJ351" s="17" t="s">
        <v>84</v>
      </c>
      <c r="BK351" s="231">
        <f>ROUND(I351*H351,2)</f>
        <v>0</v>
      </c>
      <c r="BL351" s="17" t="s">
        <v>168</v>
      </c>
      <c r="BM351" s="230" t="s">
        <v>451</v>
      </c>
    </row>
    <row r="352" s="13" customFormat="1">
      <c r="A352" s="13"/>
      <c r="B352" s="237"/>
      <c r="C352" s="238"/>
      <c r="D352" s="232" t="s">
        <v>172</v>
      </c>
      <c r="E352" s="239" t="s">
        <v>1</v>
      </c>
      <c r="F352" s="240" t="s">
        <v>389</v>
      </c>
      <c r="G352" s="238"/>
      <c r="H352" s="239" t="s">
        <v>1</v>
      </c>
      <c r="I352" s="241"/>
      <c r="J352" s="238"/>
      <c r="K352" s="238"/>
      <c r="L352" s="242"/>
      <c r="M352" s="243"/>
      <c r="N352" s="244"/>
      <c r="O352" s="244"/>
      <c r="P352" s="244"/>
      <c r="Q352" s="244"/>
      <c r="R352" s="244"/>
      <c r="S352" s="244"/>
      <c r="T352" s="24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6" t="s">
        <v>172</v>
      </c>
      <c r="AU352" s="246" t="s">
        <v>86</v>
      </c>
      <c r="AV352" s="13" t="s">
        <v>84</v>
      </c>
      <c r="AW352" s="13" t="s">
        <v>32</v>
      </c>
      <c r="AX352" s="13" t="s">
        <v>76</v>
      </c>
      <c r="AY352" s="246" t="s">
        <v>161</v>
      </c>
    </row>
    <row r="353" s="14" customFormat="1">
      <c r="A353" s="14"/>
      <c r="B353" s="247"/>
      <c r="C353" s="248"/>
      <c r="D353" s="232" t="s">
        <v>172</v>
      </c>
      <c r="E353" s="249" t="s">
        <v>1</v>
      </c>
      <c r="F353" s="250" t="s">
        <v>390</v>
      </c>
      <c r="G353" s="248"/>
      <c r="H353" s="251">
        <v>1060</v>
      </c>
      <c r="I353" s="252"/>
      <c r="J353" s="248"/>
      <c r="K353" s="248"/>
      <c r="L353" s="253"/>
      <c r="M353" s="254"/>
      <c r="N353" s="255"/>
      <c r="O353" s="255"/>
      <c r="P353" s="255"/>
      <c r="Q353" s="255"/>
      <c r="R353" s="255"/>
      <c r="S353" s="255"/>
      <c r="T353" s="256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7" t="s">
        <v>172</v>
      </c>
      <c r="AU353" s="257" t="s">
        <v>86</v>
      </c>
      <c r="AV353" s="14" t="s">
        <v>86</v>
      </c>
      <c r="AW353" s="14" t="s">
        <v>32</v>
      </c>
      <c r="AX353" s="14" t="s">
        <v>76</v>
      </c>
      <c r="AY353" s="257" t="s">
        <v>161</v>
      </c>
    </row>
    <row r="354" s="15" customFormat="1">
      <c r="A354" s="15"/>
      <c r="B354" s="258"/>
      <c r="C354" s="259"/>
      <c r="D354" s="232" t="s">
        <v>172</v>
      </c>
      <c r="E354" s="260" t="s">
        <v>1</v>
      </c>
      <c r="F354" s="261" t="s">
        <v>175</v>
      </c>
      <c r="G354" s="259"/>
      <c r="H354" s="262">
        <v>1060</v>
      </c>
      <c r="I354" s="263"/>
      <c r="J354" s="259"/>
      <c r="K354" s="259"/>
      <c r="L354" s="264"/>
      <c r="M354" s="265"/>
      <c r="N354" s="266"/>
      <c r="O354" s="266"/>
      <c r="P354" s="266"/>
      <c r="Q354" s="266"/>
      <c r="R354" s="266"/>
      <c r="S354" s="266"/>
      <c r="T354" s="267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68" t="s">
        <v>172</v>
      </c>
      <c r="AU354" s="268" t="s">
        <v>86</v>
      </c>
      <c r="AV354" s="15" t="s">
        <v>168</v>
      </c>
      <c r="AW354" s="15" t="s">
        <v>32</v>
      </c>
      <c r="AX354" s="15" t="s">
        <v>84</v>
      </c>
      <c r="AY354" s="268" t="s">
        <v>161</v>
      </c>
    </row>
    <row r="355" s="2" customFormat="1" ht="37.8" customHeight="1">
      <c r="A355" s="38"/>
      <c r="B355" s="39"/>
      <c r="C355" s="219" t="s">
        <v>452</v>
      </c>
      <c r="D355" s="219" t="s">
        <v>163</v>
      </c>
      <c r="E355" s="220" t="s">
        <v>453</v>
      </c>
      <c r="F355" s="221" t="s">
        <v>454</v>
      </c>
      <c r="G355" s="222" t="s">
        <v>166</v>
      </c>
      <c r="H355" s="223">
        <v>160</v>
      </c>
      <c r="I355" s="224"/>
      <c r="J355" s="225">
        <f>ROUND(I355*H355,2)</f>
        <v>0</v>
      </c>
      <c r="K355" s="221" t="s">
        <v>167</v>
      </c>
      <c r="L355" s="44"/>
      <c r="M355" s="226" t="s">
        <v>1</v>
      </c>
      <c r="N355" s="227" t="s">
        <v>41</v>
      </c>
      <c r="O355" s="91"/>
      <c r="P355" s="228">
        <f>O355*H355</f>
        <v>0</v>
      </c>
      <c r="Q355" s="228">
        <v>0</v>
      </c>
      <c r="R355" s="228">
        <f>Q355*H355</f>
        <v>0</v>
      </c>
      <c r="S355" s="228">
        <v>0</v>
      </c>
      <c r="T355" s="229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0" t="s">
        <v>168</v>
      </c>
      <c r="AT355" s="230" t="s">
        <v>163</v>
      </c>
      <c r="AU355" s="230" t="s">
        <v>86</v>
      </c>
      <c r="AY355" s="17" t="s">
        <v>161</v>
      </c>
      <c r="BE355" s="231">
        <f>IF(N355="základní",J355,0)</f>
        <v>0</v>
      </c>
      <c r="BF355" s="231">
        <f>IF(N355="snížená",J355,0)</f>
        <v>0</v>
      </c>
      <c r="BG355" s="231">
        <f>IF(N355="zákl. přenesená",J355,0)</f>
        <v>0</v>
      </c>
      <c r="BH355" s="231">
        <f>IF(N355="sníž. přenesená",J355,0)</f>
        <v>0</v>
      </c>
      <c r="BI355" s="231">
        <f>IF(N355="nulová",J355,0)</f>
        <v>0</v>
      </c>
      <c r="BJ355" s="17" t="s">
        <v>84</v>
      </c>
      <c r="BK355" s="231">
        <f>ROUND(I355*H355,2)</f>
        <v>0</v>
      </c>
      <c r="BL355" s="17" t="s">
        <v>168</v>
      </c>
      <c r="BM355" s="230" t="s">
        <v>455</v>
      </c>
    </row>
    <row r="356" s="13" customFormat="1">
      <c r="A356" s="13"/>
      <c r="B356" s="237"/>
      <c r="C356" s="238"/>
      <c r="D356" s="232" t="s">
        <v>172</v>
      </c>
      <c r="E356" s="239" t="s">
        <v>1</v>
      </c>
      <c r="F356" s="240" t="s">
        <v>456</v>
      </c>
      <c r="G356" s="238"/>
      <c r="H356" s="239" t="s">
        <v>1</v>
      </c>
      <c r="I356" s="241"/>
      <c r="J356" s="238"/>
      <c r="K356" s="238"/>
      <c r="L356" s="242"/>
      <c r="M356" s="243"/>
      <c r="N356" s="244"/>
      <c r="O356" s="244"/>
      <c r="P356" s="244"/>
      <c r="Q356" s="244"/>
      <c r="R356" s="244"/>
      <c r="S356" s="244"/>
      <c r="T356" s="24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6" t="s">
        <v>172</v>
      </c>
      <c r="AU356" s="246" t="s">
        <v>86</v>
      </c>
      <c r="AV356" s="13" t="s">
        <v>84</v>
      </c>
      <c r="AW356" s="13" t="s">
        <v>32</v>
      </c>
      <c r="AX356" s="13" t="s">
        <v>76</v>
      </c>
      <c r="AY356" s="246" t="s">
        <v>161</v>
      </c>
    </row>
    <row r="357" s="14" customFormat="1">
      <c r="A357" s="14"/>
      <c r="B357" s="247"/>
      <c r="C357" s="248"/>
      <c r="D357" s="232" t="s">
        <v>172</v>
      </c>
      <c r="E357" s="249" t="s">
        <v>1</v>
      </c>
      <c r="F357" s="250" t="s">
        <v>457</v>
      </c>
      <c r="G357" s="248"/>
      <c r="H357" s="251">
        <v>160</v>
      </c>
      <c r="I357" s="252"/>
      <c r="J357" s="248"/>
      <c r="K357" s="248"/>
      <c r="L357" s="253"/>
      <c r="M357" s="254"/>
      <c r="N357" s="255"/>
      <c r="O357" s="255"/>
      <c r="P357" s="255"/>
      <c r="Q357" s="255"/>
      <c r="R357" s="255"/>
      <c r="S357" s="255"/>
      <c r="T357" s="256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7" t="s">
        <v>172</v>
      </c>
      <c r="AU357" s="257" t="s">
        <v>86</v>
      </c>
      <c r="AV357" s="14" t="s">
        <v>86</v>
      </c>
      <c r="AW357" s="14" t="s">
        <v>32</v>
      </c>
      <c r="AX357" s="14" t="s">
        <v>76</v>
      </c>
      <c r="AY357" s="257" t="s">
        <v>161</v>
      </c>
    </row>
    <row r="358" s="15" customFormat="1">
      <c r="A358" s="15"/>
      <c r="B358" s="258"/>
      <c r="C358" s="259"/>
      <c r="D358" s="232" t="s">
        <v>172</v>
      </c>
      <c r="E358" s="260" t="s">
        <v>1</v>
      </c>
      <c r="F358" s="261" t="s">
        <v>175</v>
      </c>
      <c r="G358" s="259"/>
      <c r="H358" s="262">
        <v>160</v>
      </c>
      <c r="I358" s="263"/>
      <c r="J358" s="259"/>
      <c r="K358" s="259"/>
      <c r="L358" s="264"/>
      <c r="M358" s="265"/>
      <c r="N358" s="266"/>
      <c r="O358" s="266"/>
      <c r="P358" s="266"/>
      <c r="Q358" s="266"/>
      <c r="R358" s="266"/>
      <c r="S358" s="266"/>
      <c r="T358" s="267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68" t="s">
        <v>172</v>
      </c>
      <c r="AU358" s="268" t="s">
        <v>86</v>
      </c>
      <c r="AV358" s="15" t="s">
        <v>168</v>
      </c>
      <c r="AW358" s="15" t="s">
        <v>32</v>
      </c>
      <c r="AX358" s="15" t="s">
        <v>84</v>
      </c>
      <c r="AY358" s="268" t="s">
        <v>161</v>
      </c>
    </row>
    <row r="359" s="2" customFormat="1" ht="33" customHeight="1">
      <c r="A359" s="38"/>
      <c r="B359" s="39"/>
      <c r="C359" s="219" t="s">
        <v>458</v>
      </c>
      <c r="D359" s="219" t="s">
        <v>163</v>
      </c>
      <c r="E359" s="220" t="s">
        <v>459</v>
      </c>
      <c r="F359" s="221" t="s">
        <v>460</v>
      </c>
      <c r="G359" s="222" t="s">
        <v>166</v>
      </c>
      <c r="H359" s="223">
        <v>505</v>
      </c>
      <c r="I359" s="224"/>
      <c r="J359" s="225">
        <f>ROUND(I359*H359,2)</f>
        <v>0</v>
      </c>
      <c r="K359" s="221" t="s">
        <v>167</v>
      </c>
      <c r="L359" s="44"/>
      <c r="M359" s="226" t="s">
        <v>1</v>
      </c>
      <c r="N359" s="227" t="s">
        <v>41</v>
      </c>
      <c r="O359" s="91"/>
      <c r="P359" s="228">
        <f>O359*H359</f>
        <v>0</v>
      </c>
      <c r="Q359" s="228">
        <v>0</v>
      </c>
      <c r="R359" s="228">
        <f>Q359*H359</f>
        <v>0</v>
      </c>
      <c r="S359" s="228">
        <v>0</v>
      </c>
      <c r="T359" s="229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30" t="s">
        <v>168</v>
      </c>
      <c r="AT359" s="230" t="s">
        <v>163</v>
      </c>
      <c r="AU359" s="230" t="s">
        <v>86</v>
      </c>
      <c r="AY359" s="17" t="s">
        <v>161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7" t="s">
        <v>84</v>
      </c>
      <c r="BK359" s="231">
        <f>ROUND(I359*H359,2)</f>
        <v>0</v>
      </c>
      <c r="BL359" s="17" t="s">
        <v>168</v>
      </c>
      <c r="BM359" s="230" t="s">
        <v>461</v>
      </c>
    </row>
    <row r="360" s="13" customFormat="1">
      <c r="A360" s="13"/>
      <c r="B360" s="237"/>
      <c r="C360" s="238"/>
      <c r="D360" s="232" t="s">
        <v>172</v>
      </c>
      <c r="E360" s="239" t="s">
        <v>1</v>
      </c>
      <c r="F360" s="240" t="s">
        <v>387</v>
      </c>
      <c r="G360" s="238"/>
      <c r="H360" s="239" t="s">
        <v>1</v>
      </c>
      <c r="I360" s="241"/>
      <c r="J360" s="238"/>
      <c r="K360" s="238"/>
      <c r="L360" s="242"/>
      <c r="M360" s="243"/>
      <c r="N360" s="244"/>
      <c r="O360" s="244"/>
      <c r="P360" s="244"/>
      <c r="Q360" s="244"/>
      <c r="R360" s="244"/>
      <c r="S360" s="244"/>
      <c r="T360" s="245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6" t="s">
        <v>172</v>
      </c>
      <c r="AU360" s="246" t="s">
        <v>86</v>
      </c>
      <c r="AV360" s="13" t="s">
        <v>84</v>
      </c>
      <c r="AW360" s="13" t="s">
        <v>32</v>
      </c>
      <c r="AX360" s="13" t="s">
        <v>76</v>
      </c>
      <c r="AY360" s="246" t="s">
        <v>161</v>
      </c>
    </row>
    <row r="361" s="14" customFormat="1">
      <c r="A361" s="14"/>
      <c r="B361" s="247"/>
      <c r="C361" s="248"/>
      <c r="D361" s="232" t="s">
        <v>172</v>
      </c>
      <c r="E361" s="249" t="s">
        <v>1</v>
      </c>
      <c r="F361" s="250" t="s">
        <v>388</v>
      </c>
      <c r="G361" s="248"/>
      <c r="H361" s="251">
        <v>458</v>
      </c>
      <c r="I361" s="252"/>
      <c r="J361" s="248"/>
      <c r="K361" s="248"/>
      <c r="L361" s="253"/>
      <c r="M361" s="254"/>
      <c r="N361" s="255"/>
      <c r="O361" s="255"/>
      <c r="P361" s="255"/>
      <c r="Q361" s="255"/>
      <c r="R361" s="255"/>
      <c r="S361" s="255"/>
      <c r="T361" s="256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7" t="s">
        <v>172</v>
      </c>
      <c r="AU361" s="257" t="s">
        <v>86</v>
      </c>
      <c r="AV361" s="14" t="s">
        <v>86</v>
      </c>
      <c r="AW361" s="14" t="s">
        <v>32</v>
      </c>
      <c r="AX361" s="14" t="s">
        <v>76</v>
      </c>
      <c r="AY361" s="257" t="s">
        <v>161</v>
      </c>
    </row>
    <row r="362" s="13" customFormat="1">
      <c r="A362" s="13"/>
      <c r="B362" s="237"/>
      <c r="C362" s="238"/>
      <c r="D362" s="232" t="s">
        <v>172</v>
      </c>
      <c r="E362" s="239" t="s">
        <v>1</v>
      </c>
      <c r="F362" s="240" t="s">
        <v>462</v>
      </c>
      <c r="G362" s="238"/>
      <c r="H362" s="239" t="s">
        <v>1</v>
      </c>
      <c r="I362" s="241"/>
      <c r="J362" s="238"/>
      <c r="K362" s="238"/>
      <c r="L362" s="242"/>
      <c r="M362" s="243"/>
      <c r="N362" s="244"/>
      <c r="O362" s="244"/>
      <c r="P362" s="244"/>
      <c r="Q362" s="244"/>
      <c r="R362" s="244"/>
      <c r="S362" s="244"/>
      <c r="T362" s="245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6" t="s">
        <v>172</v>
      </c>
      <c r="AU362" s="246" t="s">
        <v>86</v>
      </c>
      <c r="AV362" s="13" t="s">
        <v>84</v>
      </c>
      <c r="AW362" s="13" t="s">
        <v>32</v>
      </c>
      <c r="AX362" s="13" t="s">
        <v>76</v>
      </c>
      <c r="AY362" s="246" t="s">
        <v>161</v>
      </c>
    </row>
    <row r="363" s="14" customFormat="1">
      <c r="A363" s="14"/>
      <c r="B363" s="247"/>
      <c r="C363" s="248"/>
      <c r="D363" s="232" t="s">
        <v>172</v>
      </c>
      <c r="E363" s="249" t="s">
        <v>1</v>
      </c>
      <c r="F363" s="250" t="s">
        <v>463</v>
      </c>
      <c r="G363" s="248"/>
      <c r="H363" s="251">
        <v>47</v>
      </c>
      <c r="I363" s="252"/>
      <c r="J363" s="248"/>
      <c r="K363" s="248"/>
      <c r="L363" s="253"/>
      <c r="M363" s="254"/>
      <c r="N363" s="255"/>
      <c r="O363" s="255"/>
      <c r="P363" s="255"/>
      <c r="Q363" s="255"/>
      <c r="R363" s="255"/>
      <c r="S363" s="255"/>
      <c r="T363" s="256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7" t="s">
        <v>172</v>
      </c>
      <c r="AU363" s="257" t="s">
        <v>86</v>
      </c>
      <c r="AV363" s="14" t="s">
        <v>86</v>
      </c>
      <c r="AW363" s="14" t="s">
        <v>32</v>
      </c>
      <c r="AX363" s="14" t="s">
        <v>76</v>
      </c>
      <c r="AY363" s="257" t="s">
        <v>161</v>
      </c>
    </row>
    <row r="364" s="15" customFormat="1">
      <c r="A364" s="15"/>
      <c r="B364" s="258"/>
      <c r="C364" s="259"/>
      <c r="D364" s="232" t="s">
        <v>172</v>
      </c>
      <c r="E364" s="260" t="s">
        <v>1</v>
      </c>
      <c r="F364" s="261" t="s">
        <v>175</v>
      </c>
      <c r="G364" s="259"/>
      <c r="H364" s="262">
        <v>505</v>
      </c>
      <c r="I364" s="263"/>
      <c r="J364" s="259"/>
      <c r="K364" s="259"/>
      <c r="L364" s="264"/>
      <c r="M364" s="265"/>
      <c r="N364" s="266"/>
      <c r="O364" s="266"/>
      <c r="P364" s="266"/>
      <c r="Q364" s="266"/>
      <c r="R364" s="266"/>
      <c r="S364" s="266"/>
      <c r="T364" s="267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68" t="s">
        <v>172</v>
      </c>
      <c r="AU364" s="268" t="s">
        <v>86</v>
      </c>
      <c r="AV364" s="15" t="s">
        <v>168</v>
      </c>
      <c r="AW364" s="15" t="s">
        <v>32</v>
      </c>
      <c r="AX364" s="15" t="s">
        <v>84</v>
      </c>
      <c r="AY364" s="268" t="s">
        <v>161</v>
      </c>
    </row>
    <row r="365" s="2" customFormat="1" ht="33" customHeight="1">
      <c r="A365" s="38"/>
      <c r="B365" s="39"/>
      <c r="C365" s="219" t="s">
        <v>463</v>
      </c>
      <c r="D365" s="219" t="s">
        <v>163</v>
      </c>
      <c r="E365" s="220" t="s">
        <v>464</v>
      </c>
      <c r="F365" s="221" t="s">
        <v>465</v>
      </c>
      <c r="G365" s="222" t="s">
        <v>166</v>
      </c>
      <c r="H365" s="223">
        <v>1252.4000000000001</v>
      </c>
      <c r="I365" s="224"/>
      <c r="J365" s="225">
        <f>ROUND(I365*H365,2)</f>
        <v>0</v>
      </c>
      <c r="K365" s="221" t="s">
        <v>167</v>
      </c>
      <c r="L365" s="44"/>
      <c r="M365" s="226" t="s">
        <v>1</v>
      </c>
      <c r="N365" s="227" t="s">
        <v>41</v>
      </c>
      <c r="O365" s="91"/>
      <c r="P365" s="228">
        <f>O365*H365</f>
        <v>0</v>
      </c>
      <c r="Q365" s="228">
        <v>0</v>
      </c>
      <c r="R365" s="228">
        <f>Q365*H365</f>
        <v>0</v>
      </c>
      <c r="S365" s="228">
        <v>0</v>
      </c>
      <c r="T365" s="229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30" t="s">
        <v>168</v>
      </c>
      <c r="AT365" s="230" t="s">
        <v>163</v>
      </c>
      <c r="AU365" s="230" t="s">
        <v>86</v>
      </c>
      <c r="AY365" s="17" t="s">
        <v>161</v>
      </c>
      <c r="BE365" s="231">
        <f>IF(N365="základní",J365,0)</f>
        <v>0</v>
      </c>
      <c r="BF365" s="231">
        <f>IF(N365="snížená",J365,0)</f>
        <v>0</v>
      </c>
      <c r="BG365" s="231">
        <f>IF(N365="zákl. přenesená",J365,0)</f>
        <v>0</v>
      </c>
      <c r="BH365" s="231">
        <f>IF(N365="sníž. přenesená",J365,0)</f>
        <v>0</v>
      </c>
      <c r="BI365" s="231">
        <f>IF(N365="nulová",J365,0)</f>
        <v>0</v>
      </c>
      <c r="BJ365" s="17" t="s">
        <v>84</v>
      </c>
      <c r="BK365" s="231">
        <f>ROUND(I365*H365,2)</f>
        <v>0</v>
      </c>
      <c r="BL365" s="17" t="s">
        <v>168</v>
      </c>
      <c r="BM365" s="230" t="s">
        <v>466</v>
      </c>
    </row>
    <row r="366" s="13" customFormat="1">
      <c r="A366" s="13"/>
      <c r="B366" s="237"/>
      <c r="C366" s="238"/>
      <c r="D366" s="232" t="s">
        <v>172</v>
      </c>
      <c r="E366" s="239" t="s">
        <v>1</v>
      </c>
      <c r="F366" s="240" t="s">
        <v>383</v>
      </c>
      <c r="G366" s="238"/>
      <c r="H366" s="239" t="s">
        <v>1</v>
      </c>
      <c r="I366" s="241"/>
      <c r="J366" s="238"/>
      <c r="K366" s="238"/>
      <c r="L366" s="242"/>
      <c r="M366" s="243"/>
      <c r="N366" s="244"/>
      <c r="O366" s="244"/>
      <c r="P366" s="244"/>
      <c r="Q366" s="244"/>
      <c r="R366" s="244"/>
      <c r="S366" s="244"/>
      <c r="T366" s="24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6" t="s">
        <v>172</v>
      </c>
      <c r="AU366" s="246" t="s">
        <v>86</v>
      </c>
      <c r="AV366" s="13" t="s">
        <v>84</v>
      </c>
      <c r="AW366" s="13" t="s">
        <v>32</v>
      </c>
      <c r="AX366" s="13" t="s">
        <v>76</v>
      </c>
      <c r="AY366" s="246" t="s">
        <v>161</v>
      </c>
    </row>
    <row r="367" s="14" customFormat="1">
      <c r="A367" s="14"/>
      <c r="B367" s="247"/>
      <c r="C367" s="248"/>
      <c r="D367" s="232" t="s">
        <v>172</v>
      </c>
      <c r="E367" s="249" t="s">
        <v>1</v>
      </c>
      <c r="F367" s="250" t="s">
        <v>384</v>
      </c>
      <c r="G367" s="248"/>
      <c r="H367" s="251">
        <v>564</v>
      </c>
      <c r="I367" s="252"/>
      <c r="J367" s="248"/>
      <c r="K367" s="248"/>
      <c r="L367" s="253"/>
      <c r="M367" s="254"/>
      <c r="N367" s="255"/>
      <c r="O367" s="255"/>
      <c r="P367" s="255"/>
      <c r="Q367" s="255"/>
      <c r="R367" s="255"/>
      <c r="S367" s="255"/>
      <c r="T367" s="256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7" t="s">
        <v>172</v>
      </c>
      <c r="AU367" s="257" t="s">
        <v>86</v>
      </c>
      <c r="AV367" s="14" t="s">
        <v>86</v>
      </c>
      <c r="AW367" s="14" t="s">
        <v>32</v>
      </c>
      <c r="AX367" s="14" t="s">
        <v>76</v>
      </c>
      <c r="AY367" s="257" t="s">
        <v>161</v>
      </c>
    </row>
    <row r="368" s="13" customFormat="1">
      <c r="A368" s="13"/>
      <c r="B368" s="237"/>
      <c r="C368" s="238"/>
      <c r="D368" s="232" t="s">
        <v>172</v>
      </c>
      <c r="E368" s="239" t="s">
        <v>1</v>
      </c>
      <c r="F368" s="240" t="s">
        <v>385</v>
      </c>
      <c r="G368" s="238"/>
      <c r="H368" s="239" t="s">
        <v>1</v>
      </c>
      <c r="I368" s="241"/>
      <c r="J368" s="238"/>
      <c r="K368" s="238"/>
      <c r="L368" s="242"/>
      <c r="M368" s="243"/>
      <c r="N368" s="244"/>
      <c r="O368" s="244"/>
      <c r="P368" s="244"/>
      <c r="Q368" s="244"/>
      <c r="R368" s="244"/>
      <c r="S368" s="244"/>
      <c r="T368" s="245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6" t="s">
        <v>172</v>
      </c>
      <c r="AU368" s="246" t="s">
        <v>86</v>
      </c>
      <c r="AV368" s="13" t="s">
        <v>84</v>
      </c>
      <c r="AW368" s="13" t="s">
        <v>32</v>
      </c>
      <c r="AX368" s="13" t="s">
        <v>76</v>
      </c>
      <c r="AY368" s="246" t="s">
        <v>161</v>
      </c>
    </row>
    <row r="369" s="14" customFormat="1">
      <c r="A369" s="14"/>
      <c r="B369" s="247"/>
      <c r="C369" s="248"/>
      <c r="D369" s="232" t="s">
        <v>172</v>
      </c>
      <c r="E369" s="249" t="s">
        <v>1</v>
      </c>
      <c r="F369" s="250" t="s">
        <v>386</v>
      </c>
      <c r="G369" s="248"/>
      <c r="H369" s="251">
        <v>230.40000000000001</v>
      </c>
      <c r="I369" s="252"/>
      <c r="J369" s="248"/>
      <c r="K369" s="248"/>
      <c r="L369" s="253"/>
      <c r="M369" s="254"/>
      <c r="N369" s="255"/>
      <c r="O369" s="255"/>
      <c r="P369" s="255"/>
      <c r="Q369" s="255"/>
      <c r="R369" s="255"/>
      <c r="S369" s="255"/>
      <c r="T369" s="256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7" t="s">
        <v>172</v>
      </c>
      <c r="AU369" s="257" t="s">
        <v>86</v>
      </c>
      <c r="AV369" s="14" t="s">
        <v>86</v>
      </c>
      <c r="AW369" s="14" t="s">
        <v>32</v>
      </c>
      <c r="AX369" s="14" t="s">
        <v>76</v>
      </c>
      <c r="AY369" s="257" t="s">
        <v>161</v>
      </c>
    </row>
    <row r="370" s="13" customFormat="1">
      <c r="A370" s="13"/>
      <c r="B370" s="237"/>
      <c r="C370" s="238"/>
      <c r="D370" s="232" t="s">
        <v>172</v>
      </c>
      <c r="E370" s="239" t="s">
        <v>1</v>
      </c>
      <c r="F370" s="240" t="s">
        <v>387</v>
      </c>
      <c r="G370" s="238"/>
      <c r="H370" s="239" t="s">
        <v>1</v>
      </c>
      <c r="I370" s="241"/>
      <c r="J370" s="238"/>
      <c r="K370" s="238"/>
      <c r="L370" s="242"/>
      <c r="M370" s="243"/>
      <c r="N370" s="244"/>
      <c r="O370" s="244"/>
      <c r="P370" s="244"/>
      <c r="Q370" s="244"/>
      <c r="R370" s="244"/>
      <c r="S370" s="244"/>
      <c r="T370" s="245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6" t="s">
        <v>172</v>
      </c>
      <c r="AU370" s="246" t="s">
        <v>86</v>
      </c>
      <c r="AV370" s="13" t="s">
        <v>84</v>
      </c>
      <c r="AW370" s="13" t="s">
        <v>32</v>
      </c>
      <c r="AX370" s="13" t="s">
        <v>76</v>
      </c>
      <c r="AY370" s="246" t="s">
        <v>161</v>
      </c>
    </row>
    <row r="371" s="14" customFormat="1">
      <c r="A371" s="14"/>
      <c r="B371" s="247"/>
      <c r="C371" s="248"/>
      <c r="D371" s="232" t="s">
        <v>172</v>
      </c>
      <c r="E371" s="249" t="s">
        <v>1</v>
      </c>
      <c r="F371" s="250" t="s">
        <v>388</v>
      </c>
      <c r="G371" s="248"/>
      <c r="H371" s="251">
        <v>458</v>
      </c>
      <c r="I371" s="252"/>
      <c r="J371" s="248"/>
      <c r="K371" s="248"/>
      <c r="L371" s="253"/>
      <c r="M371" s="254"/>
      <c r="N371" s="255"/>
      <c r="O371" s="255"/>
      <c r="P371" s="255"/>
      <c r="Q371" s="255"/>
      <c r="R371" s="255"/>
      <c r="S371" s="255"/>
      <c r="T371" s="256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7" t="s">
        <v>172</v>
      </c>
      <c r="AU371" s="257" t="s">
        <v>86</v>
      </c>
      <c r="AV371" s="14" t="s">
        <v>86</v>
      </c>
      <c r="AW371" s="14" t="s">
        <v>32</v>
      </c>
      <c r="AX371" s="14" t="s">
        <v>76</v>
      </c>
      <c r="AY371" s="257" t="s">
        <v>161</v>
      </c>
    </row>
    <row r="372" s="15" customFormat="1">
      <c r="A372" s="15"/>
      <c r="B372" s="258"/>
      <c r="C372" s="259"/>
      <c r="D372" s="232" t="s">
        <v>172</v>
      </c>
      <c r="E372" s="260" t="s">
        <v>1</v>
      </c>
      <c r="F372" s="261" t="s">
        <v>175</v>
      </c>
      <c r="G372" s="259"/>
      <c r="H372" s="262">
        <v>1252.4000000000001</v>
      </c>
      <c r="I372" s="263"/>
      <c r="J372" s="259"/>
      <c r="K372" s="259"/>
      <c r="L372" s="264"/>
      <c r="M372" s="265"/>
      <c r="N372" s="266"/>
      <c r="O372" s="266"/>
      <c r="P372" s="266"/>
      <c r="Q372" s="266"/>
      <c r="R372" s="266"/>
      <c r="S372" s="266"/>
      <c r="T372" s="267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68" t="s">
        <v>172</v>
      </c>
      <c r="AU372" s="268" t="s">
        <v>86</v>
      </c>
      <c r="AV372" s="15" t="s">
        <v>168</v>
      </c>
      <c r="AW372" s="15" t="s">
        <v>32</v>
      </c>
      <c r="AX372" s="15" t="s">
        <v>84</v>
      </c>
      <c r="AY372" s="268" t="s">
        <v>161</v>
      </c>
    </row>
    <row r="373" s="2" customFormat="1" ht="33" customHeight="1">
      <c r="A373" s="38"/>
      <c r="B373" s="39"/>
      <c r="C373" s="219" t="s">
        <v>467</v>
      </c>
      <c r="D373" s="219" t="s">
        <v>163</v>
      </c>
      <c r="E373" s="220" t="s">
        <v>468</v>
      </c>
      <c r="F373" s="221" t="s">
        <v>469</v>
      </c>
      <c r="G373" s="222" t="s">
        <v>166</v>
      </c>
      <c r="H373" s="223">
        <v>5124</v>
      </c>
      <c r="I373" s="224"/>
      <c r="J373" s="225">
        <f>ROUND(I373*H373,2)</f>
        <v>0</v>
      </c>
      <c r="K373" s="221" t="s">
        <v>167</v>
      </c>
      <c r="L373" s="44"/>
      <c r="M373" s="226" t="s">
        <v>1</v>
      </c>
      <c r="N373" s="227" t="s">
        <v>41</v>
      </c>
      <c r="O373" s="91"/>
      <c r="P373" s="228">
        <f>O373*H373</f>
        <v>0</v>
      </c>
      <c r="Q373" s="228">
        <v>0</v>
      </c>
      <c r="R373" s="228">
        <f>Q373*H373</f>
        <v>0</v>
      </c>
      <c r="S373" s="228">
        <v>0</v>
      </c>
      <c r="T373" s="229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30" t="s">
        <v>168</v>
      </c>
      <c r="AT373" s="230" t="s">
        <v>163</v>
      </c>
      <c r="AU373" s="230" t="s">
        <v>86</v>
      </c>
      <c r="AY373" s="17" t="s">
        <v>161</v>
      </c>
      <c r="BE373" s="231">
        <f>IF(N373="základní",J373,0)</f>
        <v>0</v>
      </c>
      <c r="BF373" s="231">
        <f>IF(N373="snížená",J373,0)</f>
        <v>0</v>
      </c>
      <c r="BG373" s="231">
        <f>IF(N373="zákl. přenesená",J373,0)</f>
        <v>0</v>
      </c>
      <c r="BH373" s="231">
        <f>IF(N373="sníž. přenesená",J373,0)</f>
        <v>0</v>
      </c>
      <c r="BI373" s="231">
        <f>IF(N373="nulová",J373,0)</f>
        <v>0</v>
      </c>
      <c r="BJ373" s="17" t="s">
        <v>84</v>
      </c>
      <c r="BK373" s="231">
        <f>ROUND(I373*H373,2)</f>
        <v>0</v>
      </c>
      <c r="BL373" s="17" t="s">
        <v>168</v>
      </c>
      <c r="BM373" s="230" t="s">
        <v>470</v>
      </c>
    </row>
    <row r="374" s="13" customFormat="1">
      <c r="A374" s="13"/>
      <c r="B374" s="237"/>
      <c r="C374" s="238"/>
      <c r="D374" s="232" t="s">
        <v>172</v>
      </c>
      <c r="E374" s="239" t="s">
        <v>1</v>
      </c>
      <c r="F374" s="240" t="s">
        <v>381</v>
      </c>
      <c r="G374" s="238"/>
      <c r="H374" s="239" t="s">
        <v>1</v>
      </c>
      <c r="I374" s="241"/>
      <c r="J374" s="238"/>
      <c r="K374" s="238"/>
      <c r="L374" s="242"/>
      <c r="M374" s="243"/>
      <c r="N374" s="244"/>
      <c r="O374" s="244"/>
      <c r="P374" s="244"/>
      <c r="Q374" s="244"/>
      <c r="R374" s="244"/>
      <c r="S374" s="244"/>
      <c r="T374" s="245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6" t="s">
        <v>172</v>
      </c>
      <c r="AU374" s="246" t="s">
        <v>86</v>
      </c>
      <c r="AV374" s="13" t="s">
        <v>84</v>
      </c>
      <c r="AW374" s="13" t="s">
        <v>32</v>
      </c>
      <c r="AX374" s="13" t="s">
        <v>76</v>
      </c>
      <c r="AY374" s="246" t="s">
        <v>161</v>
      </c>
    </row>
    <row r="375" s="14" customFormat="1">
      <c r="A375" s="14"/>
      <c r="B375" s="247"/>
      <c r="C375" s="248"/>
      <c r="D375" s="232" t="s">
        <v>172</v>
      </c>
      <c r="E375" s="249" t="s">
        <v>1</v>
      </c>
      <c r="F375" s="250" t="s">
        <v>382</v>
      </c>
      <c r="G375" s="248"/>
      <c r="H375" s="251">
        <v>3474</v>
      </c>
      <c r="I375" s="252"/>
      <c r="J375" s="248"/>
      <c r="K375" s="248"/>
      <c r="L375" s="253"/>
      <c r="M375" s="254"/>
      <c r="N375" s="255"/>
      <c r="O375" s="255"/>
      <c r="P375" s="255"/>
      <c r="Q375" s="255"/>
      <c r="R375" s="255"/>
      <c r="S375" s="255"/>
      <c r="T375" s="256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7" t="s">
        <v>172</v>
      </c>
      <c r="AU375" s="257" t="s">
        <v>86</v>
      </c>
      <c r="AV375" s="14" t="s">
        <v>86</v>
      </c>
      <c r="AW375" s="14" t="s">
        <v>32</v>
      </c>
      <c r="AX375" s="14" t="s">
        <v>76</v>
      </c>
      <c r="AY375" s="257" t="s">
        <v>161</v>
      </c>
    </row>
    <row r="376" s="13" customFormat="1">
      <c r="A376" s="13"/>
      <c r="B376" s="237"/>
      <c r="C376" s="238"/>
      <c r="D376" s="232" t="s">
        <v>172</v>
      </c>
      <c r="E376" s="239" t="s">
        <v>1</v>
      </c>
      <c r="F376" s="240" t="s">
        <v>389</v>
      </c>
      <c r="G376" s="238"/>
      <c r="H376" s="239" t="s">
        <v>1</v>
      </c>
      <c r="I376" s="241"/>
      <c r="J376" s="238"/>
      <c r="K376" s="238"/>
      <c r="L376" s="242"/>
      <c r="M376" s="243"/>
      <c r="N376" s="244"/>
      <c r="O376" s="244"/>
      <c r="P376" s="244"/>
      <c r="Q376" s="244"/>
      <c r="R376" s="244"/>
      <c r="S376" s="244"/>
      <c r="T376" s="245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6" t="s">
        <v>172</v>
      </c>
      <c r="AU376" s="246" t="s">
        <v>86</v>
      </c>
      <c r="AV376" s="13" t="s">
        <v>84</v>
      </c>
      <c r="AW376" s="13" t="s">
        <v>32</v>
      </c>
      <c r="AX376" s="13" t="s">
        <v>76</v>
      </c>
      <c r="AY376" s="246" t="s">
        <v>161</v>
      </c>
    </row>
    <row r="377" s="14" customFormat="1">
      <c r="A377" s="14"/>
      <c r="B377" s="247"/>
      <c r="C377" s="248"/>
      <c r="D377" s="232" t="s">
        <v>172</v>
      </c>
      <c r="E377" s="249" t="s">
        <v>1</v>
      </c>
      <c r="F377" s="250" t="s">
        <v>390</v>
      </c>
      <c r="G377" s="248"/>
      <c r="H377" s="251">
        <v>1060</v>
      </c>
      <c r="I377" s="252"/>
      <c r="J377" s="248"/>
      <c r="K377" s="248"/>
      <c r="L377" s="253"/>
      <c r="M377" s="254"/>
      <c r="N377" s="255"/>
      <c r="O377" s="255"/>
      <c r="P377" s="255"/>
      <c r="Q377" s="255"/>
      <c r="R377" s="255"/>
      <c r="S377" s="255"/>
      <c r="T377" s="256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7" t="s">
        <v>172</v>
      </c>
      <c r="AU377" s="257" t="s">
        <v>86</v>
      </c>
      <c r="AV377" s="14" t="s">
        <v>86</v>
      </c>
      <c r="AW377" s="14" t="s">
        <v>32</v>
      </c>
      <c r="AX377" s="14" t="s">
        <v>76</v>
      </c>
      <c r="AY377" s="257" t="s">
        <v>161</v>
      </c>
    </row>
    <row r="378" s="13" customFormat="1">
      <c r="A378" s="13"/>
      <c r="B378" s="237"/>
      <c r="C378" s="238"/>
      <c r="D378" s="232" t="s">
        <v>172</v>
      </c>
      <c r="E378" s="239" t="s">
        <v>1</v>
      </c>
      <c r="F378" s="240" t="s">
        <v>391</v>
      </c>
      <c r="G378" s="238"/>
      <c r="H378" s="239" t="s">
        <v>1</v>
      </c>
      <c r="I378" s="241"/>
      <c r="J378" s="238"/>
      <c r="K378" s="238"/>
      <c r="L378" s="242"/>
      <c r="M378" s="243"/>
      <c r="N378" s="244"/>
      <c r="O378" s="244"/>
      <c r="P378" s="244"/>
      <c r="Q378" s="244"/>
      <c r="R378" s="244"/>
      <c r="S378" s="244"/>
      <c r="T378" s="245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6" t="s">
        <v>172</v>
      </c>
      <c r="AU378" s="246" t="s">
        <v>86</v>
      </c>
      <c r="AV378" s="13" t="s">
        <v>84</v>
      </c>
      <c r="AW378" s="13" t="s">
        <v>32</v>
      </c>
      <c r="AX378" s="13" t="s">
        <v>76</v>
      </c>
      <c r="AY378" s="246" t="s">
        <v>161</v>
      </c>
    </row>
    <row r="379" s="14" customFormat="1">
      <c r="A379" s="14"/>
      <c r="B379" s="247"/>
      <c r="C379" s="248"/>
      <c r="D379" s="232" t="s">
        <v>172</v>
      </c>
      <c r="E379" s="249" t="s">
        <v>1</v>
      </c>
      <c r="F379" s="250" t="s">
        <v>392</v>
      </c>
      <c r="G379" s="248"/>
      <c r="H379" s="251">
        <v>590</v>
      </c>
      <c r="I379" s="252"/>
      <c r="J379" s="248"/>
      <c r="K379" s="248"/>
      <c r="L379" s="253"/>
      <c r="M379" s="254"/>
      <c r="N379" s="255"/>
      <c r="O379" s="255"/>
      <c r="P379" s="255"/>
      <c r="Q379" s="255"/>
      <c r="R379" s="255"/>
      <c r="S379" s="255"/>
      <c r="T379" s="256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7" t="s">
        <v>172</v>
      </c>
      <c r="AU379" s="257" t="s">
        <v>86</v>
      </c>
      <c r="AV379" s="14" t="s">
        <v>86</v>
      </c>
      <c r="AW379" s="14" t="s">
        <v>32</v>
      </c>
      <c r="AX379" s="14" t="s">
        <v>76</v>
      </c>
      <c r="AY379" s="257" t="s">
        <v>161</v>
      </c>
    </row>
    <row r="380" s="15" customFormat="1">
      <c r="A380" s="15"/>
      <c r="B380" s="258"/>
      <c r="C380" s="259"/>
      <c r="D380" s="232" t="s">
        <v>172</v>
      </c>
      <c r="E380" s="260" t="s">
        <v>1</v>
      </c>
      <c r="F380" s="261" t="s">
        <v>175</v>
      </c>
      <c r="G380" s="259"/>
      <c r="H380" s="262">
        <v>5124</v>
      </c>
      <c r="I380" s="263"/>
      <c r="J380" s="259"/>
      <c r="K380" s="259"/>
      <c r="L380" s="264"/>
      <c r="M380" s="265"/>
      <c r="N380" s="266"/>
      <c r="O380" s="266"/>
      <c r="P380" s="266"/>
      <c r="Q380" s="266"/>
      <c r="R380" s="266"/>
      <c r="S380" s="266"/>
      <c r="T380" s="267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68" t="s">
        <v>172</v>
      </c>
      <c r="AU380" s="268" t="s">
        <v>86</v>
      </c>
      <c r="AV380" s="15" t="s">
        <v>168</v>
      </c>
      <c r="AW380" s="15" t="s">
        <v>32</v>
      </c>
      <c r="AX380" s="15" t="s">
        <v>84</v>
      </c>
      <c r="AY380" s="268" t="s">
        <v>161</v>
      </c>
    </row>
    <row r="381" s="2" customFormat="1" ht="37.8" customHeight="1">
      <c r="A381" s="38"/>
      <c r="B381" s="39"/>
      <c r="C381" s="219" t="s">
        <v>471</v>
      </c>
      <c r="D381" s="219" t="s">
        <v>163</v>
      </c>
      <c r="E381" s="220" t="s">
        <v>472</v>
      </c>
      <c r="F381" s="221" t="s">
        <v>473</v>
      </c>
      <c r="G381" s="222" t="s">
        <v>166</v>
      </c>
      <c r="H381" s="223">
        <v>2895</v>
      </c>
      <c r="I381" s="224"/>
      <c r="J381" s="225">
        <f>ROUND(I381*H381,2)</f>
        <v>0</v>
      </c>
      <c r="K381" s="221" t="s">
        <v>167</v>
      </c>
      <c r="L381" s="44"/>
      <c r="M381" s="226" t="s">
        <v>1</v>
      </c>
      <c r="N381" s="227" t="s">
        <v>41</v>
      </c>
      <c r="O381" s="91"/>
      <c r="P381" s="228">
        <f>O381*H381</f>
        <v>0</v>
      </c>
      <c r="Q381" s="228">
        <v>0</v>
      </c>
      <c r="R381" s="228">
        <f>Q381*H381</f>
        <v>0</v>
      </c>
      <c r="S381" s="228">
        <v>0</v>
      </c>
      <c r="T381" s="229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30" t="s">
        <v>168</v>
      </c>
      <c r="AT381" s="230" t="s">
        <v>163</v>
      </c>
      <c r="AU381" s="230" t="s">
        <v>86</v>
      </c>
      <c r="AY381" s="17" t="s">
        <v>161</v>
      </c>
      <c r="BE381" s="231">
        <f>IF(N381="základní",J381,0)</f>
        <v>0</v>
      </c>
      <c r="BF381" s="231">
        <f>IF(N381="snížená",J381,0)</f>
        <v>0</v>
      </c>
      <c r="BG381" s="231">
        <f>IF(N381="zákl. přenesená",J381,0)</f>
        <v>0</v>
      </c>
      <c r="BH381" s="231">
        <f>IF(N381="sníž. přenesená",J381,0)</f>
        <v>0</v>
      </c>
      <c r="BI381" s="231">
        <f>IF(N381="nulová",J381,0)</f>
        <v>0</v>
      </c>
      <c r="BJ381" s="17" t="s">
        <v>84</v>
      </c>
      <c r="BK381" s="231">
        <f>ROUND(I381*H381,2)</f>
        <v>0</v>
      </c>
      <c r="BL381" s="17" t="s">
        <v>168</v>
      </c>
      <c r="BM381" s="230" t="s">
        <v>474</v>
      </c>
    </row>
    <row r="382" s="13" customFormat="1">
      <c r="A382" s="13"/>
      <c r="B382" s="237"/>
      <c r="C382" s="238"/>
      <c r="D382" s="232" t="s">
        <v>172</v>
      </c>
      <c r="E382" s="239" t="s">
        <v>1</v>
      </c>
      <c r="F382" s="240" t="s">
        <v>381</v>
      </c>
      <c r="G382" s="238"/>
      <c r="H382" s="239" t="s">
        <v>1</v>
      </c>
      <c r="I382" s="241"/>
      <c r="J382" s="238"/>
      <c r="K382" s="238"/>
      <c r="L382" s="242"/>
      <c r="M382" s="243"/>
      <c r="N382" s="244"/>
      <c r="O382" s="244"/>
      <c r="P382" s="244"/>
      <c r="Q382" s="244"/>
      <c r="R382" s="244"/>
      <c r="S382" s="244"/>
      <c r="T382" s="24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6" t="s">
        <v>172</v>
      </c>
      <c r="AU382" s="246" t="s">
        <v>86</v>
      </c>
      <c r="AV382" s="13" t="s">
        <v>84</v>
      </c>
      <c r="AW382" s="13" t="s">
        <v>32</v>
      </c>
      <c r="AX382" s="13" t="s">
        <v>76</v>
      </c>
      <c r="AY382" s="246" t="s">
        <v>161</v>
      </c>
    </row>
    <row r="383" s="14" customFormat="1">
      <c r="A383" s="14"/>
      <c r="B383" s="247"/>
      <c r="C383" s="248"/>
      <c r="D383" s="232" t="s">
        <v>172</v>
      </c>
      <c r="E383" s="249" t="s">
        <v>1</v>
      </c>
      <c r="F383" s="250" t="s">
        <v>475</v>
      </c>
      <c r="G383" s="248"/>
      <c r="H383" s="251">
        <v>2895</v>
      </c>
      <c r="I383" s="252"/>
      <c r="J383" s="248"/>
      <c r="K383" s="248"/>
      <c r="L383" s="253"/>
      <c r="M383" s="254"/>
      <c r="N383" s="255"/>
      <c r="O383" s="255"/>
      <c r="P383" s="255"/>
      <c r="Q383" s="255"/>
      <c r="R383" s="255"/>
      <c r="S383" s="255"/>
      <c r="T383" s="256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7" t="s">
        <v>172</v>
      </c>
      <c r="AU383" s="257" t="s">
        <v>86</v>
      </c>
      <c r="AV383" s="14" t="s">
        <v>86</v>
      </c>
      <c r="AW383" s="14" t="s">
        <v>32</v>
      </c>
      <c r="AX383" s="14" t="s">
        <v>76</v>
      </c>
      <c r="AY383" s="257" t="s">
        <v>161</v>
      </c>
    </row>
    <row r="384" s="15" customFormat="1">
      <c r="A384" s="15"/>
      <c r="B384" s="258"/>
      <c r="C384" s="259"/>
      <c r="D384" s="232" t="s">
        <v>172</v>
      </c>
      <c r="E384" s="260" t="s">
        <v>1</v>
      </c>
      <c r="F384" s="261" t="s">
        <v>175</v>
      </c>
      <c r="G384" s="259"/>
      <c r="H384" s="262">
        <v>2895</v>
      </c>
      <c r="I384" s="263"/>
      <c r="J384" s="259"/>
      <c r="K384" s="259"/>
      <c r="L384" s="264"/>
      <c r="M384" s="265"/>
      <c r="N384" s="266"/>
      <c r="O384" s="266"/>
      <c r="P384" s="266"/>
      <c r="Q384" s="266"/>
      <c r="R384" s="266"/>
      <c r="S384" s="266"/>
      <c r="T384" s="267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68" t="s">
        <v>172</v>
      </c>
      <c r="AU384" s="268" t="s">
        <v>86</v>
      </c>
      <c r="AV384" s="15" t="s">
        <v>168</v>
      </c>
      <c r="AW384" s="15" t="s">
        <v>32</v>
      </c>
      <c r="AX384" s="15" t="s">
        <v>84</v>
      </c>
      <c r="AY384" s="268" t="s">
        <v>161</v>
      </c>
    </row>
    <row r="385" s="2" customFormat="1" ht="37.8" customHeight="1">
      <c r="A385" s="38"/>
      <c r="B385" s="39"/>
      <c r="C385" s="219" t="s">
        <v>476</v>
      </c>
      <c r="D385" s="219" t="s">
        <v>163</v>
      </c>
      <c r="E385" s="220" t="s">
        <v>477</v>
      </c>
      <c r="F385" s="221" t="s">
        <v>478</v>
      </c>
      <c r="G385" s="222" t="s">
        <v>166</v>
      </c>
      <c r="H385" s="223">
        <v>470</v>
      </c>
      <c r="I385" s="224"/>
      <c r="J385" s="225">
        <f>ROUND(I385*H385,2)</f>
        <v>0</v>
      </c>
      <c r="K385" s="221" t="s">
        <v>167</v>
      </c>
      <c r="L385" s="44"/>
      <c r="M385" s="226" t="s">
        <v>1</v>
      </c>
      <c r="N385" s="227" t="s">
        <v>41</v>
      </c>
      <c r="O385" s="91"/>
      <c r="P385" s="228">
        <f>O385*H385</f>
        <v>0</v>
      </c>
      <c r="Q385" s="228">
        <v>0</v>
      </c>
      <c r="R385" s="228">
        <f>Q385*H385</f>
        <v>0</v>
      </c>
      <c r="S385" s="228">
        <v>0</v>
      </c>
      <c r="T385" s="229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30" t="s">
        <v>168</v>
      </c>
      <c r="AT385" s="230" t="s">
        <v>163</v>
      </c>
      <c r="AU385" s="230" t="s">
        <v>86</v>
      </c>
      <c r="AY385" s="17" t="s">
        <v>161</v>
      </c>
      <c r="BE385" s="231">
        <f>IF(N385="základní",J385,0)</f>
        <v>0</v>
      </c>
      <c r="BF385" s="231">
        <f>IF(N385="snížená",J385,0)</f>
        <v>0</v>
      </c>
      <c r="BG385" s="231">
        <f>IF(N385="zákl. přenesená",J385,0)</f>
        <v>0</v>
      </c>
      <c r="BH385" s="231">
        <f>IF(N385="sníž. přenesená",J385,0)</f>
        <v>0</v>
      </c>
      <c r="BI385" s="231">
        <f>IF(N385="nulová",J385,0)</f>
        <v>0</v>
      </c>
      <c r="BJ385" s="17" t="s">
        <v>84</v>
      </c>
      <c r="BK385" s="231">
        <f>ROUND(I385*H385,2)</f>
        <v>0</v>
      </c>
      <c r="BL385" s="17" t="s">
        <v>168</v>
      </c>
      <c r="BM385" s="230" t="s">
        <v>479</v>
      </c>
    </row>
    <row r="386" s="13" customFormat="1">
      <c r="A386" s="13"/>
      <c r="B386" s="237"/>
      <c r="C386" s="238"/>
      <c r="D386" s="232" t="s">
        <v>172</v>
      </c>
      <c r="E386" s="239" t="s">
        <v>1</v>
      </c>
      <c r="F386" s="240" t="s">
        <v>383</v>
      </c>
      <c r="G386" s="238"/>
      <c r="H386" s="239" t="s">
        <v>1</v>
      </c>
      <c r="I386" s="241"/>
      <c r="J386" s="238"/>
      <c r="K386" s="238"/>
      <c r="L386" s="242"/>
      <c r="M386" s="243"/>
      <c r="N386" s="244"/>
      <c r="O386" s="244"/>
      <c r="P386" s="244"/>
      <c r="Q386" s="244"/>
      <c r="R386" s="244"/>
      <c r="S386" s="244"/>
      <c r="T386" s="24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6" t="s">
        <v>172</v>
      </c>
      <c r="AU386" s="246" t="s">
        <v>86</v>
      </c>
      <c r="AV386" s="13" t="s">
        <v>84</v>
      </c>
      <c r="AW386" s="13" t="s">
        <v>32</v>
      </c>
      <c r="AX386" s="13" t="s">
        <v>76</v>
      </c>
      <c r="AY386" s="246" t="s">
        <v>161</v>
      </c>
    </row>
    <row r="387" s="14" customFormat="1">
      <c r="A387" s="14"/>
      <c r="B387" s="247"/>
      <c r="C387" s="248"/>
      <c r="D387" s="232" t="s">
        <v>172</v>
      </c>
      <c r="E387" s="249" t="s">
        <v>1</v>
      </c>
      <c r="F387" s="250" t="s">
        <v>480</v>
      </c>
      <c r="G387" s="248"/>
      <c r="H387" s="251">
        <v>470</v>
      </c>
      <c r="I387" s="252"/>
      <c r="J387" s="248"/>
      <c r="K387" s="248"/>
      <c r="L387" s="253"/>
      <c r="M387" s="254"/>
      <c r="N387" s="255"/>
      <c r="O387" s="255"/>
      <c r="P387" s="255"/>
      <c r="Q387" s="255"/>
      <c r="R387" s="255"/>
      <c r="S387" s="255"/>
      <c r="T387" s="256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7" t="s">
        <v>172</v>
      </c>
      <c r="AU387" s="257" t="s">
        <v>86</v>
      </c>
      <c r="AV387" s="14" t="s">
        <v>86</v>
      </c>
      <c r="AW387" s="14" t="s">
        <v>32</v>
      </c>
      <c r="AX387" s="14" t="s">
        <v>76</v>
      </c>
      <c r="AY387" s="257" t="s">
        <v>161</v>
      </c>
    </row>
    <row r="388" s="15" customFormat="1">
      <c r="A388" s="15"/>
      <c r="B388" s="258"/>
      <c r="C388" s="259"/>
      <c r="D388" s="232" t="s">
        <v>172</v>
      </c>
      <c r="E388" s="260" t="s">
        <v>1</v>
      </c>
      <c r="F388" s="261" t="s">
        <v>175</v>
      </c>
      <c r="G388" s="259"/>
      <c r="H388" s="262">
        <v>470</v>
      </c>
      <c r="I388" s="263"/>
      <c r="J388" s="259"/>
      <c r="K388" s="259"/>
      <c r="L388" s="264"/>
      <c r="M388" s="265"/>
      <c r="N388" s="266"/>
      <c r="O388" s="266"/>
      <c r="P388" s="266"/>
      <c r="Q388" s="266"/>
      <c r="R388" s="266"/>
      <c r="S388" s="266"/>
      <c r="T388" s="267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68" t="s">
        <v>172</v>
      </c>
      <c r="AU388" s="268" t="s">
        <v>86</v>
      </c>
      <c r="AV388" s="15" t="s">
        <v>168</v>
      </c>
      <c r="AW388" s="15" t="s">
        <v>32</v>
      </c>
      <c r="AX388" s="15" t="s">
        <v>84</v>
      </c>
      <c r="AY388" s="268" t="s">
        <v>161</v>
      </c>
    </row>
    <row r="389" s="2" customFormat="1" ht="37.8" customHeight="1">
      <c r="A389" s="38"/>
      <c r="B389" s="39"/>
      <c r="C389" s="219" t="s">
        <v>481</v>
      </c>
      <c r="D389" s="219" t="s">
        <v>163</v>
      </c>
      <c r="E389" s="220" t="s">
        <v>482</v>
      </c>
      <c r="F389" s="221" t="s">
        <v>483</v>
      </c>
      <c r="G389" s="222" t="s">
        <v>166</v>
      </c>
      <c r="H389" s="223">
        <v>192</v>
      </c>
      <c r="I389" s="224"/>
      <c r="J389" s="225">
        <f>ROUND(I389*H389,2)</f>
        <v>0</v>
      </c>
      <c r="K389" s="221" t="s">
        <v>167</v>
      </c>
      <c r="L389" s="44"/>
      <c r="M389" s="226" t="s">
        <v>1</v>
      </c>
      <c r="N389" s="227" t="s">
        <v>41</v>
      </c>
      <c r="O389" s="91"/>
      <c r="P389" s="228">
        <f>O389*H389</f>
        <v>0</v>
      </c>
      <c r="Q389" s="228">
        <v>0</v>
      </c>
      <c r="R389" s="228">
        <f>Q389*H389</f>
        <v>0</v>
      </c>
      <c r="S389" s="228">
        <v>0</v>
      </c>
      <c r="T389" s="229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30" t="s">
        <v>168</v>
      </c>
      <c r="AT389" s="230" t="s">
        <v>163</v>
      </c>
      <c r="AU389" s="230" t="s">
        <v>86</v>
      </c>
      <c r="AY389" s="17" t="s">
        <v>161</v>
      </c>
      <c r="BE389" s="231">
        <f>IF(N389="základní",J389,0)</f>
        <v>0</v>
      </c>
      <c r="BF389" s="231">
        <f>IF(N389="snížená",J389,0)</f>
        <v>0</v>
      </c>
      <c r="BG389" s="231">
        <f>IF(N389="zákl. přenesená",J389,0)</f>
        <v>0</v>
      </c>
      <c r="BH389" s="231">
        <f>IF(N389="sníž. přenesená",J389,0)</f>
        <v>0</v>
      </c>
      <c r="BI389" s="231">
        <f>IF(N389="nulová",J389,0)</f>
        <v>0</v>
      </c>
      <c r="BJ389" s="17" t="s">
        <v>84</v>
      </c>
      <c r="BK389" s="231">
        <f>ROUND(I389*H389,2)</f>
        <v>0</v>
      </c>
      <c r="BL389" s="17" t="s">
        <v>168</v>
      </c>
      <c r="BM389" s="230" t="s">
        <v>484</v>
      </c>
    </row>
    <row r="390" s="13" customFormat="1">
      <c r="A390" s="13"/>
      <c r="B390" s="237"/>
      <c r="C390" s="238"/>
      <c r="D390" s="232" t="s">
        <v>172</v>
      </c>
      <c r="E390" s="239" t="s">
        <v>1</v>
      </c>
      <c r="F390" s="240" t="s">
        <v>385</v>
      </c>
      <c r="G390" s="238"/>
      <c r="H390" s="239" t="s">
        <v>1</v>
      </c>
      <c r="I390" s="241"/>
      <c r="J390" s="238"/>
      <c r="K390" s="238"/>
      <c r="L390" s="242"/>
      <c r="M390" s="243"/>
      <c r="N390" s="244"/>
      <c r="O390" s="244"/>
      <c r="P390" s="244"/>
      <c r="Q390" s="244"/>
      <c r="R390" s="244"/>
      <c r="S390" s="244"/>
      <c r="T390" s="24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6" t="s">
        <v>172</v>
      </c>
      <c r="AU390" s="246" t="s">
        <v>86</v>
      </c>
      <c r="AV390" s="13" t="s">
        <v>84</v>
      </c>
      <c r="AW390" s="13" t="s">
        <v>32</v>
      </c>
      <c r="AX390" s="13" t="s">
        <v>76</v>
      </c>
      <c r="AY390" s="246" t="s">
        <v>161</v>
      </c>
    </row>
    <row r="391" s="14" customFormat="1">
      <c r="A391" s="14"/>
      <c r="B391" s="247"/>
      <c r="C391" s="248"/>
      <c r="D391" s="232" t="s">
        <v>172</v>
      </c>
      <c r="E391" s="249" t="s">
        <v>1</v>
      </c>
      <c r="F391" s="250" t="s">
        <v>485</v>
      </c>
      <c r="G391" s="248"/>
      <c r="H391" s="251">
        <v>192</v>
      </c>
      <c r="I391" s="252"/>
      <c r="J391" s="248"/>
      <c r="K391" s="248"/>
      <c r="L391" s="253"/>
      <c r="M391" s="254"/>
      <c r="N391" s="255"/>
      <c r="O391" s="255"/>
      <c r="P391" s="255"/>
      <c r="Q391" s="255"/>
      <c r="R391" s="255"/>
      <c r="S391" s="255"/>
      <c r="T391" s="256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7" t="s">
        <v>172</v>
      </c>
      <c r="AU391" s="257" t="s">
        <v>86</v>
      </c>
      <c r="AV391" s="14" t="s">
        <v>86</v>
      </c>
      <c r="AW391" s="14" t="s">
        <v>32</v>
      </c>
      <c r="AX391" s="14" t="s">
        <v>76</v>
      </c>
      <c r="AY391" s="257" t="s">
        <v>161</v>
      </c>
    </row>
    <row r="392" s="15" customFormat="1">
      <c r="A392" s="15"/>
      <c r="B392" s="258"/>
      <c r="C392" s="259"/>
      <c r="D392" s="232" t="s">
        <v>172</v>
      </c>
      <c r="E392" s="260" t="s">
        <v>1</v>
      </c>
      <c r="F392" s="261" t="s">
        <v>175</v>
      </c>
      <c r="G392" s="259"/>
      <c r="H392" s="262">
        <v>192</v>
      </c>
      <c r="I392" s="263"/>
      <c r="J392" s="259"/>
      <c r="K392" s="259"/>
      <c r="L392" s="264"/>
      <c r="M392" s="265"/>
      <c r="N392" s="266"/>
      <c r="O392" s="266"/>
      <c r="P392" s="266"/>
      <c r="Q392" s="266"/>
      <c r="R392" s="266"/>
      <c r="S392" s="266"/>
      <c r="T392" s="267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68" t="s">
        <v>172</v>
      </c>
      <c r="AU392" s="268" t="s">
        <v>86</v>
      </c>
      <c r="AV392" s="15" t="s">
        <v>168</v>
      </c>
      <c r="AW392" s="15" t="s">
        <v>32</v>
      </c>
      <c r="AX392" s="15" t="s">
        <v>84</v>
      </c>
      <c r="AY392" s="268" t="s">
        <v>161</v>
      </c>
    </row>
    <row r="393" s="2" customFormat="1" ht="44.25" customHeight="1">
      <c r="A393" s="38"/>
      <c r="B393" s="39"/>
      <c r="C393" s="219" t="s">
        <v>486</v>
      </c>
      <c r="D393" s="219" t="s">
        <v>163</v>
      </c>
      <c r="E393" s="220" t="s">
        <v>487</v>
      </c>
      <c r="F393" s="221" t="s">
        <v>488</v>
      </c>
      <c r="G393" s="222" t="s">
        <v>166</v>
      </c>
      <c r="H393" s="223">
        <v>2895</v>
      </c>
      <c r="I393" s="224"/>
      <c r="J393" s="225">
        <f>ROUND(I393*H393,2)</f>
        <v>0</v>
      </c>
      <c r="K393" s="221" t="s">
        <v>167</v>
      </c>
      <c r="L393" s="44"/>
      <c r="M393" s="226" t="s">
        <v>1</v>
      </c>
      <c r="N393" s="227" t="s">
        <v>41</v>
      </c>
      <c r="O393" s="91"/>
      <c r="P393" s="228">
        <f>O393*H393</f>
        <v>0</v>
      </c>
      <c r="Q393" s="228">
        <v>0</v>
      </c>
      <c r="R393" s="228">
        <f>Q393*H393</f>
        <v>0</v>
      </c>
      <c r="S393" s="228">
        <v>0</v>
      </c>
      <c r="T393" s="229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30" t="s">
        <v>168</v>
      </c>
      <c r="AT393" s="230" t="s">
        <v>163</v>
      </c>
      <c r="AU393" s="230" t="s">
        <v>86</v>
      </c>
      <c r="AY393" s="17" t="s">
        <v>161</v>
      </c>
      <c r="BE393" s="231">
        <f>IF(N393="základní",J393,0)</f>
        <v>0</v>
      </c>
      <c r="BF393" s="231">
        <f>IF(N393="snížená",J393,0)</f>
        <v>0</v>
      </c>
      <c r="BG393" s="231">
        <f>IF(N393="zákl. přenesená",J393,0)</f>
        <v>0</v>
      </c>
      <c r="BH393" s="231">
        <f>IF(N393="sníž. přenesená",J393,0)</f>
        <v>0</v>
      </c>
      <c r="BI393" s="231">
        <f>IF(N393="nulová",J393,0)</f>
        <v>0</v>
      </c>
      <c r="BJ393" s="17" t="s">
        <v>84</v>
      </c>
      <c r="BK393" s="231">
        <f>ROUND(I393*H393,2)</f>
        <v>0</v>
      </c>
      <c r="BL393" s="17" t="s">
        <v>168</v>
      </c>
      <c r="BM393" s="230" t="s">
        <v>489</v>
      </c>
    </row>
    <row r="394" s="13" customFormat="1">
      <c r="A394" s="13"/>
      <c r="B394" s="237"/>
      <c r="C394" s="238"/>
      <c r="D394" s="232" t="s">
        <v>172</v>
      </c>
      <c r="E394" s="239" t="s">
        <v>1</v>
      </c>
      <c r="F394" s="240" t="s">
        <v>381</v>
      </c>
      <c r="G394" s="238"/>
      <c r="H394" s="239" t="s">
        <v>1</v>
      </c>
      <c r="I394" s="241"/>
      <c r="J394" s="238"/>
      <c r="K394" s="238"/>
      <c r="L394" s="242"/>
      <c r="M394" s="243"/>
      <c r="N394" s="244"/>
      <c r="O394" s="244"/>
      <c r="P394" s="244"/>
      <c r="Q394" s="244"/>
      <c r="R394" s="244"/>
      <c r="S394" s="244"/>
      <c r="T394" s="24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6" t="s">
        <v>172</v>
      </c>
      <c r="AU394" s="246" t="s">
        <v>86</v>
      </c>
      <c r="AV394" s="13" t="s">
        <v>84</v>
      </c>
      <c r="AW394" s="13" t="s">
        <v>32</v>
      </c>
      <c r="AX394" s="13" t="s">
        <v>76</v>
      </c>
      <c r="AY394" s="246" t="s">
        <v>161</v>
      </c>
    </row>
    <row r="395" s="14" customFormat="1">
      <c r="A395" s="14"/>
      <c r="B395" s="247"/>
      <c r="C395" s="248"/>
      <c r="D395" s="232" t="s">
        <v>172</v>
      </c>
      <c r="E395" s="249" t="s">
        <v>1</v>
      </c>
      <c r="F395" s="250" t="s">
        <v>475</v>
      </c>
      <c r="G395" s="248"/>
      <c r="H395" s="251">
        <v>2895</v>
      </c>
      <c r="I395" s="252"/>
      <c r="J395" s="248"/>
      <c r="K395" s="248"/>
      <c r="L395" s="253"/>
      <c r="M395" s="254"/>
      <c r="N395" s="255"/>
      <c r="O395" s="255"/>
      <c r="P395" s="255"/>
      <c r="Q395" s="255"/>
      <c r="R395" s="255"/>
      <c r="S395" s="255"/>
      <c r="T395" s="25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7" t="s">
        <v>172</v>
      </c>
      <c r="AU395" s="257" t="s">
        <v>86</v>
      </c>
      <c r="AV395" s="14" t="s">
        <v>86</v>
      </c>
      <c r="AW395" s="14" t="s">
        <v>32</v>
      </c>
      <c r="AX395" s="14" t="s">
        <v>76</v>
      </c>
      <c r="AY395" s="257" t="s">
        <v>161</v>
      </c>
    </row>
    <row r="396" s="15" customFormat="1">
      <c r="A396" s="15"/>
      <c r="B396" s="258"/>
      <c r="C396" s="259"/>
      <c r="D396" s="232" t="s">
        <v>172</v>
      </c>
      <c r="E396" s="260" t="s">
        <v>1</v>
      </c>
      <c r="F396" s="261" t="s">
        <v>175</v>
      </c>
      <c r="G396" s="259"/>
      <c r="H396" s="262">
        <v>2895</v>
      </c>
      <c r="I396" s="263"/>
      <c r="J396" s="259"/>
      <c r="K396" s="259"/>
      <c r="L396" s="264"/>
      <c r="M396" s="265"/>
      <c r="N396" s="266"/>
      <c r="O396" s="266"/>
      <c r="P396" s="266"/>
      <c r="Q396" s="266"/>
      <c r="R396" s="266"/>
      <c r="S396" s="266"/>
      <c r="T396" s="267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68" t="s">
        <v>172</v>
      </c>
      <c r="AU396" s="268" t="s">
        <v>86</v>
      </c>
      <c r="AV396" s="15" t="s">
        <v>168</v>
      </c>
      <c r="AW396" s="15" t="s">
        <v>32</v>
      </c>
      <c r="AX396" s="15" t="s">
        <v>84</v>
      </c>
      <c r="AY396" s="268" t="s">
        <v>161</v>
      </c>
    </row>
    <row r="397" s="2" customFormat="1" ht="24.15" customHeight="1">
      <c r="A397" s="38"/>
      <c r="B397" s="39"/>
      <c r="C397" s="219" t="s">
        <v>490</v>
      </c>
      <c r="D397" s="219" t="s">
        <v>163</v>
      </c>
      <c r="E397" s="220" t="s">
        <v>491</v>
      </c>
      <c r="F397" s="221" t="s">
        <v>492</v>
      </c>
      <c r="G397" s="222" t="s">
        <v>166</v>
      </c>
      <c r="H397" s="223">
        <v>6745</v>
      </c>
      <c r="I397" s="224"/>
      <c r="J397" s="225">
        <f>ROUND(I397*H397,2)</f>
        <v>0</v>
      </c>
      <c r="K397" s="221" t="s">
        <v>167</v>
      </c>
      <c r="L397" s="44"/>
      <c r="M397" s="226" t="s">
        <v>1</v>
      </c>
      <c r="N397" s="227" t="s">
        <v>41</v>
      </c>
      <c r="O397" s="91"/>
      <c r="P397" s="228">
        <f>O397*H397</f>
        <v>0</v>
      </c>
      <c r="Q397" s="228">
        <v>0</v>
      </c>
      <c r="R397" s="228">
        <f>Q397*H397</f>
        <v>0</v>
      </c>
      <c r="S397" s="228">
        <v>0</v>
      </c>
      <c r="T397" s="229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30" t="s">
        <v>168</v>
      </c>
      <c r="AT397" s="230" t="s">
        <v>163</v>
      </c>
      <c r="AU397" s="230" t="s">
        <v>86</v>
      </c>
      <c r="AY397" s="17" t="s">
        <v>161</v>
      </c>
      <c r="BE397" s="231">
        <f>IF(N397="základní",J397,0)</f>
        <v>0</v>
      </c>
      <c r="BF397" s="231">
        <f>IF(N397="snížená",J397,0)</f>
        <v>0</v>
      </c>
      <c r="BG397" s="231">
        <f>IF(N397="zákl. přenesená",J397,0)</f>
        <v>0</v>
      </c>
      <c r="BH397" s="231">
        <f>IF(N397="sníž. přenesená",J397,0)</f>
        <v>0</v>
      </c>
      <c r="BI397" s="231">
        <f>IF(N397="nulová",J397,0)</f>
        <v>0</v>
      </c>
      <c r="BJ397" s="17" t="s">
        <v>84</v>
      </c>
      <c r="BK397" s="231">
        <f>ROUND(I397*H397,2)</f>
        <v>0</v>
      </c>
      <c r="BL397" s="17" t="s">
        <v>168</v>
      </c>
      <c r="BM397" s="230" t="s">
        <v>493</v>
      </c>
    </row>
    <row r="398" s="13" customFormat="1">
      <c r="A398" s="13"/>
      <c r="B398" s="237"/>
      <c r="C398" s="238"/>
      <c r="D398" s="232" t="s">
        <v>172</v>
      </c>
      <c r="E398" s="239" t="s">
        <v>1</v>
      </c>
      <c r="F398" s="240" t="s">
        <v>494</v>
      </c>
      <c r="G398" s="238"/>
      <c r="H398" s="239" t="s">
        <v>1</v>
      </c>
      <c r="I398" s="241"/>
      <c r="J398" s="238"/>
      <c r="K398" s="238"/>
      <c r="L398" s="242"/>
      <c r="M398" s="243"/>
      <c r="N398" s="244"/>
      <c r="O398" s="244"/>
      <c r="P398" s="244"/>
      <c r="Q398" s="244"/>
      <c r="R398" s="244"/>
      <c r="S398" s="244"/>
      <c r="T398" s="24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6" t="s">
        <v>172</v>
      </c>
      <c r="AU398" s="246" t="s">
        <v>86</v>
      </c>
      <c r="AV398" s="13" t="s">
        <v>84</v>
      </c>
      <c r="AW398" s="13" t="s">
        <v>32</v>
      </c>
      <c r="AX398" s="13" t="s">
        <v>76</v>
      </c>
      <c r="AY398" s="246" t="s">
        <v>161</v>
      </c>
    </row>
    <row r="399" s="14" customFormat="1">
      <c r="A399" s="14"/>
      <c r="B399" s="247"/>
      <c r="C399" s="248"/>
      <c r="D399" s="232" t="s">
        <v>172</v>
      </c>
      <c r="E399" s="249" t="s">
        <v>1</v>
      </c>
      <c r="F399" s="250" t="s">
        <v>495</v>
      </c>
      <c r="G399" s="248"/>
      <c r="H399" s="251">
        <v>5790</v>
      </c>
      <c r="I399" s="252"/>
      <c r="J399" s="248"/>
      <c r="K399" s="248"/>
      <c r="L399" s="253"/>
      <c r="M399" s="254"/>
      <c r="N399" s="255"/>
      <c r="O399" s="255"/>
      <c r="P399" s="255"/>
      <c r="Q399" s="255"/>
      <c r="R399" s="255"/>
      <c r="S399" s="255"/>
      <c r="T399" s="256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7" t="s">
        <v>172</v>
      </c>
      <c r="AU399" s="257" t="s">
        <v>86</v>
      </c>
      <c r="AV399" s="14" t="s">
        <v>86</v>
      </c>
      <c r="AW399" s="14" t="s">
        <v>32</v>
      </c>
      <c r="AX399" s="14" t="s">
        <v>76</v>
      </c>
      <c r="AY399" s="257" t="s">
        <v>161</v>
      </c>
    </row>
    <row r="400" s="13" customFormat="1">
      <c r="A400" s="13"/>
      <c r="B400" s="237"/>
      <c r="C400" s="238"/>
      <c r="D400" s="232" t="s">
        <v>172</v>
      </c>
      <c r="E400" s="239" t="s">
        <v>1</v>
      </c>
      <c r="F400" s="240" t="s">
        <v>496</v>
      </c>
      <c r="G400" s="238"/>
      <c r="H400" s="239" t="s">
        <v>1</v>
      </c>
      <c r="I400" s="241"/>
      <c r="J400" s="238"/>
      <c r="K400" s="238"/>
      <c r="L400" s="242"/>
      <c r="M400" s="243"/>
      <c r="N400" s="244"/>
      <c r="O400" s="244"/>
      <c r="P400" s="244"/>
      <c r="Q400" s="244"/>
      <c r="R400" s="244"/>
      <c r="S400" s="244"/>
      <c r="T400" s="245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6" t="s">
        <v>172</v>
      </c>
      <c r="AU400" s="246" t="s">
        <v>86</v>
      </c>
      <c r="AV400" s="13" t="s">
        <v>84</v>
      </c>
      <c r="AW400" s="13" t="s">
        <v>32</v>
      </c>
      <c r="AX400" s="13" t="s">
        <v>76</v>
      </c>
      <c r="AY400" s="246" t="s">
        <v>161</v>
      </c>
    </row>
    <row r="401" s="14" customFormat="1">
      <c r="A401" s="14"/>
      <c r="B401" s="247"/>
      <c r="C401" s="248"/>
      <c r="D401" s="232" t="s">
        <v>172</v>
      </c>
      <c r="E401" s="249" t="s">
        <v>1</v>
      </c>
      <c r="F401" s="250" t="s">
        <v>186</v>
      </c>
      <c r="G401" s="248"/>
      <c r="H401" s="251">
        <v>955</v>
      </c>
      <c r="I401" s="252"/>
      <c r="J401" s="248"/>
      <c r="K401" s="248"/>
      <c r="L401" s="253"/>
      <c r="M401" s="254"/>
      <c r="N401" s="255"/>
      <c r="O401" s="255"/>
      <c r="P401" s="255"/>
      <c r="Q401" s="255"/>
      <c r="R401" s="255"/>
      <c r="S401" s="255"/>
      <c r="T401" s="256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7" t="s">
        <v>172</v>
      </c>
      <c r="AU401" s="257" t="s">
        <v>86</v>
      </c>
      <c r="AV401" s="14" t="s">
        <v>86</v>
      </c>
      <c r="AW401" s="14" t="s">
        <v>32</v>
      </c>
      <c r="AX401" s="14" t="s">
        <v>76</v>
      </c>
      <c r="AY401" s="257" t="s">
        <v>161</v>
      </c>
    </row>
    <row r="402" s="15" customFormat="1">
      <c r="A402" s="15"/>
      <c r="B402" s="258"/>
      <c r="C402" s="259"/>
      <c r="D402" s="232" t="s">
        <v>172</v>
      </c>
      <c r="E402" s="260" t="s">
        <v>1</v>
      </c>
      <c r="F402" s="261" t="s">
        <v>175</v>
      </c>
      <c r="G402" s="259"/>
      <c r="H402" s="262">
        <v>6745</v>
      </c>
      <c r="I402" s="263"/>
      <c r="J402" s="259"/>
      <c r="K402" s="259"/>
      <c r="L402" s="264"/>
      <c r="M402" s="265"/>
      <c r="N402" s="266"/>
      <c r="O402" s="266"/>
      <c r="P402" s="266"/>
      <c r="Q402" s="266"/>
      <c r="R402" s="266"/>
      <c r="S402" s="266"/>
      <c r="T402" s="267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68" t="s">
        <v>172</v>
      </c>
      <c r="AU402" s="268" t="s">
        <v>86</v>
      </c>
      <c r="AV402" s="15" t="s">
        <v>168</v>
      </c>
      <c r="AW402" s="15" t="s">
        <v>32</v>
      </c>
      <c r="AX402" s="15" t="s">
        <v>84</v>
      </c>
      <c r="AY402" s="268" t="s">
        <v>161</v>
      </c>
    </row>
    <row r="403" s="2" customFormat="1" ht="24.15" customHeight="1">
      <c r="A403" s="38"/>
      <c r="B403" s="39"/>
      <c r="C403" s="219" t="s">
        <v>497</v>
      </c>
      <c r="D403" s="219" t="s">
        <v>163</v>
      </c>
      <c r="E403" s="220" t="s">
        <v>498</v>
      </c>
      <c r="F403" s="221" t="s">
        <v>499</v>
      </c>
      <c r="G403" s="222" t="s">
        <v>166</v>
      </c>
      <c r="H403" s="223">
        <v>955</v>
      </c>
      <c r="I403" s="224"/>
      <c r="J403" s="225">
        <f>ROUND(I403*H403,2)</f>
        <v>0</v>
      </c>
      <c r="K403" s="221" t="s">
        <v>167</v>
      </c>
      <c r="L403" s="44"/>
      <c r="M403" s="226" t="s">
        <v>1</v>
      </c>
      <c r="N403" s="227" t="s">
        <v>41</v>
      </c>
      <c r="O403" s="91"/>
      <c r="P403" s="228">
        <f>O403*H403</f>
        <v>0</v>
      </c>
      <c r="Q403" s="228">
        <v>0</v>
      </c>
      <c r="R403" s="228">
        <f>Q403*H403</f>
        <v>0</v>
      </c>
      <c r="S403" s="228">
        <v>0</v>
      </c>
      <c r="T403" s="229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30" t="s">
        <v>168</v>
      </c>
      <c r="AT403" s="230" t="s">
        <v>163</v>
      </c>
      <c r="AU403" s="230" t="s">
        <v>86</v>
      </c>
      <c r="AY403" s="17" t="s">
        <v>161</v>
      </c>
      <c r="BE403" s="231">
        <f>IF(N403="základní",J403,0)</f>
        <v>0</v>
      </c>
      <c r="BF403" s="231">
        <f>IF(N403="snížená",J403,0)</f>
        <v>0</v>
      </c>
      <c r="BG403" s="231">
        <f>IF(N403="zákl. přenesená",J403,0)</f>
        <v>0</v>
      </c>
      <c r="BH403" s="231">
        <f>IF(N403="sníž. přenesená",J403,0)</f>
        <v>0</v>
      </c>
      <c r="BI403" s="231">
        <f>IF(N403="nulová",J403,0)</f>
        <v>0</v>
      </c>
      <c r="BJ403" s="17" t="s">
        <v>84</v>
      </c>
      <c r="BK403" s="231">
        <f>ROUND(I403*H403,2)</f>
        <v>0</v>
      </c>
      <c r="BL403" s="17" t="s">
        <v>168</v>
      </c>
      <c r="BM403" s="230" t="s">
        <v>500</v>
      </c>
    </row>
    <row r="404" s="13" customFormat="1">
      <c r="A404" s="13"/>
      <c r="B404" s="237"/>
      <c r="C404" s="238"/>
      <c r="D404" s="232" t="s">
        <v>172</v>
      </c>
      <c r="E404" s="239" t="s">
        <v>1</v>
      </c>
      <c r="F404" s="240" t="s">
        <v>501</v>
      </c>
      <c r="G404" s="238"/>
      <c r="H404" s="239" t="s">
        <v>1</v>
      </c>
      <c r="I404" s="241"/>
      <c r="J404" s="238"/>
      <c r="K404" s="238"/>
      <c r="L404" s="242"/>
      <c r="M404" s="243"/>
      <c r="N404" s="244"/>
      <c r="O404" s="244"/>
      <c r="P404" s="244"/>
      <c r="Q404" s="244"/>
      <c r="R404" s="244"/>
      <c r="S404" s="244"/>
      <c r="T404" s="24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6" t="s">
        <v>172</v>
      </c>
      <c r="AU404" s="246" t="s">
        <v>86</v>
      </c>
      <c r="AV404" s="13" t="s">
        <v>84</v>
      </c>
      <c r="AW404" s="13" t="s">
        <v>32</v>
      </c>
      <c r="AX404" s="13" t="s">
        <v>76</v>
      </c>
      <c r="AY404" s="246" t="s">
        <v>161</v>
      </c>
    </row>
    <row r="405" s="14" customFormat="1">
      <c r="A405" s="14"/>
      <c r="B405" s="247"/>
      <c r="C405" s="248"/>
      <c r="D405" s="232" t="s">
        <v>172</v>
      </c>
      <c r="E405" s="249" t="s">
        <v>1</v>
      </c>
      <c r="F405" s="250" t="s">
        <v>186</v>
      </c>
      <c r="G405" s="248"/>
      <c r="H405" s="251">
        <v>955</v>
      </c>
      <c r="I405" s="252"/>
      <c r="J405" s="248"/>
      <c r="K405" s="248"/>
      <c r="L405" s="253"/>
      <c r="M405" s="254"/>
      <c r="N405" s="255"/>
      <c r="O405" s="255"/>
      <c r="P405" s="255"/>
      <c r="Q405" s="255"/>
      <c r="R405" s="255"/>
      <c r="S405" s="255"/>
      <c r="T405" s="256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7" t="s">
        <v>172</v>
      </c>
      <c r="AU405" s="257" t="s">
        <v>86</v>
      </c>
      <c r="AV405" s="14" t="s">
        <v>86</v>
      </c>
      <c r="AW405" s="14" t="s">
        <v>32</v>
      </c>
      <c r="AX405" s="14" t="s">
        <v>76</v>
      </c>
      <c r="AY405" s="257" t="s">
        <v>161</v>
      </c>
    </row>
    <row r="406" s="15" customFormat="1">
      <c r="A406" s="15"/>
      <c r="B406" s="258"/>
      <c r="C406" s="259"/>
      <c r="D406" s="232" t="s">
        <v>172</v>
      </c>
      <c r="E406" s="260" t="s">
        <v>1</v>
      </c>
      <c r="F406" s="261" t="s">
        <v>175</v>
      </c>
      <c r="G406" s="259"/>
      <c r="H406" s="262">
        <v>955</v>
      </c>
      <c r="I406" s="263"/>
      <c r="J406" s="259"/>
      <c r="K406" s="259"/>
      <c r="L406" s="264"/>
      <c r="M406" s="265"/>
      <c r="N406" s="266"/>
      <c r="O406" s="266"/>
      <c r="P406" s="266"/>
      <c r="Q406" s="266"/>
      <c r="R406" s="266"/>
      <c r="S406" s="266"/>
      <c r="T406" s="267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68" t="s">
        <v>172</v>
      </c>
      <c r="AU406" s="268" t="s">
        <v>86</v>
      </c>
      <c r="AV406" s="15" t="s">
        <v>168</v>
      </c>
      <c r="AW406" s="15" t="s">
        <v>32</v>
      </c>
      <c r="AX406" s="15" t="s">
        <v>84</v>
      </c>
      <c r="AY406" s="268" t="s">
        <v>161</v>
      </c>
    </row>
    <row r="407" s="2" customFormat="1" ht="44.25" customHeight="1">
      <c r="A407" s="38"/>
      <c r="B407" s="39"/>
      <c r="C407" s="219" t="s">
        <v>502</v>
      </c>
      <c r="D407" s="219" t="s">
        <v>163</v>
      </c>
      <c r="E407" s="220" t="s">
        <v>503</v>
      </c>
      <c r="F407" s="221" t="s">
        <v>504</v>
      </c>
      <c r="G407" s="222" t="s">
        <v>166</v>
      </c>
      <c r="H407" s="223">
        <v>2895</v>
      </c>
      <c r="I407" s="224"/>
      <c r="J407" s="225">
        <f>ROUND(I407*H407,2)</f>
        <v>0</v>
      </c>
      <c r="K407" s="221" t="s">
        <v>167</v>
      </c>
      <c r="L407" s="44"/>
      <c r="M407" s="226" t="s">
        <v>1</v>
      </c>
      <c r="N407" s="227" t="s">
        <v>41</v>
      </c>
      <c r="O407" s="91"/>
      <c r="P407" s="228">
        <f>O407*H407</f>
        <v>0</v>
      </c>
      <c r="Q407" s="228">
        <v>0</v>
      </c>
      <c r="R407" s="228">
        <f>Q407*H407</f>
        <v>0</v>
      </c>
      <c r="S407" s="228">
        <v>0</v>
      </c>
      <c r="T407" s="229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30" t="s">
        <v>168</v>
      </c>
      <c r="AT407" s="230" t="s">
        <v>163</v>
      </c>
      <c r="AU407" s="230" t="s">
        <v>86</v>
      </c>
      <c r="AY407" s="17" t="s">
        <v>161</v>
      </c>
      <c r="BE407" s="231">
        <f>IF(N407="základní",J407,0)</f>
        <v>0</v>
      </c>
      <c r="BF407" s="231">
        <f>IF(N407="snížená",J407,0)</f>
        <v>0</v>
      </c>
      <c r="BG407" s="231">
        <f>IF(N407="zákl. přenesená",J407,0)</f>
        <v>0</v>
      </c>
      <c r="BH407" s="231">
        <f>IF(N407="sníž. přenesená",J407,0)</f>
        <v>0</v>
      </c>
      <c r="BI407" s="231">
        <f>IF(N407="nulová",J407,0)</f>
        <v>0</v>
      </c>
      <c r="BJ407" s="17" t="s">
        <v>84</v>
      </c>
      <c r="BK407" s="231">
        <f>ROUND(I407*H407,2)</f>
        <v>0</v>
      </c>
      <c r="BL407" s="17" t="s">
        <v>168</v>
      </c>
      <c r="BM407" s="230" t="s">
        <v>505</v>
      </c>
    </row>
    <row r="408" s="13" customFormat="1">
      <c r="A408" s="13"/>
      <c r="B408" s="237"/>
      <c r="C408" s="238"/>
      <c r="D408" s="232" t="s">
        <v>172</v>
      </c>
      <c r="E408" s="239" t="s">
        <v>1</v>
      </c>
      <c r="F408" s="240" t="s">
        <v>381</v>
      </c>
      <c r="G408" s="238"/>
      <c r="H408" s="239" t="s">
        <v>1</v>
      </c>
      <c r="I408" s="241"/>
      <c r="J408" s="238"/>
      <c r="K408" s="238"/>
      <c r="L408" s="242"/>
      <c r="M408" s="243"/>
      <c r="N408" s="244"/>
      <c r="O408" s="244"/>
      <c r="P408" s="244"/>
      <c r="Q408" s="244"/>
      <c r="R408" s="244"/>
      <c r="S408" s="244"/>
      <c r="T408" s="245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6" t="s">
        <v>172</v>
      </c>
      <c r="AU408" s="246" t="s">
        <v>86</v>
      </c>
      <c r="AV408" s="13" t="s">
        <v>84</v>
      </c>
      <c r="AW408" s="13" t="s">
        <v>32</v>
      </c>
      <c r="AX408" s="13" t="s">
        <v>76</v>
      </c>
      <c r="AY408" s="246" t="s">
        <v>161</v>
      </c>
    </row>
    <row r="409" s="14" customFormat="1">
      <c r="A409" s="14"/>
      <c r="B409" s="247"/>
      <c r="C409" s="248"/>
      <c r="D409" s="232" t="s">
        <v>172</v>
      </c>
      <c r="E409" s="249" t="s">
        <v>1</v>
      </c>
      <c r="F409" s="250" t="s">
        <v>475</v>
      </c>
      <c r="G409" s="248"/>
      <c r="H409" s="251">
        <v>2895</v>
      </c>
      <c r="I409" s="252"/>
      <c r="J409" s="248"/>
      <c r="K409" s="248"/>
      <c r="L409" s="253"/>
      <c r="M409" s="254"/>
      <c r="N409" s="255"/>
      <c r="O409" s="255"/>
      <c r="P409" s="255"/>
      <c r="Q409" s="255"/>
      <c r="R409" s="255"/>
      <c r="S409" s="255"/>
      <c r="T409" s="256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7" t="s">
        <v>172</v>
      </c>
      <c r="AU409" s="257" t="s">
        <v>86</v>
      </c>
      <c r="AV409" s="14" t="s">
        <v>86</v>
      </c>
      <c r="AW409" s="14" t="s">
        <v>32</v>
      </c>
      <c r="AX409" s="14" t="s">
        <v>76</v>
      </c>
      <c r="AY409" s="257" t="s">
        <v>161</v>
      </c>
    </row>
    <row r="410" s="15" customFormat="1">
      <c r="A410" s="15"/>
      <c r="B410" s="258"/>
      <c r="C410" s="259"/>
      <c r="D410" s="232" t="s">
        <v>172</v>
      </c>
      <c r="E410" s="260" t="s">
        <v>1</v>
      </c>
      <c r="F410" s="261" t="s">
        <v>175</v>
      </c>
      <c r="G410" s="259"/>
      <c r="H410" s="262">
        <v>2895</v>
      </c>
      <c r="I410" s="263"/>
      <c r="J410" s="259"/>
      <c r="K410" s="259"/>
      <c r="L410" s="264"/>
      <c r="M410" s="265"/>
      <c r="N410" s="266"/>
      <c r="O410" s="266"/>
      <c r="P410" s="266"/>
      <c r="Q410" s="266"/>
      <c r="R410" s="266"/>
      <c r="S410" s="266"/>
      <c r="T410" s="267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68" t="s">
        <v>172</v>
      </c>
      <c r="AU410" s="268" t="s">
        <v>86</v>
      </c>
      <c r="AV410" s="15" t="s">
        <v>168</v>
      </c>
      <c r="AW410" s="15" t="s">
        <v>32</v>
      </c>
      <c r="AX410" s="15" t="s">
        <v>84</v>
      </c>
      <c r="AY410" s="268" t="s">
        <v>161</v>
      </c>
    </row>
    <row r="411" s="2" customFormat="1" ht="44.25" customHeight="1">
      <c r="A411" s="38"/>
      <c r="B411" s="39"/>
      <c r="C411" s="219" t="s">
        <v>506</v>
      </c>
      <c r="D411" s="219" t="s">
        <v>163</v>
      </c>
      <c r="E411" s="220" t="s">
        <v>507</v>
      </c>
      <c r="F411" s="221" t="s">
        <v>508</v>
      </c>
      <c r="G411" s="222" t="s">
        <v>166</v>
      </c>
      <c r="H411" s="223">
        <v>955</v>
      </c>
      <c r="I411" s="224"/>
      <c r="J411" s="225">
        <f>ROUND(I411*H411,2)</f>
        <v>0</v>
      </c>
      <c r="K411" s="221" t="s">
        <v>167</v>
      </c>
      <c r="L411" s="44"/>
      <c r="M411" s="226" t="s">
        <v>1</v>
      </c>
      <c r="N411" s="227" t="s">
        <v>41</v>
      </c>
      <c r="O411" s="91"/>
      <c r="P411" s="228">
        <f>O411*H411</f>
        <v>0</v>
      </c>
      <c r="Q411" s="228">
        <v>0</v>
      </c>
      <c r="R411" s="228">
        <f>Q411*H411</f>
        <v>0</v>
      </c>
      <c r="S411" s="228">
        <v>0</v>
      </c>
      <c r="T411" s="229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30" t="s">
        <v>168</v>
      </c>
      <c r="AT411" s="230" t="s">
        <v>163</v>
      </c>
      <c r="AU411" s="230" t="s">
        <v>86</v>
      </c>
      <c r="AY411" s="17" t="s">
        <v>161</v>
      </c>
      <c r="BE411" s="231">
        <f>IF(N411="základní",J411,0)</f>
        <v>0</v>
      </c>
      <c r="BF411" s="231">
        <f>IF(N411="snížená",J411,0)</f>
        <v>0</v>
      </c>
      <c r="BG411" s="231">
        <f>IF(N411="zákl. přenesená",J411,0)</f>
        <v>0</v>
      </c>
      <c r="BH411" s="231">
        <f>IF(N411="sníž. přenesená",J411,0)</f>
        <v>0</v>
      </c>
      <c r="BI411" s="231">
        <f>IF(N411="nulová",J411,0)</f>
        <v>0</v>
      </c>
      <c r="BJ411" s="17" t="s">
        <v>84</v>
      </c>
      <c r="BK411" s="231">
        <f>ROUND(I411*H411,2)</f>
        <v>0</v>
      </c>
      <c r="BL411" s="17" t="s">
        <v>168</v>
      </c>
      <c r="BM411" s="230" t="s">
        <v>509</v>
      </c>
    </row>
    <row r="412" s="13" customFormat="1">
      <c r="A412" s="13"/>
      <c r="B412" s="237"/>
      <c r="C412" s="238"/>
      <c r="D412" s="232" t="s">
        <v>172</v>
      </c>
      <c r="E412" s="239" t="s">
        <v>1</v>
      </c>
      <c r="F412" s="240" t="s">
        <v>185</v>
      </c>
      <c r="G412" s="238"/>
      <c r="H412" s="239" t="s">
        <v>1</v>
      </c>
      <c r="I412" s="241"/>
      <c r="J412" s="238"/>
      <c r="K412" s="238"/>
      <c r="L412" s="242"/>
      <c r="M412" s="243"/>
      <c r="N412" s="244"/>
      <c r="O412" s="244"/>
      <c r="P412" s="244"/>
      <c r="Q412" s="244"/>
      <c r="R412" s="244"/>
      <c r="S412" s="244"/>
      <c r="T412" s="24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6" t="s">
        <v>172</v>
      </c>
      <c r="AU412" s="246" t="s">
        <v>86</v>
      </c>
      <c r="AV412" s="13" t="s">
        <v>84</v>
      </c>
      <c r="AW412" s="13" t="s">
        <v>32</v>
      </c>
      <c r="AX412" s="13" t="s">
        <v>76</v>
      </c>
      <c r="AY412" s="246" t="s">
        <v>161</v>
      </c>
    </row>
    <row r="413" s="14" customFormat="1">
      <c r="A413" s="14"/>
      <c r="B413" s="247"/>
      <c r="C413" s="248"/>
      <c r="D413" s="232" t="s">
        <v>172</v>
      </c>
      <c r="E413" s="249" t="s">
        <v>1</v>
      </c>
      <c r="F413" s="250" t="s">
        <v>186</v>
      </c>
      <c r="G413" s="248"/>
      <c r="H413" s="251">
        <v>955</v>
      </c>
      <c r="I413" s="252"/>
      <c r="J413" s="248"/>
      <c r="K413" s="248"/>
      <c r="L413" s="253"/>
      <c r="M413" s="254"/>
      <c r="N413" s="255"/>
      <c r="O413" s="255"/>
      <c r="P413" s="255"/>
      <c r="Q413" s="255"/>
      <c r="R413" s="255"/>
      <c r="S413" s="255"/>
      <c r="T413" s="256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7" t="s">
        <v>172</v>
      </c>
      <c r="AU413" s="257" t="s">
        <v>86</v>
      </c>
      <c r="AV413" s="14" t="s">
        <v>86</v>
      </c>
      <c r="AW413" s="14" t="s">
        <v>32</v>
      </c>
      <c r="AX413" s="14" t="s">
        <v>76</v>
      </c>
      <c r="AY413" s="257" t="s">
        <v>161</v>
      </c>
    </row>
    <row r="414" s="15" customFormat="1">
      <c r="A414" s="15"/>
      <c r="B414" s="258"/>
      <c r="C414" s="259"/>
      <c r="D414" s="232" t="s">
        <v>172</v>
      </c>
      <c r="E414" s="260" t="s">
        <v>1</v>
      </c>
      <c r="F414" s="261" t="s">
        <v>175</v>
      </c>
      <c r="G414" s="259"/>
      <c r="H414" s="262">
        <v>955</v>
      </c>
      <c r="I414" s="263"/>
      <c r="J414" s="259"/>
      <c r="K414" s="259"/>
      <c r="L414" s="264"/>
      <c r="M414" s="265"/>
      <c r="N414" s="266"/>
      <c r="O414" s="266"/>
      <c r="P414" s="266"/>
      <c r="Q414" s="266"/>
      <c r="R414" s="266"/>
      <c r="S414" s="266"/>
      <c r="T414" s="267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68" t="s">
        <v>172</v>
      </c>
      <c r="AU414" s="268" t="s">
        <v>86</v>
      </c>
      <c r="AV414" s="15" t="s">
        <v>168</v>
      </c>
      <c r="AW414" s="15" t="s">
        <v>32</v>
      </c>
      <c r="AX414" s="15" t="s">
        <v>84</v>
      </c>
      <c r="AY414" s="268" t="s">
        <v>161</v>
      </c>
    </row>
    <row r="415" s="2" customFormat="1" ht="44.25" customHeight="1">
      <c r="A415" s="38"/>
      <c r="B415" s="39"/>
      <c r="C415" s="219" t="s">
        <v>510</v>
      </c>
      <c r="D415" s="219" t="s">
        <v>163</v>
      </c>
      <c r="E415" s="220" t="s">
        <v>511</v>
      </c>
      <c r="F415" s="221" t="s">
        <v>512</v>
      </c>
      <c r="G415" s="222" t="s">
        <v>166</v>
      </c>
      <c r="H415" s="223">
        <v>3850</v>
      </c>
      <c r="I415" s="224"/>
      <c r="J415" s="225">
        <f>ROUND(I415*H415,2)</f>
        <v>0</v>
      </c>
      <c r="K415" s="221" t="s">
        <v>167</v>
      </c>
      <c r="L415" s="44"/>
      <c r="M415" s="226" t="s">
        <v>1</v>
      </c>
      <c r="N415" s="227" t="s">
        <v>41</v>
      </c>
      <c r="O415" s="91"/>
      <c r="P415" s="228">
        <f>O415*H415</f>
        <v>0</v>
      </c>
      <c r="Q415" s="228">
        <v>0</v>
      </c>
      <c r="R415" s="228">
        <f>Q415*H415</f>
        <v>0</v>
      </c>
      <c r="S415" s="228">
        <v>0</v>
      </c>
      <c r="T415" s="229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30" t="s">
        <v>168</v>
      </c>
      <c r="AT415" s="230" t="s">
        <v>163</v>
      </c>
      <c r="AU415" s="230" t="s">
        <v>86</v>
      </c>
      <c r="AY415" s="17" t="s">
        <v>161</v>
      </c>
      <c r="BE415" s="231">
        <f>IF(N415="základní",J415,0)</f>
        <v>0</v>
      </c>
      <c r="BF415" s="231">
        <f>IF(N415="snížená",J415,0)</f>
        <v>0</v>
      </c>
      <c r="BG415" s="231">
        <f>IF(N415="zákl. přenesená",J415,0)</f>
        <v>0</v>
      </c>
      <c r="BH415" s="231">
        <f>IF(N415="sníž. přenesená",J415,0)</f>
        <v>0</v>
      </c>
      <c r="BI415" s="231">
        <f>IF(N415="nulová",J415,0)</f>
        <v>0</v>
      </c>
      <c r="BJ415" s="17" t="s">
        <v>84</v>
      </c>
      <c r="BK415" s="231">
        <f>ROUND(I415*H415,2)</f>
        <v>0</v>
      </c>
      <c r="BL415" s="17" t="s">
        <v>168</v>
      </c>
      <c r="BM415" s="230" t="s">
        <v>513</v>
      </c>
    </row>
    <row r="416" s="13" customFormat="1">
      <c r="A416" s="13"/>
      <c r="B416" s="237"/>
      <c r="C416" s="238"/>
      <c r="D416" s="232" t="s">
        <v>172</v>
      </c>
      <c r="E416" s="239" t="s">
        <v>1</v>
      </c>
      <c r="F416" s="240" t="s">
        <v>381</v>
      </c>
      <c r="G416" s="238"/>
      <c r="H416" s="239" t="s">
        <v>1</v>
      </c>
      <c r="I416" s="241"/>
      <c r="J416" s="238"/>
      <c r="K416" s="238"/>
      <c r="L416" s="242"/>
      <c r="M416" s="243"/>
      <c r="N416" s="244"/>
      <c r="O416" s="244"/>
      <c r="P416" s="244"/>
      <c r="Q416" s="244"/>
      <c r="R416" s="244"/>
      <c r="S416" s="244"/>
      <c r="T416" s="245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6" t="s">
        <v>172</v>
      </c>
      <c r="AU416" s="246" t="s">
        <v>86</v>
      </c>
      <c r="AV416" s="13" t="s">
        <v>84</v>
      </c>
      <c r="AW416" s="13" t="s">
        <v>32</v>
      </c>
      <c r="AX416" s="13" t="s">
        <v>76</v>
      </c>
      <c r="AY416" s="246" t="s">
        <v>161</v>
      </c>
    </row>
    <row r="417" s="14" customFormat="1">
      <c r="A417" s="14"/>
      <c r="B417" s="247"/>
      <c r="C417" s="248"/>
      <c r="D417" s="232" t="s">
        <v>172</v>
      </c>
      <c r="E417" s="249" t="s">
        <v>1</v>
      </c>
      <c r="F417" s="250" t="s">
        <v>475</v>
      </c>
      <c r="G417" s="248"/>
      <c r="H417" s="251">
        <v>2895</v>
      </c>
      <c r="I417" s="252"/>
      <c r="J417" s="248"/>
      <c r="K417" s="248"/>
      <c r="L417" s="253"/>
      <c r="M417" s="254"/>
      <c r="N417" s="255"/>
      <c r="O417" s="255"/>
      <c r="P417" s="255"/>
      <c r="Q417" s="255"/>
      <c r="R417" s="255"/>
      <c r="S417" s="255"/>
      <c r="T417" s="256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7" t="s">
        <v>172</v>
      </c>
      <c r="AU417" s="257" t="s">
        <v>86</v>
      </c>
      <c r="AV417" s="14" t="s">
        <v>86</v>
      </c>
      <c r="AW417" s="14" t="s">
        <v>32</v>
      </c>
      <c r="AX417" s="14" t="s">
        <v>76</v>
      </c>
      <c r="AY417" s="257" t="s">
        <v>161</v>
      </c>
    </row>
    <row r="418" s="13" customFormat="1">
      <c r="A418" s="13"/>
      <c r="B418" s="237"/>
      <c r="C418" s="238"/>
      <c r="D418" s="232" t="s">
        <v>172</v>
      </c>
      <c r="E418" s="239" t="s">
        <v>1</v>
      </c>
      <c r="F418" s="240" t="s">
        <v>185</v>
      </c>
      <c r="G418" s="238"/>
      <c r="H418" s="239" t="s">
        <v>1</v>
      </c>
      <c r="I418" s="241"/>
      <c r="J418" s="238"/>
      <c r="K418" s="238"/>
      <c r="L418" s="242"/>
      <c r="M418" s="243"/>
      <c r="N418" s="244"/>
      <c r="O418" s="244"/>
      <c r="P418" s="244"/>
      <c r="Q418" s="244"/>
      <c r="R418" s="244"/>
      <c r="S418" s="244"/>
      <c r="T418" s="245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6" t="s">
        <v>172</v>
      </c>
      <c r="AU418" s="246" t="s">
        <v>86</v>
      </c>
      <c r="AV418" s="13" t="s">
        <v>84</v>
      </c>
      <c r="AW418" s="13" t="s">
        <v>32</v>
      </c>
      <c r="AX418" s="13" t="s">
        <v>76</v>
      </c>
      <c r="AY418" s="246" t="s">
        <v>161</v>
      </c>
    </row>
    <row r="419" s="14" customFormat="1">
      <c r="A419" s="14"/>
      <c r="B419" s="247"/>
      <c r="C419" s="248"/>
      <c r="D419" s="232" t="s">
        <v>172</v>
      </c>
      <c r="E419" s="249" t="s">
        <v>1</v>
      </c>
      <c r="F419" s="250" t="s">
        <v>186</v>
      </c>
      <c r="G419" s="248"/>
      <c r="H419" s="251">
        <v>955</v>
      </c>
      <c r="I419" s="252"/>
      <c r="J419" s="248"/>
      <c r="K419" s="248"/>
      <c r="L419" s="253"/>
      <c r="M419" s="254"/>
      <c r="N419" s="255"/>
      <c r="O419" s="255"/>
      <c r="P419" s="255"/>
      <c r="Q419" s="255"/>
      <c r="R419" s="255"/>
      <c r="S419" s="255"/>
      <c r="T419" s="256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7" t="s">
        <v>172</v>
      </c>
      <c r="AU419" s="257" t="s">
        <v>86</v>
      </c>
      <c r="AV419" s="14" t="s">
        <v>86</v>
      </c>
      <c r="AW419" s="14" t="s">
        <v>32</v>
      </c>
      <c r="AX419" s="14" t="s">
        <v>76</v>
      </c>
      <c r="AY419" s="257" t="s">
        <v>161</v>
      </c>
    </row>
    <row r="420" s="15" customFormat="1">
      <c r="A420" s="15"/>
      <c r="B420" s="258"/>
      <c r="C420" s="259"/>
      <c r="D420" s="232" t="s">
        <v>172</v>
      </c>
      <c r="E420" s="260" t="s">
        <v>1</v>
      </c>
      <c r="F420" s="261" t="s">
        <v>175</v>
      </c>
      <c r="G420" s="259"/>
      <c r="H420" s="262">
        <v>3850</v>
      </c>
      <c r="I420" s="263"/>
      <c r="J420" s="259"/>
      <c r="K420" s="259"/>
      <c r="L420" s="264"/>
      <c r="M420" s="265"/>
      <c r="N420" s="266"/>
      <c r="O420" s="266"/>
      <c r="P420" s="266"/>
      <c r="Q420" s="266"/>
      <c r="R420" s="266"/>
      <c r="S420" s="266"/>
      <c r="T420" s="267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68" t="s">
        <v>172</v>
      </c>
      <c r="AU420" s="268" t="s">
        <v>86</v>
      </c>
      <c r="AV420" s="15" t="s">
        <v>168</v>
      </c>
      <c r="AW420" s="15" t="s">
        <v>32</v>
      </c>
      <c r="AX420" s="15" t="s">
        <v>84</v>
      </c>
      <c r="AY420" s="268" t="s">
        <v>161</v>
      </c>
    </row>
    <row r="421" s="2" customFormat="1" ht="44.25" customHeight="1">
      <c r="A421" s="38"/>
      <c r="B421" s="39"/>
      <c r="C421" s="219" t="s">
        <v>514</v>
      </c>
      <c r="D421" s="219" t="s">
        <v>163</v>
      </c>
      <c r="E421" s="220" t="s">
        <v>515</v>
      </c>
      <c r="F421" s="221" t="s">
        <v>516</v>
      </c>
      <c r="G421" s="222" t="s">
        <v>166</v>
      </c>
      <c r="H421" s="223">
        <v>458</v>
      </c>
      <c r="I421" s="224"/>
      <c r="J421" s="225">
        <f>ROUND(I421*H421,2)</f>
        <v>0</v>
      </c>
      <c r="K421" s="221" t="s">
        <v>167</v>
      </c>
      <c r="L421" s="44"/>
      <c r="M421" s="226" t="s">
        <v>1</v>
      </c>
      <c r="N421" s="227" t="s">
        <v>41</v>
      </c>
      <c r="O421" s="91"/>
      <c r="P421" s="228">
        <f>O421*H421</f>
        <v>0</v>
      </c>
      <c r="Q421" s="228">
        <v>0</v>
      </c>
      <c r="R421" s="228">
        <f>Q421*H421</f>
        <v>0</v>
      </c>
      <c r="S421" s="228">
        <v>0</v>
      </c>
      <c r="T421" s="229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30" t="s">
        <v>168</v>
      </c>
      <c r="AT421" s="230" t="s">
        <v>163</v>
      </c>
      <c r="AU421" s="230" t="s">
        <v>86</v>
      </c>
      <c r="AY421" s="17" t="s">
        <v>161</v>
      </c>
      <c r="BE421" s="231">
        <f>IF(N421="základní",J421,0)</f>
        <v>0</v>
      </c>
      <c r="BF421" s="231">
        <f>IF(N421="snížená",J421,0)</f>
        <v>0</v>
      </c>
      <c r="BG421" s="231">
        <f>IF(N421="zákl. přenesená",J421,0)</f>
        <v>0</v>
      </c>
      <c r="BH421" s="231">
        <f>IF(N421="sníž. přenesená",J421,0)</f>
        <v>0</v>
      </c>
      <c r="BI421" s="231">
        <f>IF(N421="nulová",J421,0)</f>
        <v>0</v>
      </c>
      <c r="BJ421" s="17" t="s">
        <v>84</v>
      </c>
      <c r="BK421" s="231">
        <f>ROUND(I421*H421,2)</f>
        <v>0</v>
      </c>
      <c r="BL421" s="17" t="s">
        <v>168</v>
      </c>
      <c r="BM421" s="230" t="s">
        <v>517</v>
      </c>
    </row>
    <row r="422" s="13" customFormat="1">
      <c r="A422" s="13"/>
      <c r="B422" s="237"/>
      <c r="C422" s="238"/>
      <c r="D422" s="232" t="s">
        <v>172</v>
      </c>
      <c r="E422" s="239" t="s">
        <v>1</v>
      </c>
      <c r="F422" s="240" t="s">
        <v>387</v>
      </c>
      <c r="G422" s="238"/>
      <c r="H422" s="239" t="s">
        <v>1</v>
      </c>
      <c r="I422" s="241"/>
      <c r="J422" s="238"/>
      <c r="K422" s="238"/>
      <c r="L422" s="242"/>
      <c r="M422" s="243"/>
      <c r="N422" s="244"/>
      <c r="O422" s="244"/>
      <c r="P422" s="244"/>
      <c r="Q422" s="244"/>
      <c r="R422" s="244"/>
      <c r="S422" s="244"/>
      <c r="T422" s="245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6" t="s">
        <v>172</v>
      </c>
      <c r="AU422" s="246" t="s">
        <v>86</v>
      </c>
      <c r="AV422" s="13" t="s">
        <v>84</v>
      </c>
      <c r="AW422" s="13" t="s">
        <v>32</v>
      </c>
      <c r="AX422" s="13" t="s">
        <v>76</v>
      </c>
      <c r="AY422" s="246" t="s">
        <v>161</v>
      </c>
    </row>
    <row r="423" s="14" customFormat="1">
      <c r="A423" s="14"/>
      <c r="B423" s="247"/>
      <c r="C423" s="248"/>
      <c r="D423" s="232" t="s">
        <v>172</v>
      </c>
      <c r="E423" s="249" t="s">
        <v>1</v>
      </c>
      <c r="F423" s="250" t="s">
        <v>388</v>
      </c>
      <c r="G423" s="248"/>
      <c r="H423" s="251">
        <v>458</v>
      </c>
      <c r="I423" s="252"/>
      <c r="J423" s="248"/>
      <c r="K423" s="248"/>
      <c r="L423" s="253"/>
      <c r="M423" s="254"/>
      <c r="N423" s="255"/>
      <c r="O423" s="255"/>
      <c r="P423" s="255"/>
      <c r="Q423" s="255"/>
      <c r="R423" s="255"/>
      <c r="S423" s="255"/>
      <c r="T423" s="256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7" t="s">
        <v>172</v>
      </c>
      <c r="AU423" s="257" t="s">
        <v>86</v>
      </c>
      <c r="AV423" s="14" t="s">
        <v>86</v>
      </c>
      <c r="AW423" s="14" t="s">
        <v>32</v>
      </c>
      <c r="AX423" s="14" t="s">
        <v>76</v>
      </c>
      <c r="AY423" s="257" t="s">
        <v>161</v>
      </c>
    </row>
    <row r="424" s="15" customFormat="1">
      <c r="A424" s="15"/>
      <c r="B424" s="258"/>
      <c r="C424" s="259"/>
      <c r="D424" s="232" t="s">
        <v>172</v>
      </c>
      <c r="E424" s="260" t="s">
        <v>1</v>
      </c>
      <c r="F424" s="261" t="s">
        <v>175</v>
      </c>
      <c r="G424" s="259"/>
      <c r="H424" s="262">
        <v>458</v>
      </c>
      <c r="I424" s="263"/>
      <c r="J424" s="259"/>
      <c r="K424" s="259"/>
      <c r="L424" s="264"/>
      <c r="M424" s="265"/>
      <c r="N424" s="266"/>
      <c r="O424" s="266"/>
      <c r="P424" s="266"/>
      <c r="Q424" s="266"/>
      <c r="R424" s="266"/>
      <c r="S424" s="266"/>
      <c r="T424" s="267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68" t="s">
        <v>172</v>
      </c>
      <c r="AU424" s="268" t="s">
        <v>86</v>
      </c>
      <c r="AV424" s="15" t="s">
        <v>168</v>
      </c>
      <c r="AW424" s="15" t="s">
        <v>32</v>
      </c>
      <c r="AX424" s="15" t="s">
        <v>84</v>
      </c>
      <c r="AY424" s="268" t="s">
        <v>161</v>
      </c>
    </row>
    <row r="425" s="2" customFormat="1" ht="49.05" customHeight="1">
      <c r="A425" s="38"/>
      <c r="B425" s="39"/>
      <c r="C425" s="219" t="s">
        <v>518</v>
      </c>
      <c r="D425" s="219" t="s">
        <v>163</v>
      </c>
      <c r="E425" s="220" t="s">
        <v>519</v>
      </c>
      <c r="F425" s="221" t="s">
        <v>520</v>
      </c>
      <c r="G425" s="222" t="s">
        <v>166</v>
      </c>
      <c r="H425" s="223">
        <v>1492</v>
      </c>
      <c r="I425" s="224"/>
      <c r="J425" s="225">
        <f>ROUND(I425*H425,2)</f>
        <v>0</v>
      </c>
      <c r="K425" s="221" t="s">
        <v>167</v>
      </c>
      <c r="L425" s="44"/>
      <c r="M425" s="226" t="s">
        <v>1</v>
      </c>
      <c r="N425" s="227" t="s">
        <v>41</v>
      </c>
      <c r="O425" s="91"/>
      <c r="P425" s="228">
        <f>O425*H425</f>
        <v>0</v>
      </c>
      <c r="Q425" s="228">
        <v>0</v>
      </c>
      <c r="R425" s="228">
        <f>Q425*H425</f>
        <v>0</v>
      </c>
      <c r="S425" s="228">
        <v>0</v>
      </c>
      <c r="T425" s="229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30" t="s">
        <v>168</v>
      </c>
      <c r="AT425" s="230" t="s">
        <v>163</v>
      </c>
      <c r="AU425" s="230" t="s">
        <v>86</v>
      </c>
      <c r="AY425" s="17" t="s">
        <v>161</v>
      </c>
      <c r="BE425" s="231">
        <f>IF(N425="základní",J425,0)</f>
        <v>0</v>
      </c>
      <c r="BF425" s="231">
        <f>IF(N425="snížená",J425,0)</f>
        <v>0</v>
      </c>
      <c r="BG425" s="231">
        <f>IF(N425="zákl. přenesená",J425,0)</f>
        <v>0</v>
      </c>
      <c r="BH425" s="231">
        <f>IF(N425="sníž. přenesená",J425,0)</f>
        <v>0</v>
      </c>
      <c r="BI425" s="231">
        <f>IF(N425="nulová",J425,0)</f>
        <v>0</v>
      </c>
      <c r="BJ425" s="17" t="s">
        <v>84</v>
      </c>
      <c r="BK425" s="231">
        <f>ROUND(I425*H425,2)</f>
        <v>0</v>
      </c>
      <c r="BL425" s="17" t="s">
        <v>168</v>
      </c>
      <c r="BM425" s="230" t="s">
        <v>521</v>
      </c>
    </row>
    <row r="426" s="13" customFormat="1">
      <c r="A426" s="13"/>
      <c r="B426" s="237"/>
      <c r="C426" s="238"/>
      <c r="D426" s="232" t="s">
        <v>172</v>
      </c>
      <c r="E426" s="239" t="s">
        <v>1</v>
      </c>
      <c r="F426" s="240" t="s">
        <v>387</v>
      </c>
      <c r="G426" s="238"/>
      <c r="H426" s="239" t="s">
        <v>1</v>
      </c>
      <c r="I426" s="241"/>
      <c r="J426" s="238"/>
      <c r="K426" s="238"/>
      <c r="L426" s="242"/>
      <c r="M426" s="243"/>
      <c r="N426" s="244"/>
      <c r="O426" s="244"/>
      <c r="P426" s="244"/>
      <c r="Q426" s="244"/>
      <c r="R426" s="244"/>
      <c r="S426" s="244"/>
      <c r="T426" s="245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6" t="s">
        <v>172</v>
      </c>
      <c r="AU426" s="246" t="s">
        <v>86</v>
      </c>
      <c r="AV426" s="13" t="s">
        <v>84</v>
      </c>
      <c r="AW426" s="13" t="s">
        <v>32</v>
      </c>
      <c r="AX426" s="13" t="s">
        <v>76</v>
      </c>
      <c r="AY426" s="246" t="s">
        <v>161</v>
      </c>
    </row>
    <row r="427" s="14" customFormat="1">
      <c r="A427" s="14"/>
      <c r="B427" s="247"/>
      <c r="C427" s="248"/>
      <c r="D427" s="232" t="s">
        <v>172</v>
      </c>
      <c r="E427" s="249" t="s">
        <v>1</v>
      </c>
      <c r="F427" s="250" t="s">
        <v>388</v>
      </c>
      <c r="G427" s="248"/>
      <c r="H427" s="251">
        <v>458</v>
      </c>
      <c r="I427" s="252"/>
      <c r="J427" s="248"/>
      <c r="K427" s="248"/>
      <c r="L427" s="253"/>
      <c r="M427" s="254"/>
      <c r="N427" s="255"/>
      <c r="O427" s="255"/>
      <c r="P427" s="255"/>
      <c r="Q427" s="255"/>
      <c r="R427" s="255"/>
      <c r="S427" s="255"/>
      <c r="T427" s="256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7" t="s">
        <v>172</v>
      </c>
      <c r="AU427" s="257" t="s">
        <v>86</v>
      </c>
      <c r="AV427" s="14" t="s">
        <v>86</v>
      </c>
      <c r="AW427" s="14" t="s">
        <v>32</v>
      </c>
      <c r="AX427" s="14" t="s">
        <v>76</v>
      </c>
      <c r="AY427" s="257" t="s">
        <v>161</v>
      </c>
    </row>
    <row r="428" s="13" customFormat="1">
      <c r="A428" s="13"/>
      <c r="B428" s="237"/>
      <c r="C428" s="238"/>
      <c r="D428" s="232" t="s">
        <v>172</v>
      </c>
      <c r="E428" s="239" t="s">
        <v>1</v>
      </c>
      <c r="F428" s="240" t="s">
        <v>389</v>
      </c>
      <c r="G428" s="238"/>
      <c r="H428" s="239" t="s">
        <v>1</v>
      </c>
      <c r="I428" s="241"/>
      <c r="J428" s="238"/>
      <c r="K428" s="238"/>
      <c r="L428" s="242"/>
      <c r="M428" s="243"/>
      <c r="N428" s="244"/>
      <c r="O428" s="244"/>
      <c r="P428" s="244"/>
      <c r="Q428" s="244"/>
      <c r="R428" s="244"/>
      <c r="S428" s="244"/>
      <c r="T428" s="245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6" t="s">
        <v>172</v>
      </c>
      <c r="AU428" s="246" t="s">
        <v>86</v>
      </c>
      <c r="AV428" s="13" t="s">
        <v>84</v>
      </c>
      <c r="AW428" s="13" t="s">
        <v>32</v>
      </c>
      <c r="AX428" s="13" t="s">
        <v>76</v>
      </c>
      <c r="AY428" s="246" t="s">
        <v>161</v>
      </c>
    </row>
    <row r="429" s="14" customFormat="1">
      <c r="A429" s="14"/>
      <c r="B429" s="247"/>
      <c r="C429" s="248"/>
      <c r="D429" s="232" t="s">
        <v>172</v>
      </c>
      <c r="E429" s="249" t="s">
        <v>1</v>
      </c>
      <c r="F429" s="250" t="s">
        <v>522</v>
      </c>
      <c r="G429" s="248"/>
      <c r="H429" s="251">
        <v>1034</v>
      </c>
      <c r="I429" s="252"/>
      <c r="J429" s="248"/>
      <c r="K429" s="248"/>
      <c r="L429" s="253"/>
      <c r="M429" s="254"/>
      <c r="N429" s="255"/>
      <c r="O429" s="255"/>
      <c r="P429" s="255"/>
      <c r="Q429" s="255"/>
      <c r="R429" s="255"/>
      <c r="S429" s="255"/>
      <c r="T429" s="256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7" t="s">
        <v>172</v>
      </c>
      <c r="AU429" s="257" t="s">
        <v>86</v>
      </c>
      <c r="AV429" s="14" t="s">
        <v>86</v>
      </c>
      <c r="AW429" s="14" t="s">
        <v>32</v>
      </c>
      <c r="AX429" s="14" t="s">
        <v>76</v>
      </c>
      <c r="AY429" s="257" t="s">
        <v>161</v>
      </c>
    </row>
    <row r="430" s="15" customFormat="1">
      <c r="A430" s="15"/>
      <c r="B430" s="258"/>
      <c r="C430" s="259"/>
      <c r="D430" s="232" t="s">
        <v>172</v>
      </c>
      <c r="E430" s="260" t="s">
        <v>1</v>
      </c>
      <c r="F430" s="261" t="s">
        <v>175</v>
      </c>
      <c r="G430" s="259"/>
      <c r="H430" s="262">
        <v>1492</v>
      </c>
      <c r="I430" s="263"/>
      <c r="J430" s="259"/>
      <c r="K430" s="259"/>
      <c r="L430" s="264"/>
      <c r="M430" s="265"/>
      <c r="N430" s="266"/>
      <c r="O430" s="266"/>
      <c r="P430" s="266"/>
      <c r="Q430" s="266"/>
      <c r="R430" s="266"/>
      <c r="S430" s="266"/>
      <c r="T430" s="267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68" t="s">
        <v>172</v>
      </c>
      <c r="AU430" s="268" t="s">
        <v>86</v>
      </c>
      <c r="AV430" s="15" t="s">
        <v>168</v>
      </c>
      <c r="AW430" s="15" t="s">
        <v>32</v>
      </c>
      <c r="AX430" s="15" t="s">
        <v>84</v>
      </c>
      <c r="AY430" s="268" t="s">
        <v>161</v>
      </c>
    </row>
    <row r="431" s="2" customFormat="1" ht="55.5" customHeight="1">
      <c r="A431" s="38"/>
      <c r="B431" s="39"/>
      <c r="C431" s="219" t="s">
        <v>523</v>
      </c>
      <c r="D431" s="219" t="s">
        <v>163</v>
      </c>
      <c r="E431" s="220" t="s">
        <v>524</v>
      </c>
      <c r="F431" s="221" t="s">
        <v>525</v>
      </c>
      <c r="G431" s="222" t="s">
        <v>166</v>
      </c>
      <c r="H431" s="223">
        <v>470</v>
      </c>
      <c r="I431" s="224"/>
      <c r="J431" s="225">
        <f>ROUND(I431*H431,2)</f>
        <v>0</v>
      </c>
      <c r="K431" s="221" t="s">
        <v>167</v>
      </c>
      <c r="L431" s="44"/>
      <c r="M431" s="226" t="s">
        <v>1</v>
      </c>
      <c r="N431" s="227" t="s">
        <v>41</v>
      </c>
      <c r="O431" s="91"/>
      <c r="P431" s="228">
        <f>O431*H431</f>
        <v>0</v>
      </c>
      <c r="Q431" s="228">
        <v>0.1837</v>
      </c>
      <c r="R431" s="228">
        <f>Q431*H431</f>
        <v>86.338999999999999</v>
      </c>
      <c r="S431" s="228">
        <v>0</v>
      </c>
      <c r="T431" s="229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30" t="s">
        <v>168</v>
      </c>
      <c r="AT431" s="230" t="s">
        <v>163</v>
      </c>
      <c r="AU431" s="230" t="s">
        <v>86</v>
      </c>
      <c r="AY431" s="17" t="s">
        <v>161</v>
      </c>
      <c r="BE431" s="231">
        <f>IF(N431="základní",J431,0)</f>
        <v>0</v>
      </c>
      <c r="BF431" s="231">
        <f>IF(N431="snížená",J431,0)</f>
        <v>0</v>
      </c>
      <c r="BG431" s="231">
        <f>IF(N431="zákl. přenesená",J431,0)</f>
        <v>0</v>
      </c>
      <c r="BH431" s="231">
        <f>IF(N431="sníž. přenesená",J431,0)</f>
        <v>0</v>
      </c>
      <c r="BI431" s="231">
        <f>IF(N431="nulová",J431,0)</f>
        <v>0</v>
      </c>
      <c r="BJ431" s="17" t="s">
        <v>84</v>
      </c>
      <c r="BK431" s="231">
        <f>ROUND(I431*H431,2)</f>
        <v>0</v>
      </c>
      <c r="BL431" s="17" t="s">
        <v>168</v>
      </c>
      <c r="BM431" s="230" t="s">
        <v>526</v>
      </c>
    </row>
    <row r="432" s="13" customFormat="1">
      <c r="A432" s="13"/>
      <c r="B432" s="237"/>
      <c r="C432" s="238"/>
      <c r="D432" s="232" t="s">
        <v>172</v>
      </c>
      <c r="E432" s="239" t="s">
        <v>1</v>
      </c>
      <c r="F432" s="240" t="s">
        <v>383</v>
      </c>
      <c r="G432" s="238"/>
      <c r="H432" s="239" t="s">
        <v>1</v>
      </c>
      <c r="I432" s="241"/>
      <c r="J432" s="238"/>
      <c r="K432" s="238"/>
      <c r="L432" s="242"/>
      <c r="M432" s="243"/>
      <c r="N432" s="244"/>
      <c r="O432" s="244"/>
      <c r="P432" s="244"/>
      <c r="Q432" s="244"/>
      <c r="R432" s="244"/>
      <c r="S432" s="244"/>
      <c r="T432" s="245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6" t="s">
        <v>172</v>
      </c>
      <c r="AU432" s="246" t="s">
        <v>86</v>
      </c>
      <c r="AV432" s="13" t="s">
        <v>84</v>
      </c>
      <c r="AW432" s="13" t="s">
        <v>32</v>
      </c>
      <c r="AX432" s="13" t="s">
        <v>76</v>
      </c>
      <c r="AY432" s="246" t="s">
        <v>161</v>
      </c>
    </row>
    <row r="433" s="14" customFormat="1">
      <c r="A433" s="14"/>
      <c r="B433" s="247"/>
      <c r="C433" s="248"/>
      <c r="D433" s="232" t="s">
        <v>172</v>
      </c>
      <c r="E433" s="249" t="s">
        <v>1</v>
      </c>
      <c r="F433" s="250" t="s">
        <v>480</v>
      </c>
      <c r="G433" s="248"/>
      <c r="H433" s="251">
        <v>470</v>
      </c>
      <c r="I433" s="252"/>
      <c r="J433" s="248"/>
      <c r="K433" s="248"/>
      <c r="L433" s="253"/>
      <c r="M433" s="254"/>
      <c r="N433" s="255"/>
      <c r="O433" s="255"/>
      <c r="P433" s="255"/>
      <c r="Q433" s="255"/>
      <c r="R433" s="255"/>
      <c r="S433" s="255"/>
      <c r="T433" s="256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7" t="s">
        <v>172</v>
      </c>
      <c r="AU433" s="257" t="s">
        <v>86</v>
      </c>
      <c r="AV433" s="14" t="s">
        <v>86</v>
      </c>
      <c r="AW433" s="14" t="s">
        <v>32</v>
      </c>
      <c r="AX433" s="14" t="s">
        <v>76</v>
      </c>
      <c r="AY433" s="257" t="s">
        <v>161</v>
      </c>
    </row>
    <row r="434" s="15" customFormat="1">
      <c r="A434" s="15"/>
      <c r="B434" s="258"/>
      <c r="C434" s="259"/>
      <c r="D434" s="232" t="s">
        <v>172</v>
      </c>
      <c r="E434" s="260" t="s">
        <v>1</v>
      </c>
      <c r="F434" s="261" t="s">
        <v>175</v>
      </c>
      <c r="G434" s="259"/>
      <c r="H434" s="262">
        <v>470</v>
      </c>
      <c r="I434" s="263"/>
      <c r="J434" s="259"/>
      <c r="K434" s="259"/>
      <c r="L434" s="264"/>
      <c r="M434" s="265"/>
      <c r="N434" s="266"/>
      <c r="O434" s="266"/>
      <c r="P434" s="266"/>
      <c r="Q434" s="266"/>
      <c r="R434" s="266"/>
      <c r="S434" s="266"/>
      <c r="T434" s="267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68" t="s">
        <v>172</v>
      </c>
      <c r="AU434" s="268" t="s">
        <v>86</v>
      </c>
      <c r="AV434" s="15" t="s">
        <v>168</v>
      </c>
      <c r="AW434" s="15" t="s">
        <v>32</v>
      </c>
      <c r="AX434" s="15" t="s">
        <v>84</v>
      </c>
      <c r="AY434" s="268" t="s">
        <v>161</v>
      </c>
    </row>
    <row r="435" s="2" customFormat="1" ht="16.5" customHeight="1">
      <c r="A435" s="38"/>
      <c r="B435" s="39"/>
      <c r="C435" s="269" t="s">
        <v>527</v>
      </c>
      <c r="D435" s="269" t="s">
        <v>319</v>
      </c>
      <c r="E435" s="270" t="s">
        <v>528</v>
      </c>
      <c r="F435" s="271" t="s">
        <v>529</v>
      </c>
      <c r="G435" s="272" t="s">
        <v>166</v>
      </c>
      <c r="H435" s="273">
        <v>479.39999999999998</v>
      </c>
      <c r="I435" s="274"/>
      <c r="J435" s="275">
        <f>ROUND(I435*H435,2)</f>
        <v>0</v>
      </c>
      <c r="K435" s="271" t="s">
        <v>167</v>
      </c>
      <c r="L435" s="276"/>
      <c r="M435" s="277" t="s">
        <v>1</v>
      </c>
      <c r="N435" s="278" t="s">
        <v>41</v>
      </c>
      <c r="O435" s="91"/>
      <c r="P435" s="228">
        <f>O435*H435</f>
        <v>0</v>
      </c>
      <c r="Q435" s="228">
        <v>0.41699999999999998</v>
      </c>
      <c r="R435" s="228">
        <f>Q435*H435</f>
        <v>199.90979999999999</v>
      </c>
      <c r="S435" s="228">
        <v>0</v>
      </c>
      <c r="T435" s="229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30" t="s">
        <v>210</v>
      </c>
      <c r="AT435" s="230" t="s">
        <v>319</v>
      </c>
      <c r="AU435" s="230" t="s">
        <v>86</v>
      </c>
      <c r="AY435" s="17" t="s">
        <v>161</v>
      </c>
      <c r="BE435" s="231">
        <f>IF(N435="základní",J435,0)</f>
        <v>0</v>
      </c>
      <c r="BF435" s="231">
        <f>IF(N435="snížená",J435,0)</f>
        <v>0</v>
      </c>
      <c r="BG435" s="231">
        <f>IF(N435="zákl. přenesená",J435,0)</f>
        <v>0</v>
      </c>
      <c r="BH435" s="231">
        <f>IF(N435="sníž. přenesená",J435,0)</f>
        <v>0</v>
      </c>
      <c r="BI435" s="231">
        <f>IF(N435="nulová",J435,0)</f>
        <v>0</v>
      </c>
      <c r="BJ435" s="17" t="s">
        <v>84</v>
      </c>
      <c r="BK435" s="231">
        <f>ROUND(I435*H435,2)</f>
        <v>0</v>
      </c>
      <c r="BL435" s="17" t="s">
        <v>168</v>
      </c>
      <c r="BM435" s="230" t="s">
        <v>530</v>
      </c>
    </row>
    <row r="436" s="13" customFormat="1">
      <c r="A436" s="13"/>
      <c r="B436" s="237"/>
      <c r="C436" s="238"/>
      <c r="D436" s="232" t="s">
        <v>172</v>
      </c>
      <c r="E436" s="239" t="s">
        <v>1</v>
      </c>
      <c r="F436" s="240" t="s">
        <v>383</v>
      </c>
      <c r="G436" s="238"/>
      <c r="H436" s="239" t="s">
        <v>1</v>
      </c>
      <c r="I436" s="241"/>
      <c r="J436" s="238"/>
      <c r="K436" s="238"/>
      <c r="L436" s="242"/>
      <c r="M436" s="243"/>
      <c r="N436" s="244"/>
      <c r="O436" s="244"/>
      <c r="P436" s="244"/>
      <c r="Q436" s="244"/>
      <c r="R436" s="244"/>
      <c r="S436" s="244"/>
      <c r="T436" s="245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6" t="s">
        <v>172</v>
      </c>
      <c r="AU436" s="246" t="s">
        <v>86</v>
      </c>
      <c r="AV436" s="13" t="s">
        <v>84</v>
      </c>
      <c r="AW436" s="13" t="s">
        <v>32</v>
      </c>
      <c r="AX436" s="13" t="s">
        <v>76</v>
      </c>
      <c r="AY436" s="246" t="s">
        <v>161</v>
      </c>
    </row>
    <row r="437" s="14" customFormat="1">
      <c r="A437" s="14"/>
      <c r="B437" s="247"/>
      <c r="C437" s="248"/>
      <c r="D437" s="232" t="s">
        <v>172</v>
      </c>
      <c r="E437" s="249" t="s">
        <v>1</v>
      </c>
      <c r="F437" s="250" t="s">
        <v>531</v>
      </c>
      <c r="G437" s="248"/>
      <c r="H437" s="251">
        <v>479.39999999999998</v>
      </c>
      <c r="I437" s="252"/>
      <c r="J437" s="248"/>
      <c r="K437" s="248"/>
      <c r="L437" s="253"/>
      <c r="M437" s="254"/>
      <c r="N437" s="255"/>
      <c r="O437" s="255"/>
      <c r="P437" s="255"/>
      <c r="Q437" s="255"/>
      <c r="R437" s="255"/>
      <c r="S437" s="255"/>
      <c r="T437" s="256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7" t="s">
        <v>172</v>
      </c>
      <c r="AU437" s="257" t="s">
        <v>86</v>
      </c>
      <c r="AV437" s="14" t="s">
        <v>86</v>
      </c>
      <c r="AW437" s="14" t="s">
        <v>32</v>
      </c>
      <c r="AX437" s="14" t="s">
        <v>76</v>
      </c>
      <c r="AY437" s="257" t="s">
        <v>161</v>
      </c>
    </row>
    <row r="438" s="15" customFormat="1">
      <c r="A438" s="15"/>
      <c r="B438" s="258"/>
      <c r="C438" s="259"/>
      <c r="D438" s="232" t="s">
        <v>172</v>
      </c>
      <c r="E438" s="260" t="s">
        <v>1</v>
      </c>
      <c r="F438" s="261" t="s">
        <v>175</v>
      </c>
      <c r="G438" s="259"/>
      <c r="H438" s="262">
        <v>479.39999999999998</v>
      </c>
      <c r="I438" s="263"/>
      <c r="J438" s="259"/>
      <c r="K438" s="259"/>
      <c r="L438" s="264"/>
      <c r="M438" s="265"/>
      <c r="N438" s="266"/>
      <c r="O438" s="266"/>
      <c r="P438" s="266"/>
      <c r="Q438" s="266"/>
      <c r="R438" s="266"/>
      <c r="S438" s="266"/>
      <c r="T438" s="267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68" t="s">
        <v>172</v>
      </c>
      <c r="AU438" s="268" t="s">
        <v>86</v>
      </c>
      <c r="AV438" s="15" t="s">
        <v>168</v>
      </c>
      <c r="AW438" s="15" t="s">
        <v>32</v>
      </c>
      <c r="AX438" s="15" t="s">
        <v>84</v>
      </c>
      <c r="AY438" s="268" t="s">
        <v>161</v>
      </c>
    </row>
    <row r="439" s="2" customFormat="1" ht="55.5" customHeight="1">
      <c r="A439" s="38"/>
      <c r="B439" s="39"/>
      <c r="C439" s="219" t="s">
        <v>532</v>
      </c>
      <c r="D439" s="219" t="s">
        <v>163</v>
      </c>
      <c r="E439" s="220" t="s">
        <v>533</v>
      </c>
      <c r="F439" s="221" t="s">
        <v>534</v>
      </c>
      <c r="G439" s="222" t="s">
        <v>166</v>
      </c>
      <c r="H439" s="223">
        <v>192</v>
      </c>
      <c r="I439" s="224"/>
      <c r="J439" s="225">
        <f>ROUND(I439*H439,2)</f>
        <v>0</v>
      </c>
      <c r="K439" s="221" t="s">
        <v>167</v>
      </c>
      <c r="L439" s="44"/>
      <c r="M439" s="226" t="s">
        <v>1</v>
      </c>
      <c r="N439" s="227" t="s">
        <v>41</v>
      </c>
      <c r="O439" s="91"/>
      <c r="P439" s="228">
        <f>O439*H439</f>
        <v>0</v>
      </c>
      <c r="Q439" s="228">
        <v>0.19536000000000001</v>
      </c>
      <c r="R439" s="228">
        <f>Q439*H439</f>
        <v>37.509120000000003</v>
      </c>
      <c r="S439" s="228">
        <v>0</v>
      </c>
      <c r="T439" s="229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30" t="s">
        <v>168</v>
      </c>
      <c r="AT439" s="230" t="s">
        <v>163</v>
      </c>
      <c r="AU439" s="230" t="s">
        <v>86</v>
      </c>
      <c r="AY439" s="17" t="s">
        <v>161</v>
      </c>
      <c r="BE439" s="231">
        <f>IF(N439="základní",J439,0)</f>
        <v>0</v>
      </c>
      <c r="BF439" s="231">
        <f>IF(N439="snížená",J439,0)</f>
        <v>0</v>
      </c>
      <c r="BG439" s="231">
        <f>IF(N439="zákl. přenesená",J439,0)</f>
        <v>0</v>
      </c>
      <c r="BH439" s="231">
        <f>IF(N439="sníž. přenesená",J439,0)</f>
        <v>0</v>
      </c>
      <c r="BI439" s="231">
        <f>IF(N439="nulová",J439,0)</f>
        <v>0</v>
      </c>
      <c r="BJ439" s="17" t="s">
        <v>84</v>
      </c>
      <c r="BK439" s="231">
        <f>ROUND(I439*H439,2)</f>
        <v>0</v>
      </c>
      <c r="BL439" s="17" t="s">
        <v>168</v>
      </c>
      <c r="BM439" s="230" t="s">
        <v>535</v>
      </c>
    </row>
    <row r="440" s="13" customFormat="1">
      <c r="A440" s="13"/>
      <c r="B440" s="237"/>
      <c r="C440" s="238"/>
      <c r="D440" s="232" t="s">
        <v>172</v>
      </c>
      <c r="E440" s="239" t="s">
        <v>1</v>
      </c>
      <c r="F440" s="240" t="s">
        <v>385</v>
      </c>
      <c r="G440" s="238"/>
      <c r="H440" s="239" t="s">
        <v>1</v>
      </c>
      <c r="I440" s="241"/>
      <c r="J440" s="238"/>
      <c r="K440" s="238"/>
      <c r="L440" s="242"/>
      <c r="M440" s="243"/>
      <c r="N440" s="244"/>
      <c r="O440" s="244"/>
      <c r="P440" s="244"/>
      <c r="Q440" s="244"/>
      <c r="R440" s="244"/>
      <c r="S440" s="244"/>
      <c r="T440" s="245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6" t="s">
        <v>172</v>
      </c>
      <c r="AU440" s="246" t="s">
        <v>86</v>
      </c>
      <c r="AV440" s="13" t="s">
        <v>84</v>
      </c>
      <c r="AW440" s="13" t="s">
        <v>32</v>
      </c>
      <c r="AX440" s="13" t="s">
        <v>76</v>
      </c>
      <c r="AY440" s="246" t="s">
        <v>161</v>
      </c>
    </row>
    <row r="441" s="14" customFormat="1">
      <c r="A441" s="14"/>
      <c r="B441" s="247"/>
      <c r="C441" s="248"/>
      <c r="D441" s="232" t="s">
        <v>172</v>
      </c>
      <c r="E441" s="249" t="s">
        <v>1</v>
      </c>
      <c r="F441" s="250" t="s">
        <v>485</v>
      </c>
      <c r="G441" s="248"/>
      <c r="H441" s="251">
        <v>192</v>
      </c>
      <c r="I441" s="252"/>
      <c r="J441" s="248"/>
      <c r="K441" s="248"/>
      <c r="L441" s="253"/>
      <c r="M441" s="254"/>
      <c r="N441" s="255"/>
      <c r="O441" s="255"/>
      <c r="P441" s="255"/>
      <c r="Q441" s="255"/>
      <c r="R441" s="255"/>
      <c r="S441" s="255"/>
      <c r="T441" s="256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7" t="s">
        <v>172</v>
      </c>
      <c r="AU441" s="257" t="s">
        <v>86</v>
      </c>
      <c r="AV441" s="14" t="s">
        <v>86</v>
      </c>
      <c r="AW441" s="14" t="s">
        <v>32</v>
      </c>
      <c r="AX441" s="14" t="s">
        <v>76</v>
      </c>
      <c r="AY441" s="257" t="s">
        <v>161</v>
      </c>
    </row>
    <row r="442" s="15" customFormat="1">
      <c r="A442" s="15"/>
      <c r="B442" s="258"/>
      <c r="C442" s="259"/>
      <c r="D442" s="232" t="s">
        <v>172</v>
      </c>
      <c r="E442" s="260" t="s">
        <v>1</v>
      </c>
      <c r="F442" s="261" t="s">
        <v>175</v>
      </c>
      <c r="G442" s="259"/>
      <c r="H442" s="262">
        <v>192</v>
      </c>
      <c r="I442" s="263"/>
      <c r="J442" s="259"/>
      <c r="K442" s="259"/>
      <c r="L442" s="264"/>
      <c r="M442" s="265"/>
      <c r="N442" s="266"/>
      <c r="O442" s="266"/>
      <c r="P442" s="266"/>
      <c r="Q442" s="266"/>
      <c r="R442" s="266"/>
      <c r="S442" s="266"/>
      <c r="T442" s="267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68" t="s">
        <v>172</v>
      </c>
      <c r="AU442" s="268" t="s">
        <v>86</v>
      </c>
      <c r="AV442" s="15" t="s">
        <v>168</v>
      </c>
      <c r="AW442" s="15" t="s">
        <v>32</v>
      </c>
      <c r="AX442" s="15" t="s">
        <v>84</v>
      </c>
      <c r="AY442" s="268" t="s">
        <v>161</v>
      </c>
    </row>
    <row r="443" s="2" customFormat="1" ht="16.5" customHeight="1">
      <c r="A443" s="38"/>
      <c r="B443" s="39"/>
      <c r="C443" s="269" t="s">
        <v>536</v>
      </c>
      <c r="D443" s="269" t="s">
        <v>319</v>
      </c>
      <c r="E443" s="270" t="s">
        <v>528</v>
      </c>
      <c r="F443" s="271" t="s">
        <v>529</v>
      </c>
      <c r="G443" s="272" t="s">
        <v>166</v>
      </c>
      <c r="H443" s="273">
        <v>195.84</v>
      </c>
      <c r="I443" s="274"/>
      <c r="J443" s="275">
        <f>ROUND(I443*H443,2)</f>
        <v>0</v>
      </c>
      <c r="K443" s="271" t="s">
        <v>167</v>
      </c>
      <c r="L443" s="276"/>
      <c r="M443" s="277" t="s">
        <v>1</v>
      </c>
      <c r="N443" s="278" t="s">
        <v>41</v>
      </c>
      <c r="O443" s="91"/>
      <c r="P443" s="228">
        <f>O443*H443</f>
        <v>0</v>
      </c>
      <c r="Q443" s="228">
        <v>0.41699999999999998</v>
      </c>
      <c r="R443" s="228">
        <f>Q443*H443</f>
        <v>81.665279999999996</v>
      </c>
      <c r="S443" s="228">
        <v>0</v>
      </c>
      <c r="T443" s="229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30" t="s">
        <v>210</v>
      </c>
      <c r="AT443" s="230" t="s">
        <v>319</v>
      </c>
      <c r="AU443" s="230" t="s">
        <v>86</v>
      </c>
      <c r="AY443" s="17" t="s">
        <v>161</v>
      </c>
      <c r="BE443" s="231">
        <f>IF(N443="základní",J443,0)</f>
        <v>0</v>
      </c>
      <c r="BF443" s="231">
        <f>IF(N443="snížená",J443,0)</f>
        <v>0</v>
      </c>
      <c r="BG443" s="231">
        <f>IF(N443="zákl. přenesená",J443,0)</f>
        <v>0</v>
      </c>
      <c r="BH443" s="231">
        <f>IF(N443="sníž. přenesená",J443,0)</f>
        <v>0</v>
      </c>
      <c r="BI443" s="231">
        <f>IF(N443="nulová",J443,0)</f>
        <v>0</v>
      </c>
      <c r="BJ443" s="17" t="s">
        <v>84</v>
      </c>
      <c r="BK443" s="231">
        <f>ROUND(I443*H443,2)</f>
        <v>0</v>
      </c>
      <c r="BL443" s="17" t="s">
        <v>168</v>
      </c>
      <c r="BM443" s="230" t="s">
        <v>537</v>
      </c>
    </row>
    <row r="444" s="13" customFormat="1">
      <c r="A444" s="13"/>
      <c r="B444" s="237"/>
      <c r="C444" s="238"/>
      <c r="D444" s="232" t="s">
        <v>172</v>
      </c>
      <c r="E444" s="239" t="s">
        <v>1</v>
      </c>
      <c r="F444" s="240" t="s">
        <v>385</v>
      </c>
      <c r="G444" s="238"/>
      <c r="H444" s="239" t="s">
        <v>1</v>
      </c>
      <c r="I444" s="241"/>
      <c r="J444" s="238"/>
      <c r="K444" s="238"/>
      <c r="L444" s="242"/>
      <c r="M444" s="243"/>
      <c r="N444" s="244"/>
      <c r="O444" s="244"/>
      <c r="P444" s="244"/>
      <c r="Q444" s="244"/>
      <c r="R444" s="244"/>
      <c r="S444" s="244"/>
      <c r="T444" s="245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6" t="s">
        <v>172</v>
      </c>
      <c r="AU444" s="246" t="s">
        <v>86</v>
      </c>
      <c r="AV444" s="13" t="s">
        <v>84</v>
      </c>
      <c r="AW444" s="13" t="s">
        <v>32</v>
      </c>
      <c r="AX444" s="13" t="s">
        <v>76</v>
      </c>
      <c r="AY444" s="246" t="s">
        <v>161</v>
      </c>
    </row>
    <row r="445" s="14" customFormat="1">
      <c r="A445" s="14"/>
      <c r="B445" s="247"/>
      <c r="C445" s="248"/>
      <c r="D445" s="232" t="s">
        <v>172</v>
      </c>
      <c r="E445" s="249" t="s">
        <v>1</v>
      </c>
      <c r="F445" s="250" t="s">
        <v>538</v>
      </c>
      <c r="G445" s="248"/>
      <c r="H445" s="251">
        <v>195.84</v>
      </c>
      <c r="I445" s="252"/>
      <c r="J445" s="248"/>
      <c r="K445" s="248"/>
      <c r="L445" s="253"/>
      <c r="M445" s="254"/>
      <c r="N445" s="255"/>
      <c r="O445" s="255"/>
      <c r="P445" s="255"/>
      <c r="Q445" s="255"/>
      <c r="R445" s="255"/>
      <c r="S445" s="255"/>
      <c r="T445" s="256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7" t="s">
        <v>172</v>
      </c>
      <c r="AU445" s="257" t="s">
        <v>86</v>
      </c>
      <c r="AV445" s="14" t="s">
        <v>86</v>
      </c>
      <c r="AW445" s="14" t="s">
        <v>32</v>
      </c>
      <c r="AX445" s="14" t="s">
        <v>76</v>
      </c>
      <c r="AY445" s="257" t="s">
        <v>161</v>
      </c>
    </row>
    <row r="446" s="15" customFormat="1">
      <c r="A446" s="15"/>
      <c r="B446" s="258"/>
      <c r="C446" s="259"/>
      <c r="D446" s="232" t="s">
        <v>172</v>
      </c>
      <c r="E446" s="260" t="s">
        <v>1</v>
      </c>
      <c r="F446" s="261" t="s">
        <v>175</v>
      </c>
      <c r="G446" s="259"/>
      <c r="H446" s="262">
        <v>195.84</v>
      </c>
      <c r="I446" s="263"/>
      <c r="J446" s="259"/>
      <c r="K446" s="259"/>
      <c r="L446" s="264"/>
      <c r="M446" s="265"/>
      <c r="N446" s="266"/>
      <c r="O446" s="266"/>
      <c r="P446" s="266"/>
      <c r="Q446" s="266"/>
      <c r="R446" s="266"/>
      <c r="S446" s="266"/>
      <c r="T446" s="267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68" t="s">
        <v>172</v>
      </c>
      <c r="AU446" s="268" t="s">
        <v>86</v>
      </c>
      <c r="AV446" s="15" t="s">
        <v>168</v>
      </c>
      <c r="AW446" s="15" t="s">
        <v>32</v>
      </c>
      <c r="AX446" s="15" t="s">
        <v>84</v>
      </c>
      <c r="AY446" s="268" t="s">
        <v>161</v>
      </c>
    </row>
    <row r="447" s="2" customFormat="1" ht="55.5" customHeight="1">
      <c r="A447" s="38"/>
      <c r="B447" s="39"/>
      <c r="C447" s="219" t="s">
        <v>539</v>
      </c>
      <c r="D447" s="219" t="s">
        <v>163</v>
      </c>
      <c r="E447" s="220" t="s">
        <v>540</v>
      </c>
      <c r="F447" s="221" t="s">
        <v>541</v>
      </c>
      <c r="G447" s="222" t="s">
        <v>166</v>
      </c>
      <c r="H447" s="223">
        <v>590</v>
      </c>
      <c r="I447" s="224"/>
      <c r="J447" s="225">
        <f>ROUND(I447*H447,2)</f>
        <v>0</v>
      </c>
      <c r="K447" s="221" t="s">
        <v>167</v>
      </c>
      <c r="L447" s="44"/>
      <c r="M447" s="226" t="s">
        <v>1</v>
      </c>
      <c r="N447" s="227" t="s">
        <v>41</v>
      </c>
      <c r="O447" s="91"/>
      <c r="P447" s="228">
        <f>O447*H447</f>
        <v>0</v>
      </c>
      <c r="Q447" s="228">
        <v>0.17449999999999999</v>
      </c>
      <c r="R447" s="228">
        <f>Q447*H447</f>
        <v>102.955</v>
      </c>
      <c r="S447" s="228">
        <v>0</v>
      </c>
      <c r="T447" s="229">
        <f>S447*H447</f>
        <v>0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230" t="s">
        <v>168</v>
      </c>
      <c r="AT447" s="230" t="s">
        <v>163</v>
      </c>
      <c r="AU447" s="230" t="s">
        <v>86</v>
      </c>
      <c r="AY447" s="17" t="s">
        <v>161</v>
      </c>
      <c r="BE447" s="231">
        <f>IF(N447="základní",J447,0)</f>
        <v>0</v>
      </c>
      <c r="BF447" s="231">
        <f>IF(N447="snížená",J447,0)</f>
        <v>0</v>
      </c>
      <c r="BG447" s="231">
        <f>IF(N447="zákl. přenesená",J447,0)</f>
        <v>0</v>
      </c>
      <c r="BH447" s="231">
        <f>IF(N447="sníž. přenesená",J447,0)</f>
        <v>0</v>
      </c>
      <c r="BI447" s="231">
        <f>IF(N447="nulová",J447,0)</f>
        <v>0</v>
      </c>
      <c r="BJ447" s="17" t="s">
        <v>84</v>
      </c>
      <c r="BK447" s="231">
        <f>ROUND(I447*H447,2)</f>
        <v>0</v>
      </c>
      <c r="BL447" s="17" t="s">
        <v>168</v>
      </c>
      <c r="BM447" s="230" t="s">
        <v>542</v>
      </c>
    </row>
    <row r="448" s="13" customFormat="1">
      <c r="A448" s="13"/>
      <c r="B448" s="237"/>
      <c r="C448" s="238"/>
      <c r="D448" s="232" t="s">
        <v>172</v>
      </c>
      <c r="E448" s="239" t="s">
        <v>1</v>
      </c>
      <c r="F448" s="240" t="s">
        <v>391</v>
      </c>
      <c r="G448" s="238"/>
      <c r="H448" s="239" t="s">
        <v>1</v>
      </c>
      <c r="I448" s="241"/>
      <c r="J448" s="238"/>
      <c r="K448" s="238"/>
      <c r="L448" s="242"/>
      <c r="M448" s="243"/>
      <c r="N448" s="244"/>
      <c r="O448" s="244"/>
      <c r="P448" s="244"/>
      <c r="Q448" s="244"/>
      <c r="R448" s="244"/>
      <c r="S448" s="244"/>
      <c r="T448" s="245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6" t="s">
        <v>172</v>
      </c>
      <c r="AU448" s="246" t="s">
        <v>86</v>
      </c>
      <c r="AV448" s="13" t="s">
        <v>84</v>
      </c>
      <c r="AW448" s="13" t="s">
        <v>32</v>
      </c>
      <c r="AX448" s="13" t="s">
        <v>76</v>
      </c>
      <c r="AY448" s="246" t="s">
        <v>161</v>
      </c>
    </row>
    <row r="449" s="14" customFormat="1">
      <c r="A449" s="14"/>
      <c r="B449" s="247"/>
      <c r="C449" s="248"/>
      <c r="D449" s="232" t="s">
        <v>172</v>
      </c>
      <c r="E449" s="249" t="s">
        <v>1</v>
      </c>
      <c r="F449" s="250" t="s">
        <v>392</v>
      </c>
      <c r="G449" s="248"/>
      <c r="H449" s="251">
        <v>590</v>
      </c>
      <c r="I449" s="252"/>
      <c r="J449" s="248"/>
      <c r="K449" s="248"/>
      <c r="L449" s="253"/>
      <c r="M449" s="254"/>
      <c r="N449" s="255"/>
      <c r="O449" s="255"/>
      <c r="P449" s="255"/>
      <c r="Q449" s="255"/>
      <c r="R449" s="255"/>
      <c r="S449" s="255"/>
      <c r="T449" s="256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7" t="s">
        <v>172</v>
      </c>
      <c r="AU449" s="257" t="s">
        <v>86</v>
      </c>
      <c r="AV449" s="14" t="s">
        <v>86</v>
      </c>
      <c r="AW449" s="14" t="s">
        <v>32</v>
      </c>
      <c r="AX449" s="14" t="s">
        <v>76</v>
      </c>
      <c r="AY449" s="257" t="s">
        <v>161</v>
      </c>
    </row>
    <row r="450" s="15" customFormat="1">
      <c r="A450" s="15"/>
      <c r="B450" s="258"/>
      <c r="C450" s="259"/>
      <c r="D450" s="232" t="s">
        <v>172</v>
      </c>
      <c r="E450" s="260" t="s">
        <v>1</v>
      </c>
      <c r="F450" s="261" t="s">
        <v>175</v>
      </c>
      <c r="G450" s="259"/>
      <c r="H450" s="262">
        <v>590</v>
      </c>
      <c r="I450" s="263"/>
      <c r="J450" s="259"/>
      <c r="K450" s="259"/>
      <c r="L450" s="264"/>
      <c r="M450" s="265"/>
      <c r="N450" s="266"/>
      <c r="O450" s="266"/>
      <c r="P450" s="266"/>
      <c r="Q450" s="266"/>
      <c r="R450" s="266"/>
      <c r="S450" s="266"/>
      <c r="T450" s="267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68" t="s">
        <v>172</v>
      </c>
      <c r="AU450" s="268" t="s">
        <v>86</v>
      </c>
      <c r="AV450" s="15" t="s">
        <v>168</v>
      </c>
      <c r="AW450" s="15" t="s">
        <v>32</v>
      </c>
      <c r="AX450" s="15" t="s">
        <v>84</v>
      </c>
      <c r="AY450" s="268" t="s">
        <v>161</v>
      </c>
    </row>
    <row r="451" s="2" customFormat="1" ht="21.75" customHeight="1">
      <c r="A451" s="38"/>
      <c r="B451" s="39"/>
      <c r="C451" s="269" t="s">
        <v>543</v>
      </c>
      <c r="D451" s="269" t="s">
        <v>319</v>
      </c>
      <c r="E451" s="270" t="s">
        <v>544</v>
      </c>
      <c r="F451" s="271" t="s">
        <v>545</v>
      </c>
      <c r="G451" s="272" t="s">
        <v>166</v>
      </c>
      <c r="H451" s="273">
        <v>583.44000000000005</v>
      </c>
      <c r="I451" s="274"/>
      <c r="J451" s="275">
        <f>ROUND(I451*H451,2)</f>
        <v>0</v>
      </c>
      <c r="K451" s="271" t="s">
        <v>167</v>
      </c>
      <c r="L451" s="276"/>
      <c r="M451" s="277" t="s">
        <v>1</v>
      </c>
      <c r="N451" s="278" t="s">
        <v>41</v>
      </c>
      <c r="O451" s="91"/>
      <c r="P451" s="228">
        <f>O451*H451</f>
        <v>0</v>
      </c>
      <c r="Q451" s="228">
        <v>0.11799999999999999</v>
      </c>
      <c r="R451" s="228">
        <f>Q451*H451</f>
        <v>68.845920000000007</v>
      </c>
      <c r="S451" s="228">
        <v>0</v>
      </c>
      <c r="T451" s="229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30" t="s">
        <v>210</v>
      </c>
      <c r="AT451" s="230" t="s">
        <v>319</v>
      </c>
      <c r="AU451" s="230" t="s">
        <v>86</v>
      </c>
      <c r="AY451" s="17" t="s">
        <v>161</v>
      </c>
      <c r="BE451" s="231">
        <f>IF(N451="základní",J451,0)</f>
        <v>0</v>
      </c>
      <c r="BF451" s="231">
        <f>IF(N451="snížená",J451,0)</f>
        <v>0</v>
      </c>
      <c r="BG451" s="231">
        <f>IF(N451="zákl. přenesená",J451,0)</f>
        <v>0</v>
      </c>
      <c r="BH451" s="231">
        <f>IF(N451="sníž. přenesená",J451,0)</f>
        <v>0</v>
      </c>
      <c r="BI451" s="231">
        <f>IF(N451="nulová",J451,0)</f>
        <v>0</v>
      </c>
      <c r="BJ451" s="17" t="s">
        <v>84</v>
      </c>
      <c r="BK451" s="231">
        <f>ROUND(I451*H451,2)</f>
        <v>0</v>
      </c>
      <c r="BL451" s="17" t="s">
        <v>168</v>
      </c>
      <c r="BM451" s="230" t="s">
        <v>546</v>
      </c>
    </row>
    <row r="452" s="13" customFormat="1">
      <c r="A452" s="13"/>
      <c r="B452" s="237"/>
      <c r="C452" s="238"/>
      <c r="D452" s="232" t="s">
        <v>172</v>
      </c>
      <c r="E452" s="239" t="s">
        <v>1</v>
      </c>
      <c r="F452" s="240" t="s">
        <v>547</v>
      </c>
      <c r="G452" s="238"/>
      <c r="H452" s="239" t="s">
        <v>1</v>
      </c>
      <c r="I452" s="241"/>
      <c r="J452" s="238"/>
      <c r="K452" s="238"/>
      <c r="L452" s="242"/>
      <c r="M452" s="243"/>
      <c r="N452" s="244"/>
      <c r="O452" s="244"/>
      <c r="P452" s="244"/>
      <c r="Q452" s="244"/>
      <c r="R452" s="244"/>
      <c r="S452" s="244"/>
      <c r="T452" s="245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6" t="s">
        <v>172</v>
      </c>
      <c r="AU452" s="246" t="s">
        <v>86</v>
      </c>
      <c r="AV452" s="13" t="s">
        <v>84</v>
      </c>
      <c r="AW452" s="13" t="s">
        <v>32</v>
      </c>
      <c r="AX452" s="13" t="s">
        <v>76</v>
      </c>
      <c r="AY452" s="246" t="s">
        <v>161</v>
      </c>
    </row>
    <row r="453" s="14" customFormat="1">
      <c r="A453" s="14"/>
      <c r="B453" s="247"/>
      <c r="C453" s="248"/>
      <c r="D453" s="232" t="s">
        <v>172</v>
      </c>
      <c r="E453" s="249" t="s">
        <v>1</v>
      </c>
      <c r="F453" s="250" t="s">
        <v>548</v>
      </c>
      <c r="G453" s="248"/>
      <c r="H453" s="251">
        <v>583.44000000000005</v>
      </c>
      <c r="I453" s="252"/>
      <c r="J453" s="248"/>
      <c r="K453" s="248"/>
      <c r="L453" s="253"/>
      <c r="M453" s="254"/>
      <c r="N453" s="255"/>
      <c r="O453" s="255"/>
      <c r="P453" s="255"/>
      <c r="Q453" s="255"/>
      <c r="R453" s="255"/>
      <c r="S453" s="255"/>
      <c r="T453" s="256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7" t="s">
        <v>172</v>
      </c>
      <c r="AU453" s="257" t="s">
        <v>86</v>
      </c>
      <c r="AV453" s="14" t="s">
        <v>86</v>
      </c>
      <c r="AW453" s="14" t="s">
        <v>32</v>
      </c>
      <c r="AX453" s="14" t="s">
        <v>76</v>
      </c>
      <c r="AY453" s="257" t="s">
        <v>161</v>
      </c>
    </row>
    <row r="454" s="15" customFormat="1">
      <c r="A454" s="15"/>
      <c r="B454" s="258"/>
      <c r="C454" s="259"/>
      <c r="D454" s="232" t="s">
        <v>172</v>
      </c>
      <c r="E454" s="260" t="s">
        <v>1</v>
      </c>
      <c r="F454" s="261" t="s">
        <v>175</v>
      </c>
      <c r="G454" s="259"/>
      <c r="H454" s="262">
        <v>583.44000000000005</v>
      </c>
      <c r="I454" s="263"/>
      <c r="J454" s="259"/>
      <c r="K454" s="259"/>
      <c r="L454" s="264"/>
      <c r="M454" s="265"/>
      <c r="N454" s="266"/>
      <c r="O454" s="266"/>
      <c r="P454" s="266"/>
      <c r="Q454" s="266"/>
      <c r="R454" s="266"/>
      <c r="S454" s="266"/>
      <c r="T454" s="267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68" t="s">
        <v>172</v>
      </c>
      <c r="AU454" s="268" t="s">
        <v>86</v>
      </c>
      <c r="AV454" s="15" t="s">
        <v>168</v>
      </c>
      <c r="AW454" s="15" t="s">
        <v>32</v>
      </c>
      <c r="AX454" s="15" t="s">
        <v>84</v>
      </c>
      <c r="AY454" s="268" t="s">
        <v>161</v>
      </c>
    </row>
    <row r="455" s="2" customFormat="1" ht="78" customHeight="1">
      <c r="A455" s="38"/>
      <c r="B455" s="39"/>
      <c r="C455" s="219" t="s">
        <v>112</v>
      </c>
      <c r="D455" s="219" t="s">
        <v>163</v>
      </c>
      <c r="E455" s="220" t="s">
        <v>549</v>
      </c>
      <c r="F455" s="221" t="s">
        <v>550</v>
      </c>
      <c r="G455" s="222" t="s">
        <v>166</v>
      </c>
      <c r="H455" s="223">
        <v>73</v>
      </c>
      <c r="I455" s="224"/>
      <c r="J455" s="225">
        <f>ROUND(I455*H455,2)</f>
        <v>0</v>
      </c>
      <c r="K455" s="221" t="s">
        <v>167</v>
      </c>
      <c r="L455" s="44"/>
      <c r="M455" s="226" t="s">
        <v>1</v>
      </c>
      <c r="N455" s="227" t="s">
        <v>41</v>
      </c>
      <c r="O455" s="91"/>
      <c r="P455" s="228">
        <f>O455*H455</f>
        <v>0</v>
      </c>
      <c r="Q455" s="228">
        <v>0.089219999999999994</v>
      </c>
      <c r="R455" s="228">
        <f>Q455*H455</f>
        <v>6.5130599999999994</v>
      </c>
      <c r="S455" s="228">
        <v>0</v>
      </c>
      <c r="T455" s="229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30" t="s">
        <v>168</v>
      </c>
      <c r="AT455" s="230" t="s">
        <v>163</v>
      </c>
      <c r="AU455" s="230" t="s">
        <v>86</v>
      </c>
      <c r="AY455" s="17" t="s">
        <v>161</v>
      </c>
      <c r="BE455" s="231">
        <f>IF(N455="základní",J455,0)</f>
        <v>0</v>
      </c>
      <c r="BF455" s="231">
        <f>IF(N455="snížená",J455,0)</f>
        <v>0</v>
      </c>
      <c r="BG455" s="231">
        <f>IF(N455="zákl. přenesená",J455,0)</f>
        <v>0</v>
      </c>
      <c r="BH455" s="231">
        <f>IF(N455="sníž. přenesená",J455,0)</f>
        <v>0</v>
      </c>
      <c r="BI455" s="231">
        <f>IF(N455="nulová",J455,0)</f>
        <v>0</v>
      </c>
      <c r="BJ455" s="17" t="s">
        <v>84</v>
      </c>
      <c r="BK455" s="231">
        <f>ROUND(I455*H455,2)</f>
        <v>0</v>
      </c>
      <c r="BL455" s="17" t="s">
        <v>168</v>
      </c>
      <c r="BM455" s="230" t="s">
        <v>551</v>
      </c>
    </row>
    <row r="456" s="13" customFormat="1">
      <c r="A456" s="13"/>
      <c r="B456" s="237"/>
      <c r="C456" s="238"/>
      <c r="D456" s="232" t="s">
        <v>172</v>
      </c>
      <c r="E456" s="239" t="s">
        <v>1</v>
      </c>
      <c r="F456" s="240" t="s">
        <v>552</v>
      </c>
      <c r="G456" s="238"/>
      <c r="H456" s="239" t="s">
        <v>1</v>
      </c>
      <c r="I456" s="241"/>
      <c r="J456" s="238"/>
      <c r="K456" s="238"/>
      <c r="L456" s="242"/>
      <c r="M456" s="243"/>
      <c r="N456" s="244"/>
      <c r="O456" s="244"/>
      <c r="P456" s="244"/>
      <c r="Q456" s="244"/>
      <c r="R456" s="244"/>
      <c r="S456" s="244"/>
      <c r="T456" s="245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6" t="s">
        <v>172</v>
      </c>
      <c r="AU456" s="246" t="s">
        <v>86</v>
      </c>
      <c r="AV456" s="13" t="s">
        <v>84</v>
      </c>
      <c r="AW456" s="13" t="s">
        <v>32</v>
      </c>
      <c r="AX456" s="13" t="s">
        <v>76</v>
      </c>
      <c r="AY456" s="246" t="s">
        <v>161</v>
      </c>
    </row>
    <row r="457" s="14" customFormat="1">
      <c r="A457" s="14"/>
      <c r="B457" s="247"/>
      <c r="C457" s="248"/>
      <c r="D457" s="232" t="s">
        <v>172</v>
      </c>
      <c r="E457" s="249" t="s">
        <v>1</v>
      </c>
      <c r="F457" s="250" t="s">
        <v>553</v>
      </c>
      <c r="G457" s="248"/>
      <c r="H457" s="251">
        <v>29</v>
      </c>
      <c r="I457" s="252"/>
      <c r="J457" s="248"/>
      <c r="K457" s="248"/>
      <c r="L457" s="253"/>
      <c r="M457" s="254"/>
      <c r="N457" s="255"/>
      <c r="O457" s="255"/>
      <c r="P457" s="255"/>
      <c r="Q457" s="255"/>
      <c r="R457" s="255"/>
      <c r="S457" s="255"/>
      <c r="T457" s="256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7" t="s">
        <v>172</v>
      </c>
      <c r="AU457" s="257" t="s">
        <v>86</v>
      </c>
      <c r="AV457" s="14" t="s">
        <v>86</v>
      </c>
      <c r="AW457" s="14" t="s">
        <v>32</v>
      </c>
      <c r="AX457" s="14" t="s">
        <v>76</v>
      </c>
      <c r="AY457" s="257" t="s">
        <v>161</v>
      </c>
    </row>
    <row r="458" s="13" customFormat="1">
      <c r="A458" s="13"/>
      <c r="B458" s="237"/>
      <c r="C458" s="238"/>
      <c r="D458" s="232" t="s">
        <v>172</v>
      </c>
      <c r="E458" s="239" t="s">
        <v>1</v>
      </c>
      <c r="F458" s="240" t="s">
        <v>554</v>
      </c>
      <c r="G458" s="238"/>
      <c r="H458" s="239" t="s">
        <v>1</v>
      </c>
      <c r="I458" s="241"/>
      <c r="J458" s="238"/>
      <c r="K458" s="238"/>
      <c r="L458" s="242"/>
      <c r="M458" s="243"/>
      <c r="N458" s="244"/>
      <c r="O458" s="244"/>
      <c r="P458" s="244"/>
      <c r="Q458" s="244"/>
      <c r="R458" s="244"/>
      <c r="S458" s="244"/>
      <c r="T458" s="245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6" t="s">
        <v>172</v>
      </c>
      <c r="AU458" s="246" t="s">
        <v>86</v>
      </c>
      <c r="AV458" s="13" t="s">
        <v>84</v>
      </c>
      <c r="AW458" s="13" t="s">
        <v>32</v>
      </c>
      <c r="AX458" s="13" t="s">
        <v>76</v>
      </c>
      <c r="AY458" s="246" t="s">
        <v>161</v>
      </c>
    </row>
    <row r="459" s="14" customFormat="1">
      <c r="A459" s="14"/>
      <c r="B459" s="247"/>
      <c r="C459" s="248"/>
      <c r="D459" s="232" t="s">
        <v>172</v>
      </c>
      <c r="E459" s="249" t="s">
        <v>1</v>
      </c>
      <c r="F459" s="250" t="s">
        <v>555</v>
      </c>
      <c r="G459" s="248"/>
      <c r="H459" s="251">
        <v>18</v>
      </c>
      <c r="I459" s="252"/>
      <c r="J459" s="248"/>
      <c r="K459" s="248"/>
      <c r="L459" s="253"/>
      <c r="M459" s="254"/>
      <c r="N459" s="255"/>
      <c r="O459" s="255"/>
      <c r="P459" s="255"/>
      <c r="Q459" s="255"/>
      <c r="R459" s="255"/>
      <c r="S459" s="255"/>
      <c r="T459" s="256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7" t="s">
        <v>172</v>
      </c>
      <c r="AU459" s="257" t="s">
        <v>86</v>
      </c>
      <c r="AV459" s="14" t="s">
        <v>86</v>
      </c>
      <c r="AW459" s="14" t="s">
        <v>32</v>
      </c>
      <c r="AX459" s="14" t="s">
        <v>76</v>
      </c>
      <c r="AY459" s="257" t="s">
        <v>161</v>
      </c>
    </row>
    <row r="460" s="13" customFormat="1">
      <c r="A460" s="13"/>
      <c r="B460" s="237"/>
      <c r="C460" s="238"/>
      <c r="D460" s="232" t="s">
        <v>172</v>
      </c>
      <c r="E460" s="239" t="s">
        <v>1</v>
      </c>
      <c r="F460" s="240" t="s">
        <v>556</v>
      </c>
      <c r="G460" s="238"/>
      <c r="H460" s="239" t="s">
        <v>1</v>
      </c>
      <c r="I460" s="241"/>
      <c r="J460" s="238"/>
      <c r="K460" s="238"/>
      <c r="L460" s="242"/>
      <c r="M460" s="243"/>
      <c r="N460" s="244"/>
      <c r="O460" s="244"/>
      <c r="P460" s="244"/>
      <c r="Q460" s="244"/>
      <c r="R460" s="244"/>
      <c r="S460" s="244"/>
      <c r="T460" s="245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6" t="s">
        <v>172</v>
      </c>
      <c r="AU460" s="246" t="s">
        <v>86</v>
      </c>
      <c r="AV460" s="13" t="s">
        <v>84</v>
      </c>
      <c r="AW460" s="13" t="s">
        <v>32</v>
      </c>
      <c r="AX460" s="13" t="s">
        <v>76</v>
      </c>
      <c r="AY460" s="246" t="s">
        <v>161</v>
      </c>
    </row>
    <row r="461" s="14" customFormat="1">
      <c r="A461" s="14"/>
      <c r="B461" s="247"/>
      <c r="C461" s="248"/>
      <c r="D461" s="232" t="s">
        <v>172</v>
      </c>
      <c r="E461" s="249" t="s">
        <v>1</v>
      </c>
      <c r="F461" s="250" t="s">
        <v>338</v>
      </c>
      <c r="G461" s="248"/>
      <c r="H461" s="251">
        <v>26</v>
      </c>
      <c r="I461" s="252"/>
      <c r="J461" s="248"/>
      <c r="K461" s="248"/>
      <c r="L461" s="253"/>
      <c r="M461" s="254"/>
      <c r="N461" s="255"/>
      <c r="O461" s="255"/>
      <c r="P461" s="255"/>
      <c r="Q461" s="255"/>
      <c r="R461" s="255"/>
      <c r="S461" s="255"/>
      <c r="T461" s="256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7" t="s">
        <v>172</v>
      </c>
      <c r="AU461" s="257" t="s">
        <v>86</v>
      </c>
      <c r="AV461" s="14" t="s">
        <v>86</v>
      </c>
      <c r="AW461" s="14" t="s">
        <v>32</v>
      </c>
      <c r="AX461" s="14" t="s">
        <v>76</v>
      </c>
      <c r="AY461" s="257" t="s">
        <v>161</v>
      </c>
    </row>
    <row r="462" s="15" customFormat="1">
      <c r="A462" s="15"/>
      <c r="B462" s="258"/>
      <c r="C462" s="259"/>
      <c r="D462" s="232" t="s">
        <v>172</v>
      </c>
      <c r="E462" s="260" t="s">
        <v>1</v>
      </c>
      <c r="F462" s="261" t="s">
        <v>175</v>
      </c>
      <c r="G462" s="259"/>
      <c r="H462" s="262">
        <v>73</v>
      </c>
      <c r="I462" s="263"/>
      <c r="J462" s="259"/>
      <c r="K462" s="259"/>
      <c r="L462" s="264"/>
      <c r="M462" s="265"/>
      <c r="N462" s="266"/>
      <c r="O462" s="266"/>
      <c r="P462" s="266"/>
      <c r="Q462" s="266"/>
      <c r="R462" s="266"/>
      <c r="S462" s="266"/>
      <c r="T462" s="267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68" t="s">
        <v>172</v>
      </c>
      <c r="AU462" s="268" t="s">
        <v>86</v>
      </c>
      <c r="AV462" s="15" t="s">
        <v>168</v>
      </c>
      <c r="AW462" s="15" t="s">
        <v>32</v>
      </c>
      <c r="AX462" s="15" t="s">
        <v>84</v>
      </c>
      <c r="AY462" s="268" t="s">
        <v>161</v>
      </c>
    </row>
    <row r="463" s="2" customFormat="1" ht="24.15" customHeight="1">
      <c r="A463" s="38"/>
      <c r="B463" s="39"/>
      <c r="C463" s="269" t="s">
        <v>557</v>
      </c>
      <c r="D463" s="269" t="s">
        <v>319</v>
      </c>
      <c r="E463" s="270" t="s">
        <v>558</v>
      </c>
      <c r="F463" s="271" t="s">
        <v>559</v>
      </c>
      <c r="G463" s="272" t="s">
        <v>166</v>
      </c>
      <c r="H463" s="273">
        <v>35.700000000000003</v>
      </c>
      <c r="I463" s="274"/>
      <c r="J463" s="275">
        <f>ROUND(I463*H463,2)</f>
        <v>0</v>
      </c>
      <c r="K463" s="271" t="s">
        <v>167</v>
      </c>
      <c r="L463" s="276"/>
      <c r="M463" s="277" t="s">
        <v>1</v>
      </c>
      <c r="N463" s="278" t="s">
        <v>41</v>
      </c>
      <c r="O463" s="91"/>
      <c r="P463" s="228">
        <f>O463*H463</f>
        <v>0</v>
      </c>
      <c r="Q463" s="228">
        <v>0.13100000000000001</v>
      </c>
      <c r="R463" s="228">
        <f>Q463*H463</f>
        <v>4.6767000000000003</v>
      </c>
      <c r="S463" s="228">
        <v>0</v>
      </c>
      <c r="T463" s="229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230" t="s">
        <v>210</v>
      </c>
      <c r="AT463" s="230" t="s">
        <v>319</v>
      </c>
      <c r="AU463" s="230" t="s">
        <v>86</v>
      </c>
      <c r="AY463" s="17" t="s">
        <v>161</v>
      </c>
      <c r="BE463" s="231">
        <f>IF(N463="základní",J463,0)</f>
        <v>0</v>
      </c>
      <c r="BF463" s="231">
        <f>IF(N463="snížená",J463,0)</f>
        <v>0</v>
      </c>
      <c r="BG463" s="231">
        <f>IF(N463="zákl. přenesená",J463,0)</f>
        <v>0</v>
      </c>
      <c r="BH463" s="231">
        <f>IF(N463="sníž. přenesená",J463,0)</f>
        <v>0</v>
      </c>
      <c r="BI463" s="231">
        <f>IF(N463="nulová",J463,0)</f>
        <v>0</v>
      </c>
      <c r="BJ463" s="17" t="s">
        <v>84</v>
      </c>
      <c r="BK463" s="231">
        <f>ROUND(I463*H463,2)</f>
        <v>0</v>
      </c>
      <c r="BL463" s="17" t="s">
        <v>168</v>
      </c>
      <c r="BM463" s="230" t="s">
        <v>560</v>
      </c>
    </row>
    <row r="464" s="13" customFormat="1">
      <c r="A464" s="13"/>
      <c r="B464" s="237"/>
      <c r="C464" s="238"/>
      <c r="D464" s="232" t="s">
        <v>172</v>
      </c>
      <c r="E464" s="239" t="s">
        <v>1</v>
      </c>
      <c r="F464" s="240" t="s">
        <v>561</v>
      </c>
      <c r="G464" s="238"/>
      <c r="H464" s="239" t="s">
        <v>1</v>
      </c>
      <c r="I464" s="241"/>
      <c r="J464" s="238"/>
      <c r="K464" s="238"/>
      <c r="L464" s="242"/>
      <c r="M464" s="243"/>
      <c r="N464" s="244"/>
      <c r="O464" s="244"/>
      <c r="P464" s="244"/>
      <c r="Q464" s="244"/>
      <c r="R464" s="244"/>
      <c r="S464" s="244"/>
      <c r="T464" s="245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6" t="s">
        <v>172</v>
      </c>
      <c r="AU464" s="246" t="s">
        <v>86</v>
      </c>
      <c r="AV464" s="13" t="s">
        <v>84</v>
      </c>
      <c r="AW464" s="13" t="s">
        <v>32</v>
      </c>
      <c r="AX464" s="13" t="s">
        <v>76</v>
      </c>
      <c r="AY464" s="246" t="s">
        <v>161</v>
      </c>
    </row>
    <row r="465" s="14" customFormat="1">
      <c r="A465" s="14"/>
      <c r="B465" s="247"/>
      <c r="C465" s="248"/>
      <c r="D465" s="232" t="s">
        <v>172</v>
      </c>
      <c r="E465" s="249" t="s">
        <v>1</v>
      </c>
      <c r="F465" s="250" t="s">
        <v>562</v>
      </c>
      <c r="G465" s="248"/>
      <c r="H465" s="251">
        <v>23.460000000000001</v>
      </c>
      <c r="I465" s="252"/>
      <c r="J465" s="248"/>
      <c r="K465" s="248"/>
      <c r="L465" s="253"/>
      <c r="M465" s="254"/>
      <c r="N465" s="255"/>
      <c r="O465" s="255"/>
      <c r="P465" s="255"/>
      <c r="Q465" s="255"/>
      <c r="R465" s="255"/>
      <c r="S465" s="255"/>
      <c r="T465" s="256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7" t="s">
        <v>172</v>
      </c>
      <c r="AU465" s="257" t="s">
        <v>86</v>
      </c>
      <c r="AV465" s="14" t="s">
        <v>86</v>
      </c>
      <c r="AW465" s="14" t="s">
        <v>32</v>
      </c>
      <c r="AX465" s="14" t="s">
        <v>76</v>
      </c>
      <c r="AY465" s="257" t="s">
        <v>161</v>
      </c>
    </row>
    <row r="466" s="13" customFormat="1">
      <c r="A466" s="13"/>
      <c r="B466" s="237"/>
      <c r="C466" s="238"/>
      <c r="D466" s="232" t="s">
        <v>172</v>
      </c>
      <c r="E466" s="239" t="s">
        <v>1</v>
      </c>
      <c r="F466" s="240" t="s">
        <v>563</v>
      </c>
      <c r="G466" s="238"/>
      <c r="H466" s="239" t="s">
        <v>1</v>
      </c>
      <c r="I466" s="241"/>
      <c r="J466" s="238"/>
      <c r="K466" s="238"/>
      <c r="L466" s="242"/>
      <c r="M466" s="243"/>
      <c r="N466" s="244"/>
      <c r="O466" s="244"/>
      <c r="P466" s="244"/>
      <c r="Q466" s="244"/>
      <c r="R466" s="244"/>
      <c r="S466" s="244"/>
      <c r="T466" s="245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6" t="s">
        <v>172</v>
      </c>
      <c r="AU466" s="246" t="s">
        <v>86</v>
      </c>
      <c r="AV466" s="13" t="s">
        <v>84</v>
      </c>
      <c r="AW466" s="13" t="s">
        <v>32</v>
      </c>
      <c r="AX466" s="13" t="s">
        <v>76</v>
      </c>
      <c r="AY466" s="246" t="s">
        <v>161</v>
      </c>
    </row>
    <row r="467" s="14" customFormat="1">
      <c r="A467" s="14"/>
      <c r="B467" s="247"/>
      <c r="C467" s="248"/>
      <c r="D467" s="232" t="s">
        <v>172</v>
      </c>
      <c r="E467" s="249" t="s">
        <v>1</v>
      </c>
      <c r="F467" s="250" t="s">
        <v>564</v>
      </c>
      <c r="G467" s="248"/>
      <c r="H467" s="251">
        <v>12.24</v>
      </c>
      <c r="I467" s="252"/>
      <c r="J467" s="248"/>
      <c r="K467" s="248"/>
      <c r="L467" s="253"/>
      <c r="M467" s="254"/>
      <c r="N467" s="255"/>
      <c r="O467" s="255"/>
      <c r="P467" s="255"/>
      <c r="Q467" s="255"/>
      <c r="R467" s="255"/>
      <c r="S467" s="255"/>
      <c r="T467" s="256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7" t="s">
        <v>172</v>
      </c>
      <c r="AU467" s="257" t="s">
        <v>86</v>
      </c>
      <c r="AV467" s="14" t="s">
        <v>86</v>
      </c>
      <c r="AW467" s="14" t="s">
        <v>32</v>
      </c>
      <c r="AX467" s="14" t="s">
        <v>76</v>
      </c>
      <c r="AY467" s="257" t="s">
        <v>161</v>
      </c>
    </row>
    <row r="468" s="15" customFormat="1">
      <c r="A468" s="15"/>
      <c r="B468" s="258"/>
      <c r="C468" s="259"/>
      <c r="D468" s="232" t="s">
        <v>172</v>
      </c>
      <c r="E468" s="260" t="s">
        <v>1</v>
      </c>
      <c r="F468" s="261" t="s">
        <v>175</v>
      </c>
      <c r="G468" s="259"/>
      <c r="H468" s="262">
        <v>35.700000000000003</v>
      </c>
      <c r="I468" s="263"/>
      <c r="J468" s="259"/>
      <c r="K468" s="259"/>
      <c r="L468" s="264"/>
      <c r="M468" s="265"/>
      <c r="N468" s="266"/>
      <c r="O468" s="266"/>
      <c r="P468" s="266"/>
      <c r="Q468" s="266"/>
      <c r="R468" s="266"/>
      <c r="S468" s="266"/>
      <c r="T468" s="267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68" t="s">
        <v>172</v>
      </c>
      <c r="AU468" s="268" t="s">
        <v>86</v>
      </c>
      <c r="AV468" s="15" t="s">
        <v>168</v>
      </c>
      <c r="AW468" s="15" t="s">
        <v>32</v>
      </c>
      <c r="AX468" s="15" t="s">
        <v>84</v>
      </c>
      <c r="AY468" s="268" t="s">
        <v>161</v>
      </c>
    </row>
    <row r="469" s="2" customFormat="1" ht="24.15" customHeight="1">
      <c r="A469" s="38"/>
      <c r="B469" s="39"/>
      <c r="C469" s="269" t="s">
        <v>565</v>
      </c>
      <c r="D469" s="269" t="s">
        <v>319</v>
      </c>
      <c r="E469" s="270" t="s">
        <v>566</v>
      </c>
      <c r="F469" s="271" t="s">
        <v>567</v>
      </c>
      <c r="G469" s="272" t="s">
        <v>166</v>
      </c>
      <c r="H469" s="273">
        <v>12.24</v>
      </c>
      <c r="I469" s="274"/>
      <c r="J469" s="275">
        <f>ROUND(I469*H469,2)</f>
        <v>0</v>
      </c>
      <c r="K469" s="271" t="s">
        <v>167</v>
      </c>
      <c r="L469" s="276"/>
      <c r="M469" s="277" t="s">
        <v>1</v>
      </c>
      <c r="N469" s="278" t="s">
        <v>41</v>
      </c>
      <c r="O469" s="91"/>
      <c r="P469" s="228">
        <f>O469*H469</f>
        <v>0</v>
      </c>
      <c r="Q469" s="228">
        <v>0.13200000000000001</v>
      </c>
      <c r="R469" s="228">
        <f>Q469*H469</f>
        <v>1.61568</v>
      </c>
      <c r="S469" s="228">
        <v>0</v>
      </c>
      <c r="T469" s="229">
        <f>S469*H469</f>
        <v>0</v>
      </c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230" t="s">
        <v>210</v>
      </c>
      <c r="AT469" s="230" t="s">
        <v>319</v>
      </c>
      <c r="AU469" s="230" t="s">
        <v>86</v>
      </c>
      <c r="AY469" s="17" t="s">
        <v>161</v>
      </c>
      <c r="BE469" s="231">
        <f>IF(N469="základní",J469,0)</f>
        <v>0</v>
      </c>
      <c r="BF469" s="231">
        <f>IF(N469="snížená",J469,0)</f>
        <v>0</v>
      </c>
      <c r="BG469" s="231">
        <f>IF(N469="zákl. přenesená",J469,0)</f>
        <v>0</v>
      </c>
      <c r="BH469" s="231">
        <f>IF(N469="sníž. přenesená",J469,0)</f>
        <v>0</v>
      </c>
      <c r="BI469" s="231">
        <f>IF(N469="nulová",J469,0)</f>
        <v>0</v>
      </c>
      <c r="BJ469" s="17" t="s">
        <v>84</v>
      </c>
      <c r="BK469" s="231">
        <f>ROUND(I469*H469,2)</f>
        <v>0</v>
      </c>
      <c r="BL469" s="17" t="s">
        <v>168</v>
      </c>
      <c r="BM469" s="230" t="s">
        <v>568</v>
      </c>
    </row>
    <row r="470" s="13" customFormat="1">
      <c r="A470" s="13"/>
      <c r="B470" s="237"/>
      <c r="C470" s="238"/>
      <c r="D470" s="232" t="s">
        <v>172</v>
      </c>
      <c r="E470" s="239" t="s">
        <v>1</v>
      </c>
      <c r="F470" s="240" t="s">
        <v>569</v>
      </c>
      <c r="G470" s="238"/>
      <c r="H470" s="239" t="s">
        <v>1</v>
      </c>
      <c r="I470" s="241"/>
      <c r="J470" s="238"/>
      <c r="K470" s="238"/>
      <c r="L470" s="242"/>
      <c r="M470" s="243"/>
      <c r="N470" s="244"/>
      <c r="O470" s="244"/>
      <c r="P470" s="244"/>
      <c r="Q470" s="244"/>
      <c r="R470" s="244"/>
      <c r="S470" s="244"/>
      <c r="T470" s="245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6" t="s">
        <v>172</v>
      </c>
      <c r="AU470" s="246" t="s">
        <v>86</v>
      </c>
      <c r="AV470" s="13" t="s">
        <v>84</v>
      </c>
      <c r="AW470" s="13" t="s">
        <v>32</v>
      </c>
      <c r="AX470" s="13" t="s">
        <v>76</v>
      </c>
      <c r="AY470" s="246" t="s">
        <v>161</v>
      </c>
    </row>
    <row r="471" s="14" customFormat="1">
      <c r="A471" s="14"/>
      <c r="B471" s="247"/>
      <c r="C471" s="248"/>
      <c r="D471" s="232" t="s">
        <v>172</v>
      </c>
      <c r="E471" s="249" t="s">
        <v>1</v>
      </c>
      <c r="F471" s="250" t="s">
        <v>570</v>
      </c>
      <c r="G471" s="248"/>
      <c r="H471" s="251">
        <v>6.1200000000000001</v>
      </c>
      <c r="I471" s="252"/>
      <c r="J471" s="248"/>
      <c r="K471" s="248"/>
      <c r="L471" s="253"/>
      <c r="M471" s="254"/>
      <c r="N471" s="255"/>
      <c r="O471" s="255"/>
      <c r="P471" s="255"/>
      <c r="Q471" s="255"/>
      <c r="R471" s="255"/>
      <c r="S471" s="255"/>
      <c r="T471" s="256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7" t="s">
        <v>172</v>
      </c>
      <c r="AU471" s="257" t="s">
        <v>86</v>
      </c>
      <c r="AV471" s="14" t="s">
        <v>86</v>
      </c>
      <c r="AW471" s="14" t="s">
        <v>32</v>
      </c>
      <c r="AX471" s="14" t="s">
        <v>76</v>
      </c>
      <c r="AY471" s="257" t="s">
        <v>161</v>
      </c>
    </row>
    <row r="472" s="13" customFormat="1">
      <c r="A472" s="13"/>
      <c r="B472" s="237"/>
      <c r="C472" s="238"/>
      <c r="D472" s="232" t="s">
        <v>172</v>
      </c>
      <c r="E472" s="239" t="s">
        <v>1</v>
      </c>
      <c r="F472" s="240" t="s">
        <v>571</v>
      </c>
      <c r="G472" s="238"/>
      <c r="H472" s="239" t="s">
        <v>1</v>
      </c>
      <c r="I472" s="241"/>
      <c r="J472" s="238"/>
      <c r="K472" s="238"/>
      <c r="L472" s="242"/>
      <c r="M472" s="243"/>
      <c r="N472" s="244"/>
      <c r="O472" s="244"/>
      <c r="P472" s="244"/>
      <c r="Q472" s="244"/>
      <c r="R472" s="244"/>
      <c r="S472" s="244"/>
      <c r="T472" s="245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6" t="s">
        <v>172</v>
      </c>
      <c r="AU472" s="246" t="s">
        <v>86</v>
      </c>
      <c r="AV472" s="13" t="s">
        <v>84</v>
      </c>
      <c r="AW472" s="13" t="s">
        <v>32</v>
      </c>
      <c r="AX472" s="13" t="s">
        <v>76</v>
      </c>
      <c r="AY472" s="246" t="s">
        <v>161</v>
      </c>
    </row>
    <row r="473" s="14" customFormat="1">
      <c r="A473" s="14"/>
      <c r="B473" s="247"/>
      <c r="C473" s="248"/>
      <c r="D473" s="232" t="s">
        <v>172</v>
      </c>
      <c r="E473" s="249" t="s">
        <v>1</v>
      </c>
      <c r="F473" s="250" t="s">
        <v>570</v>
      </c>
      <c r="G473" s="248"/>
      <c r="H473" s="251">
        <v>6.1200000000000001</v>
      </c>
      <c r="I473" s="252"/>
      <c r="J473" s="248"/>
      <c r="K473" s="248"/>
      <c r="L473" s="253"/>
      <c r="M473" s="254"/>
      <c r="N473" s="255"/>
      <c r="O473" s="255"/>
      <c r="P473" s="255"/>
      <c r="Q473" s="255"/>
      <c r="R473" s="255"/>
      <c r="S473" s="255"/>
      <c r="T473" s="256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7" t="s">
        <v>172</v>
      </c>
      <c r="AU473" s="257" t="s">
        <v>86</v>
      </c>
      <c r="AV473" s="14" t="s">
        <v>86</v>
      </c>
      <c r="AW473" s="14" t="s">
        <v>32</v>
      </c>
      <c r="AX473" s="14" t="s">
        <v>76</v>
      </c>
      <c r="AY473" s="257" t="s">
        <v>161</v>
      </c>
    </row>
    <row r="474" s="15" customFormat="1">
      <c r="A474" s="15"/>
      <c r="B474" s="258"/>
      <c r="C474" s="259"/>
      <c r="D474" s="232" t="s">
        <v>172</v>
      </c>
      <c r="E474" s="260" t="s">
        <v>1</v>
      </c>
      <c r="F474" s="261" t="s">
        <v>175</v>
      </c>
      <c r="G474" s="259"/>
      <c r="H474" s="262">
        <v>12.24</v>
      </c>
      <c r="I474" s="263"/>
      <c r="J474" s="259"/>
      <c r="K474" s="259"/>
      <c r="L474" s="264"/>
      <c r="M474" s="265"/>
      <c r="N474" s="266"/>
      <c r="O474" s="266"/>
      <c r="P474" s="266"/>
      <c r="Q474" s="266"/>
      <c r="R474" s="266"/>
      <c r="S474" s="266"/>
      <c r="T474" s="267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T474" s="268" t="s">
        <v>172</v>
      </c>
      <c r="AU474" s="268" t="s">
        <v>86</v>
      </c>
      <c r="AV474" s="15" t="s">
        <v>168</v>
      </c>
      <c r="AW474" s="15" t="s">
        <v>32</v>
      </c>
      <c r="AX474" s="15" t="s">
        <v>84</v>
      </c>
      <c r="AY474" s="268" t="s">
        <v>161</v>
      </c>
    </row>
    <row r="475" s="2" customFormat="1" ht="24.15" customHeight="1">
      <c r="A475" s="38"/>
      <c r="B475" s="39"/>
      <c r="C475" s="269" t="s">
        <v>572</v>
      </c>
      <c r="D475" s="269" t="s">
        <v>319</v>
      </c>
      <c r="E475" s="270" t="s">
        <v>573</v>
      </c>
      <c r="F475" s="271" t="s">
        <v>574</v>
      </c>
      <c r="G475" s="272" t="s">
        <v>166</v>
      </c>
      <c r="H475" s="273">
        <v>26.52</v>
      </c>
      <c r="I475" s="274"/>
      <c r="J475" s="275">
        <f>ROUND(I475*H475,2)</f>
        <v>0</v>
      </c>
      <c r="K475" s="271" t="s">
        <v>167</v>
      </c>
      <c r="L475" s="276"/>
      <c r="M475" s="277" t="s">
        <v>1</v>
      </c>
      <c r="N475" s="278" t="s">
        <v>41</v>
      </c>
      <c r="O475" s="91"/>
      <c r="P475" s="228">
        <f>O475*H475</f>
        <v>0</v>
      </c>
      <c r="Q475" s="228">
        <v>0.13200000000000001</v>
      </c>
      <c r="R475" s="228">
        <f>Q475*H475</f>
        <v>3.5006400000000002</v>
      </c>
      <c r="S475" s="228">
        <v>0</v>
      </c>
      <c r="T475" s="229">
        <f>S475*H475</f>
        <v>0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230" t="s">
        <v>210</v>
      </c>
      <c r="AT475" s="230" t="s">
        <v>319</v>
      </c>
      <c r="AU475" s="230" t="s">
        <v>86</v>
      </c>
      <c r="AY475" s="17" t="s">
        <v>161</v>
      </c>
      <c r="BE475" s="231">
        <f>IF(N475="základní",J475,0)</f>
        <v>0</v>
      </c>
      <c r="BF475" s="231">
        <f>IF(N475="snížená",J475,0)</f>
        <v>0</v>
      </c>
      <c r="BG475" s="231">
        <f>IF(N475="zákl. přenesená",J475,0)</f>
        <v>0</v>
      </c>
      <c r="BH475" s="231">
        <f>IF(N475="sníž. přenesená",J475,0)</f>
        <v>0</v>
      </c>
      <c r="BI475" s="231">
        <f>IF(N475="nulová",J475,0)</f>
        <v>0</v>
      </c>
      <c r="BJ475" s="17" t="s">
        <v>84</v>
      </c>
      <c r="BK475" s="231">
        <f>ROUND(I475*H475,2)</f>
        <v>0</v>
      </c>
      <c r="BL475" s="17" t="s">
        <v>168</v>
      </c>
      <c r="BM475" s="230" t="s">
        <v>575</v>
      </c>
    </row>
    <row r="476" s="13" customFormat="1">
      <c r="A476" s="13"/>
      <c r="B476" s="237"/>
      <c r="C476" s="238"/>
      <c r="D476" s="232" t="s">
        <v>172</v>
      </c>
      <c r="E476" s="239" t="s">
        <v>1</v>
      </c>
      <c r="F476" s="240" t="s">
        <v>556</v>
      </c>
      <c r="G476" s="238"/>
      <c r="H476" s="239" t="s">
        <v>1</v>
      </c>
      <c r="I476" s="241"/>
      <c r="J476" s="238"/>
      <c r="K476" s="238"/>
      <c r="L476" s="242"/>
      <c r="M476" s="243"/>
      <c r="N476" s="244"/>
      <c r="O476" s="244"/>
      <c r="P476" s="244"/>
      <c r="Q476" s="244"/>
      <c r="R476" s="244"/>
      <c r="S476" s="244"/>
      <c r="T476" s="245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6" t="s">
        <v>172</v>
      </c>
      <c r="AU476" s="246" t="s">
        <v>86</v>
      </c>
      <c r="AV476" s="13" t="s">
        <v>84</v>
      </c>
      <c r="AW476" s="13" t="s">
        <v>32</v>
      </c>
      <c r="AX476" s="13" t="s">
        <v>76</v>
      </c>
      <c r="AY476" s="246" t="s">
        <v>161</v>
      </c>
    </row>
    <row r="477" s="14" customFormat="1">
      <c r="A477" s="14"/>
      <c r="B477" s="247"/>
      <c r="C477" s="248"/>
      <c r="D477" s="232" t="s">
        <v>172</v>
      </c>
      <c r="E477" s="249" t="s">
        <v>1</v>
      </c>
      <c r="F477" s="250" t="s">
        <v>576</v>
      </c>
      <c r="G477" s="248"/>
      <c r="H477" s="251">
        <v>26.52</v>
      </c>
      <c r="I477" s="252"/>
      <c r="J477" s="248"/>
      <c r="K477" s="248"/>
      <c r="L477" s="253"/>
      <c r="M477" s="254"/>
      <c r="N477" s="255"/>
      <c r="O477" s="255"/>
      <c r="P477" s="255"/>
      <c r="Q477" s="255"/>
      <c r="R477" s="255"/>
      <c r="S477" s="255"/>
      <c r="T477" s="256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7" t="s">
        <v>172</v>
      </c>
      <c r="AU477" s="257" t="s">
        <v>86</v>
      </c>
      <c r="AV477" s="14" t="s">
        <v>86</v>
      </c>
      <c r="AW477" s="14" t="s">
        <v>32</v>
      </c>
      <c r="AX477" s="14" t="s">
        <v>76</v>
      </c>
      <c r="AY477" s="257" t="s">
        <v>161</v>
      </c>
    </row>
    <row r="478" s="15" customFormat="1">
      <c r="A478" s="15"/>
      <c r="B478" s="258"/>
      <c r="C478" s="259"/>
      <c r="D478" s="232" t="s">
        <v>172</v>
      </c>
      <c r="E478" s="260" t="s">
        <v>1</v>
      </c>
      <c r="F478" s="261" t="s">
        <v>175</v>
      </c>
      <c r="G478" s="259"/>
      <c r="H478" s="262">
        <v>26.52</v>
      </c>
      <c r="I478" s="263"/>
      <c r="J478" s="259"/>
      <c r="K478" s="259"/>
      <c r="L478" s="264"/>
      <c r="M478" s="265"/>
      <c r="N478" s="266"/>
      <c r="O478" s="266"/>
      <c r="P478" s="266"/>
      <c r="Q478" s="266"/>
      <c r="R478" s="266"/>
      <c r="S478" s="266"/>
      <c r="T478" s="267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68" t="s">
        <v>172</v>
      </c>
      <c r="AU478" s="268" t="s">
        <v>86</v>
      </c>
      <c r="AV478" s="15" t="s">
        <v>168</v>
      </c>
      <c r="AW478" s="15" t="s">
        <v>32</v>
      </c>
      <c r="AX478" s="15" t="s">
        <v>84</v>
      </c>
      <c r="AY478" s="268" t="s">
        <v>161</v>
      </c>
    </row>
    <row r="479" s="2" customFormat="1" ht="78" customHeight="1">
      <c r="A479" s="38"/>
      <c r="B479" s="39"/>
      <c r="C479" s="219" t="s">
        <v>577</v>
      </c>
      <c r="D479" s="219" t="s">
        <v>163</v>
      </c>
      <c r="E479" s="220" t="s">
        <v>578</v>
      </c>
      <c r="F479" s="221" t="s">
        <v>579</v>
      </c>
      <c r="G479" s="222" t="s">
        <v>166</v>
      </c>
      <c r="H479" s="223">
        <v>46</v>
      </c>
      <c r="I479" s="224"/>
      <c r="J479" s="225">
        <f>ROUND(I479*H479,2)</f>
        <v>0</v>
      </c>
      <c r="K479" s="221" t="s">
        <v>167</v>
      </c>
      <c r="L479" s="44"/>
      <c r="M479" s="226" t="s">
        <v>1</v>
      </c>
      <c r="N479" s="227" t="s">
        <v>41</v>
      </c>
      <c r="O479" s="91"/>
      <c r="P479" s="228">
        <f>O479*H479</f>
        <v>0</v>
      </c>
      <c r="Q479" s="228">
        <v>0.11162</v>
      </c>
      <c r="R479" s="228">
        <f>Q479*H479</f>
        <v>5.1345200000000002</v>
      </c>
      <c r="S479" s="228">
        <v>0</v>
      </c>
      <c r="T479" s="229">
        <f>S479*H479</f>
        <v>0</v>
      </c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R479" s="230" t="s">
        <v>168</v>
      </c>
      <c r="AT479" s="230" t="s">
        <v>163</v>
      </c>
      <c r="AU479" s="230" t="s">
        <v>86</v>
      </c>
      <c r="AY479" s="17" t="s">
        <v>161</v>
      </c>
      <c r="BE479" s="231">
        <f>IF(N479="základní",J479,0)</f>
        <v>0</v>
      </c>
      <c r="BF479" s="231">
        <f>IF(N479="snížená",J479,0)</f>
        <v>0</v>
      </c>
      <c r="BG479" s="231">
        <f>IF(N479="zákl. přenesená",J479,0)</f>
        <v>0</v>
      </c>
      <c r="BH479" s="231">
        <f>IF(N479="sníž. přenesená",J479,0)</f>
        <v>0</v>
      </c>
      <c r="BI479" s="231">
        <f>IF(N479="nulová",J479,0)</f>
        <v>0</v>
      </c>
      <c r="BJ479" s="17" t="s">
        <v>84</v>
      </c>
      <c r="BK479" s="231">
        <f>ROUND(I479*H479,2)</f>
        <v>0</v>
      </c>
      <c r="BL479" s="17" t="s">
        <v>168</v>
      </c>
      <c r="BM479" s="230" t="s">
        <v>580</v>
      </c>
    </row>
    <row r="480" s="13" customFormat="1">
      <c r="A480" s="13"/>
      <c r="B480" s="237"/>
      <c r="C480" s="238"/>
      <c r="D480" s="232" t="s">
        <v>172</v>
      </c>
      <c r="E480" s="239" t="s">
        <v>1</v>
      </c>
      <c r="F480" s="240" t="s">
        <v>581</v>
      </c>
      <c r="G480" s="238"/>
      <c r="H480" s="239" t="s">
        <v>1</v>
      </c>
      <c r="I480" s="241"/>
      <c r="J480" s="238"/>
      <c r="K480" s="238"/>
      <c r="L480" s="242"/>
      <c r="M480" s="243"/>
      <c r="N480" s="244"/>
      <c r="O480" s="244"/>
      <c r="P480" s="244"/>
      <c r="Q480" s="244"/>
      <c r="R480" s="244"/>
      <c r="S480" s="244"/>
      <c r="T480" s="245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6" t="s">
        <v>172</v>
      </c>
      <c r="AU480" s="246" t="s">
        <v>86</v>
      </c>
      <c r="AV480" s="13" t="s">
        <v>84</v>
      </c>
      <c r="AW480" s="13" t="s">
        <v>32</v>
      </c>
      <c r="AX480" s="13" t="s">
        <v>76</v>
      </c>
      <c r="AY480" s="246" t="s">
        <v>161</v>
      </c>
    </row>
    <row r="481" s="14" customFormat="1">
      <c r="A481" s="14"/>
      <c r="B481" s="247"/>
      <c r="C481" s="248"/>
      <c r="D481" s="232" t="s">
        <v>172</v>
      </c>
      <c r="E481" s="249" t="s">
        <v>1</v>
      </c>
      <c r="F481" s="250" t="s">
        <v>582</v>
      </c>
      <c r="G481" s="248"/>
      <c r="H481" s="251">
        <v>46</v>
      </c>
      <c r="I481" s="252"/>
      <c r="J481" s="248"/>
      <c r="K481" s="248"/>
      <c r="L481" s="253"/>
      <c r="M481" s="254"/>
      <c r="N481" s="255"/>
      <c r="O481" s="255"/>
      <c r="P481" s="255"/>
      <c r="Q481" s="255"/>
      <c r="R481" s="255"/>
      <c r="S481" s="255"/>
      <c r="T481" s="256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57" t="s">
        <v>172</v>
      </c>
      <c r="AU481" s="257" t="s">
        <v>86</v>
      </c>
      <c r="AV481" s="14" t="s">
        <v>86</v>
      </c>
      <c r="AW481" s="14" t="s">
        <v>32</v>
      </c>
      <c r="AX481" s="14" t="s">
        <v>76</v>
      </c>
      <c r="AY481" s="257" t="s">
        <v>161</v>
      </c>
    </row>
    <row r="482" s="15" customFormat="1">
      <c r="A482" s="15"/>
      <c r="B482" s="258"/>
      <c r="C482" s="259"/>
      <c r="D482" s="232" t="s">
        <v>172</v>
      </c>
      <c r="E482" s="260" t="s">
        <v>1</v>
      </c>
      <c r="F482" s="261" t="s">
        <v>175</v>
      </c>
      <c r="G482" s="259"/>
      <c r="H482" s="262">
        <v>46</v>
      </c>
      <c r="I482" s="263"/>
      <c r="J482" s="259"/>
      <c r="K482" s="259"/>
      <c r="L482" s="264"/>
      <c r="M482" s="265"/>
      <c r="N482" s="266"/>
      <c r="O482" s="266"/>
      <c r="P482" s="266"/>
      <c r="Q482" s="266"/>
      <c r="R482" s="266"/>
      <c r="S482" s="266"/>
      <c r="T482" s="267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68" t="s">
        <v>172</v>
      </c>
      <c r="AU482" s="268" t="s">
        <v>86</v>
      </c>
      <c r="AV482" s="15" t="s">
        <v>168</v>
      </c>
      <c r="AW482" s="15" t="s">
        <v>32</v>
      </c>
      <c r="AX482" s="15" t="s">
        <v>84</v>
      </c>
      <c r="AY482" s="268" t="s">
        <v>161</v>
      </c>
    </row>
    <row r="483" s="2" customFormat="1" ht="24.15" customHeight="1">
      <c r="A483" s="38"/>
      <c r="B483" s="39"/>
      <c r="C483" s="269" t="s">
        <v>583</v>
      </c>
      <c r="D483" s="269" t="s">
        <v>319</v>
      </c>
      <c r="E483" s="270" t="s">
        <v>584</v>
      </c>
      <c r="F483" s="271" t="s">
        <v>585</v>
      </c>
      <c r="G483" s="272" t="s">
        <v>166</v>
      </c>
      <c r="H483" s="273">
        <v>36.719999999999999</v>
      </c>
      <c r="I483" s="274"/>
      <c r="J483" s="275">
        <f>ROUND(I483*H483,2)</f>
        <v>0</v>
      </c>
      <c r="K483" s="271" t="s">
        <v>167</v>
      </c>
      <c r="L483" s="276"/>
      <c r="M483" s="277" t="s">
        <v>1</v>
      </c>
      <c r="N483" s="278" t="s">
        <v>41</v>
      </c>
      <c r="O483" s="91"/>
      <c r="P483" s="228">
        <f>O483*H483</f>
        <v>0</v>
      </c>
      <c r="Q483" s="228">
        <v>0.17499999999999999</v>
      </c>
      <c r="R483" s="228">
        <f>Q483*H483</f>
        <v>6.4259999999999993</v>
      </c>
      <c r="S483" s="228">
        <v>0</v>
      </c>
      <c r="T483" s="229">
        <f>S483*H483</f>
        <v>0</v>
      </c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R483" s="230" t="s">
        <v>210</v>
      </c>
      <c r="AT483" s="230" t="s">
        <v>319</v>
      </c>
      <c r="AU483" s="230" t="s">
        <v>86</v>
      </c>
      <c r="AY483" s="17" t="s">
        <v>161</v>
      </c>
      <c r="BE483" s="231">
        <f>IF(N483="základní",J483,0)</f>
        <v>0</v>
      </c>
      <c r="BF483" s="231">
        <f>IF(N483="snížená",J483,0)</f>
        <v>0</v>
      </c>
      <c r="BG483" s="231">
        <f>IF(N483="zákl. přenesená",J483,0)</f>
        <v>0</v>
      </c>
      <c r="BH483" s="231">
        <f>IF(N483="sníž. přenesená",J483,0)</f>
        <v>0</v>
      </c>
      <c r="BI483" s="231">
        <f>IF(N483="nulová",J483,0)</f>
        <v>0</v>
      </c>
      <c r="BJ483" s="17" t="s">
        <v>84</v>
      </c>
      <c r="BK483" s="231">
        <f>ROUND(I483*H483,2)</f>
        <v>0</v>
      </c>
      <c r="BL483" s="17" t="s">
        <v>168</v>
      </c>
      <c r="BM483" s="230" t="s">
        <v>586</v>
      </c>
    </row>
    <row r="484" s="13" customFormat="1">
      <c r="A484" s="13"/>
      <c r="B484" s="237"/>
      <c r="C484" s="238"/>
      <c r="D484" s="232" t="s">
        <v>172</v>
      </c>
      <c r="E484" s="239" t="s">
        <v>1</v>
      </c>
      <c r="F484" s="240" t="s">
        <v>587</v>
      </c>
      <c r="G484" s="238"/>
      <c r="H484" s="239" t="s">
        <v>1</v>
      </c>
      <c r="I484" s="241"/>
      <c r="J484" s="238"/>
      <c r="K484" s="238"/>
      <c r="L484" s="242"/>
      <c r="M484" s="243"/>
      <c r="N484" s="244"/>
      <c r="O484" s="244"/>
      <c r="P484" s="244"/>
      <c r="Q484" s="244"/>
      <c r="R484" s="244"/>
      <c r="S484" s="244"/>
      <c r="T484" s="245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6" t="s">
        <v>172</v>
      </c>
      <c r="AU484" s="246" t="s">
        <v>86</v>
      </c>
      <c r="AV484" s="13" t="s">
        <v>84</v>
      </c>
      <c r="AW484" s="13" t="s">
        <v>32</v>
      </c>
      <c r="AX484" s="13" t="s">
        <v>76</v>
      </c>
      <c r="AY484" s="246" t="s">
        <v>161</v>
      </c>
    </row>
    <row r="485" s="14" customFormat="1">
      <c r="A485" s="14"/>
      <c r="B485" s="247"/>
      <c r="C485" s="248"/>
      <c r="D485" s="232" t="s">
        <v>172</v>
      </c>
      <c r="E485" s="249" t="s">
        <v>1</v>
      </c>
      <c r="F485" s="250" t="s">
        <v>588</v>
      </c>
      <c r="G485" s="248"/>
      <c r="H485" s="251">
        <v>36.719999999999999</v>
      </c>
      <c r="I485" s="252"/>
      <c r="J485" s="248"/>
      <c r="K485" s="248"/>
      <c r="L485" s="253"/>
      <c r="M485" s="254"/>
      <c r="N485" s="255"/>
      <c r="O485" s="255"/>
      <c r="P485" s="255"/>
      <c r="Q485" s="255"/>
      <c r="R485" s="255"/>
      <c r="S485" s="255"/>
      <c r="T485" s="256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7" t="s">
        <v>172</v>
      </c>
      <c r="AU485" s="257" t="s">
        <v>86</v>
      </c>
      <c r="AV485" s="14" t="s">
        <v>86</v>
      </c>
      <c r="AW485" s="14" t="s">
        <v>32</v>
      </c>
      <c r="AX485" s="14" t="s">
        <v>76</v>
      </c>
      <c r="AY485" s="257" t="s">
        <v>161</v>
      </c>
    </row>
    <row r="486" s="15" customFormat="1">
      <c r="A486" s="15"/>
      <c r="B486" s="258"/>
      <c r="C486" s="259"/>
      <c r="D486" s="232" t="s">
        <v>172</v>
      </c>
      <c r="E486" s="260" t="s">
        <v>1</v>
      </c>
      <c r="F486" s="261" t="s">
        <v>175</v>
      </c>
      <c r="G486" s="259"/>
      <c r="H486" s="262">
        <v>36.719999999999999</v>
      </c>
      <c r="I486" s="263"/>
      <c r="J486" s="259"/>
      <c r="K486" s="259"/>
      <c r="L486" s="264"/>
      <c r="M486" s="265"/>
      <c r="N486" s="266"/>
      <c r="O486" s="266"/>
      <c r="P486" s="266"/>
      <c r="Q486" s="266"/>
      <c r="R486" s="266"/>
      <c r="S486" s="266"/>
      <c r="T486" s="267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T486" s="268" t="s">
        <v>172</v>
      </c>
      <c r="AU486" s="268" t="s">
        <v>86</v>
      </c>
      <c r="AV486" s="15" t="s">
        <v>168</v>
      </c>
      <c r="AW486" s="15" t="s">
        <v>32</v>
      </c>
      <c r="AX486" s="15" t="s">
        <v>84</v>
      </c>
      <c r="AY486" s="268" t="s">
        <v>161</v>
      </c>
    </row>
    <row r="487" s="2" customFormat="1" ht="24.15" customHeight="1">
      <c r="A487" s="38"/>
      <c r="B487" s="39"/>
      <c r="C487" s="269" t="s">
        <v>589</v>
      </c>
      <c r="D487" s="269" t="s">
        <v>319</v>
      </c>
      <c r="E487" s="270" t="s">
        <v>590</v>
      </c>
      <c r="F487" s="271" t="s">
        <v>591</v>
      </c>
      <c r="G487" s="272" t="s">
        <v>166</v>
      </c>
      <c r="H487" s="273">
        <v>10.199999999999999</v>
      </c>
      <c r="I487" s="274"/>
      <c r="J487" s="275">
        <f>ROUND(I487*H487,2)</f>
        <v>0</v>
      </c>
      <c r="K487" s="271" t="s">
        <v>167</v>
      </c>
      <c r="L487" s="276"/>
      <c r="M487" s="277" t="s">
        <v>1</v>
      </c>
      <c r="N487" s="278" t="s">
        <v>41</v>
      </c>
      <c r="O487" s="91"/>
      <c r="P487" s="228">
        <f>O487*H487</f>
        <v>0</v>
      </c>
      <c r="Q487" s="228">
        <v>0.17599999999999999</v>
      </c>
      <c r="R487" s="228">
        <f>Q487*H487</f>
        <v>1.7951999999999997</v>
      </c>
      <c r="S487" s="228">
        <v>0</v>
      </c>
      <c r="T487" s="229">
        <f>S487*H487</f>
        <v>0</v>
      </c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R487" s="230" t="s">
        <v>210</v>
      </c>
      <c r="AT487" s="230" t="s">
        <v>319</v>
      </c>
      <c r="AU487" s="230" t="s">
        <v>86</v>
      </c>
      <c r="AY487" s="17" t="s">
        <v>161</v>
      </c>
      <c r="BE487" s="231">
        <f>IF(N487="základní",J487,0)</f>
        <v>0</v>
      </c>
      <c r="BF487" s="231">
        <f>IF(N487="snížená",J487,0)</f>
        <v>0</v>
      </c>
      <c r="BG487" s="231">
        <f>IF(N487="zákl. přenesená",J487,0)</f>
        <v>0</v>
      </c>
      <c r="BH487" s="231">
        <f>IF(N487="sníž. přenesená",J487,0)</f>
        <v>0</v>
      </c>
      <c r="BI487" s="231">
        <f>IF(N487="nulová",J487,0)</f>
        <v>0</v>
      </c>
      <c r="BJ487" s="17" t="s">
        <v>84</v>
      </c>
      <c r="BK487" s="231">
        <f>ROUND(I487*H487,2)</f>
        <v>0</v>
      </c>
      <c r="BL487" s="17" t="s">
        <v>168</v>
      </c>
      <c r="BM487" s="230" t="s">
        <v>592</v>
      </c>
    </row>
    <row r="488" s="13" customFormat="1">
      <c r="A488" s="13"/>
      <c r="B488" s="237"/>
      <c r="C488" s="238"/>
      <c r="D488" s="232" t="s">
        <v>172</v>
      </c>
      <c r="E488" s="239" t="s">
        <v>1</v>
      </c>
      <c r="F488" s="240" t="s">
        <v>593</v>
      </c>
      <c r="G488" s="238"/>
      <c r="H488" s="239" t="s">
        <v>1</v>
      </c>
      <c r="I488" s="241"/>
      <c r="J488" s="238"/>
      <c r="K488" s="238"/>
      <c r="L488" s="242"/>
      <c r="M488" s="243"/>
      <c r="N488" s="244"/>
      <c r="O488" s="244"/>
      <c r="P488" s="244"/>
      <c r="Q488" s="244"/>
      <c r="R488" s="244"/>
      <c r="S488" s="244"/>
      <c r="T488" s="245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6" t="s">
        <v>172</v>
      </c>
      <c r="AU488" s="246" t="s">
        <v>86</v>
      </c>
      <c r="AV488" s="13" t="s">
        <v>84</v>
      </c>
      <c r="AW488" s="13" t="s">
        <v>32</v>
      </c>
      <c r="AX488" s="13" t="s">
        <v>76</v>
      </c>
      <c r="AY488" s="246" t="s">
        <v>161</v>
      </c>
    </row>
    <row r="489" s="14" customFormat="1">
      <c r="A489" s="14"/>
      <c r="B489" s="247"/>
      <c r="C489" s="248"/>
      <c r="D489" s="232" t="s">
        <v>172</v>
      </c>
      <c r="E489" s="249" t="s">
        <v>1</v>
      </c>
      <c r="F489" s="250" t="s">
        <v>594</v>
      </c>
      <c r="G489" s="248"/>
      <c r="H489" s="251">
        <v>10.199999999999999</v>
      </c>
      <c r="I489" s="252"/>
      <c r="J489" s="248"/>
      <c r="K489" s="248"/>
      <c r="L489" s="253"/>
      <c r="M489" s="254"/>
      <c r="N489" s="255"/>
      <c r="O489" s="255"/>
      <c r="P489" s="255"/>
      <c r="Q489" s="255"/>
      <c r="R489" s="255"/>
      <c r="S489" s="255"/>
      <c r="T489" s="256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7" t="s">
        <v>172</v>
      </c>
      <c r="AU489" s="257" t="s">
        <v>86</v>
      </c>
      <c r="AV489" s="14" t="s">
        <v>86</v>
      </c>
      <c r="AW489" s="14" t="s">
        <v>32</v>
      </c>
      <c r="AX489" s="14" t="s">
        <v>76</v>
      </c>
      <c r="AY489" s="257" t="s">
        <v>161</v>
      </c>
    </row>
    <row r="490" s="15" customFormat="1">
      <c r="A490" s="15"/>
      <c r="B490" s="258"/>
      <c r="C490" s="259"/>
      <c r="D490" s="232" t="s">
        <v>172</v>
      </c>
      <c r="E490" s="260" t="s">
        <v>1</v>
      </c>
      <c r="F490" s="261" t="s">
        <v>175</v>
      </c>
      <c r="G490" s="259"/>
      <c r="H490" s="262">
        <v>10.199999999999999</v>
      </c>
      <c r="I490" s="263"/>
      <c r="J490" s="259"/>
      <c r="K490" s="259"/>
      <c r="L490" s="264"/>
      <c r="M490" s="265"/>
      <c r="N490" s="266"/>
      <c r="O490" s="266"/>
      <c r="P490" s="266"/>
      <c r="Q490" s="266"/>
      <c r="R490" s="266"/>
      <c r="S490" s="266"/>
      <c r="T490" s="267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T490" s="268" t="s">
        <v>172</v>
      </c>
      <c r="AU490" s="268" t="s">
        <v>86</v>
      </c>
      <c r="AV490" s="15" t="s">
        <v>168</v>
      </c>
      <c r="AW490" s="15" t="s">
        <v>32</v>
      </c>
      <c r="AX490" s="15" t="s">
        <v>84</v>
      </c>
      <c r="AY490" s="268" t="s">
        <v>161</v>
      </c>
    </row>
    <row r="491" s="12" customFormat="1" ht="22.8" customHeight="1">
      <c r="A491" s="12"/>
      <c r="B491" s="203"/>
      <c r="C491" s="204"/>
      <c r="D491" s="205" t="s">
        <v>75</v>
      </c>
      <c r="E491" s="217" t="s">
        <v>210</v>
      </c>
      <c r="F491" s="217" t="s">
        <v>595</v>
      </c>
      <c r="G491" s="204"/>
      <c r="H491" s="204"/>
      <c r="I491" s="207"/>
      <c r="J491" s="218">
        <f>BK491</f>
        <v>0</v>
      </c>
      <c r="K491" s="204"/>
      <c r="L491" s="209"/>
      <c r="M491" s="210"/>
      <c r="N491" s="211"/>
      <c r="O491" s="211"/>
      <c r="P491" s="212">
        <f>SUM(P492:P581)</f>
        <v>0</v>
      </c>
      <c r="Q491" s="211"/>
      <c r="R491" s="212">
        <f>SUM(R492:R581)</f>
        <v>46.233279099999997</v>
      </c>
      <c r="S491" s="211"/>
      <c r="T491" s="213">
        <f>SUM(T492:T581)</f>
        <v>10.300000000000001</v>
      </c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R491" s="214" t="s">
        <v>84</v>
      </c>
      <c r="AT491" s="215" t="s">
        <v>75</v>
      </c>
      <c r="AU491" s="215" t="s">
        <v>84</v>
      </c>
      <c r="AY491" s="214" t="s">
        <v>161</v>
      </c>
      <c r="BK491" s="216">
        <f>SUM(BK492:BK581)</f>
        <v>0</v>
      </c>
    </row>
    <row r="492" s="2" customFormat="1" ht="37.8" customHeight="1">
      <c r="A492" s="38"/>
      <c r="B492" s="39"/>
      <c r="C492" s="219" t="s">
        <v>596</v>
      </c>
      <c r="D492" s="219" t="s">
        <v>163</v>
      </c>
      <c r="E492" s="220" t="s">
        <v>597</v>
      </c>
      <c r="F492" s="221" t="s">
        <v>598</v>
      </c>
      <c r="G492" s="222" t="s">
        <v>195</v>
      </c>
      <c r="H492" s="223">
        <v>7</v>
      </c>
      <c r="I492" s="224"/>
      <c r="J492" s="225">
        <f>ROUND(I492*H492,2)</f>
        <v>0</v>
      </c>
      <c r="K492" s="221" t="s">
        <v>167</v>
      </c>
      <c r="L492" s="44"/>
      <c r="M492" s="226" t="s">
        <v>1</v>
      </c>
      <c r="N492" s="227" t="s">
        <v>41</v>
      </c>
      <c r="O492" s="91"/>
      <c r="P492" s="228">
        <f>O492*H492</f>
        <v>0</v>
      </c>
      <c r="Q492" s="228">
        <v>0.62248000000000003</v>
      </c>
      <c r="R492" s="228">
        <f>Q492*H492</f>
        <v>4.3573599999999999</v>
      </c>
      <c r="S492" s="228">
        <v>0.62</v>
      </c>
      <c r="T492" s="229">
        <f>S492*H492</f>
        <v>4.3399999999999999</v>
      </c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R492" s="230" t="s">
        <v>168</v>
      </c>
      <c r="AT492" s="230" t="s">
        <v>163</v>
      </c>
      <c r="AU492" s="230" t="s">
        <v>86</v>
      </c>
      <c r="AY492" s="17" t="s">
        <v>161</v>
      </c>
      <c r="BE492" s="231">
        <f>IF(N492="základní",J492,0)</f>
        <v>0</v>
      </c>
      <c r="BF492" s="231">
        <f>IF(N492="snížená",J492,0)</f>
        <v>0</v>
      </c>
      <c r="BG492" s="231">
        <f>IF(N492="zákl. přenesená",J492,0)</f>
        <v>0</v>
      </c>
      <c r="BH492" s="231">
        <f>IF(N492="sníž. přenesená",J492,0)</f>
        <v>0</v>
      </c>
      <c r="BI492" s="231">
        <f>IF(N492="nulová",J492,0)</f>
        <v>0</v>
      </c>
      <c r="BJ492" s="17" t="s">
        <v>84</v>
      </c>
      <c r="BK492" s="231">
        <f>ROUND(I492*H492,2)</f>
        <v>0</v>
      </c>
      <c r="BL492" s="17" t="s">
        <v>168</v>
      </c>
      <c r="BM492" s="230" t="s">
        <v>599</v>
      </c>
    </row>
    <row r="493" s="13" customFormat="1">
      <c r="A493" s="13"/>
      <c r="B493" s="237"/>
      <c r="C493" s="238"/>
      <c r="D493" s="232" t="s">
        <v>172</v>
      </c>
      <c r="E493" s="239" t="s">
        <v>1</v>
      </c>
      <c r="F493" s="240" t="s">
        <v>600</v>
      </c>
      <c r="G493" s="238"/>
      <c r="H493" s="239" t="s">
        <v>1</v>
      </c>
      <c r="I493" s="241"/>
      <c r="J493" s="238"/>
      <c r="K493" s="238"/>
      <c r="L493" s="242"/>
      <c r="M493" s="243"/>
      <c r="N493" s="244"/>
      <c r="O493" s="244"/>
      <c r="P493" s="244"/>
      <c r="Q493" s="244"/>
      <c r="R493" s="244"/>
      <c r="S493" s="244"/>
      <c r="T493" s="245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6" t="s">
        <v>172</v>
      </c>
      <c r="AU493" s="246" t="s">
        <v>86</v>
      </c>
      <c r="AV493" s="13" t="s">
        <v>84</v>
      </c>
      <c r="AW493" s="13" t="s">
        <v>32</v>
      </c>
      <c r="AX493" s="13" t="s">
        <v>76</v>
      </c>
      <c r="AY493" s="246" t="s">
        <v>161</v>
      </c>
    </row>
    <row r="494" s="14" customFormat="1">
      <c r="A494" s="14"/>
      <c r="B494" s="247"/>
      <c r="C494" s="248"/>
      <c r="D494" s="232" t="s">
        <v>172</v>
      </c>
      <c r="E494" s="249" t="s">
        <v>1</v>
      </c>
      <c r="F494" s="250" t="s">
        <v>204</v>
      </c>
      <c r="G494" s="248"/>
      <c r="H494" s="251">
        <v>7</v>
      </c>
      <c r="I494" s="252"/>
      <c r="J494" s="248"/>
      <c r="K494" s="248"/>
      <c r="L494" s="253"/>
      <c r="M494" s="254"/>
      <c r="N494" s="255"/>
      <c r="O494" s="255"/>
      <c r="P494" s="255"/>
      <c r="Q494" s="255"/>
      <c r="R494" s="255"/>
      <c r="S494" s="255"/>
      <c r="T494" s="256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7" t="s">
        <v>172</v>
      </c>
      <c r="AU494" s="257" t="s">
        <v>86</v>
      </c>
      <c r="AV494" s="14" t="s">
        <v>86</v>
      </c>
      <c r="AW494" s="14" t="s">
        <v>32</v>
      </c>
      <c r="AX494" s="14" t="s">
        <v>76</v>
      </c>
      <c r="AY494" s="257" t="s">
        <v>161</v>
      </c>
    </row>
    <row r="495" s="15" customFormat="1">
      <c r="A495" s="15"/>
      <c r="B495" s="258"/>
      <c r="C495" s="259"/>
      <c r="D495" s="232" t="s">
        <v>172</v>
      </c>
      <c r="E495" s="260" t="s">
        <v>1</v>
      </c>
      <c r="F495" s="261" t="s">
        <v>175</v>
      </c>
      <c r="G495" s="259"/>
      <c r="H495" s="262">
        <v>7</v>
      </c>
      <c r="I495" s="263"/>
      <c r="J495" s="259"/>
      <c r="K495" s="259"/>
      <c r="L495" s="264"/>
      <c r="M495" s="265"/>
      <c r="N495" s="266"/>
      <c r="O495" s="266"/>
      <c r="P495" s="266"/>
      <c r="Q495" s="266"/>
      <c r="R495" s="266"/>
      <c r="S495" s="266"/>
      <c r="T495" s="267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68" t="s">
        <v>172</v>
      </c>
      <c r="AU495" s="268" t="s">
        <v>86</v>
      </c>
      <c r="AV495" s="15" t="s">
        <v>168</v>
      </c>
      <c r="AW495" s="15" t="s">
        <v>32</v>
      </c>
      <c r="AX495" s="15" t="s">
        <v>84</v>
      </c>
      <c r="AY495" s="268" t="s">
        <v>161</v>
      </c>
    </row>
    <row r="496" s="2" customFormat="1" ht="37.8" customHeight="1">
      <c r="A496" s="38"/>
      <c r="B496" s="39"/>
      <c r="C496" s="219" t="s">
        <v>601</v>
      </c>
      <c r="D496" s="219" t="s">
        <v>163</v>
      </c>
      <c r="E496" s="220" t="s">
        <v>602</v>
      </c>
      <c r="F496" s="221" t="s">
        <v>603</v>
      </c>
      <c r="G496" s="222" t="s">
        <v>195</v>
      </c>
      <c r="H496" s="223">
        <v>6</v>
      </c>
      <c r="I496" s="224"/>
      <c r="J496" s="225">
        <f>ROUND(I496*H496,2)</f>
        <v>0</v>
      </c>
      <c r="K496" s="221" t="s">
        <v>167</v>
      </c>
      <c r="L496" s="44"/>
      <c r="M496" s="226" t="s">
        <v>1</v>
      </c>
      <c r="N496" s="227" t="s">
        <v>41</v>
      </c>
      <c r="O496" s="91"/>
      <c r="P496" s="228">
        <f>O496*H496</f>
        <v>0</v>
      </c>
      <c r="Q496" s="228">
        <v>0.65847999999999995</v>
      </c>
      <c r="R496" s="228">
        <f>Q496*H496</f>
        <v>3.9508799999999997</v>
      </c>
      <c r="S496" s="228">
        <v>0.66000000000000003</v>
      </c>
      <c r="T496" s="229">
        <f>S496*H496</f>
        <v>3.96</v>
      </c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230" t="s">
        <v>168</v>
      </c>
      <c r="AT496" s="230" t="s">
        <v>163</v>
      </c>
      <c r="AU496" s="230" t="s">
        <v>86</v>
      </c>
      <c r="AY496" s="17" t="s">
        <v>161</v>
      </c>
      <c r="BE496" s="231">
        <f>IF(N496="základní",J496,0)</f>
        <v>0</v>
      </c>
      <c r="BF496" s="231">
        <f>IF(N496="snížená",J496,0)</f>
        <v>0</v>
      </c>
      <c r="BG496" s="231">
        <f>IF(N496="zákl. přenesená",J496,0)</f>
        <v>0</v>
      </c>
      <c r="BH496" s="231">
        <f>IF(N496="sníž. přenesená",J496,0)</f>
        <v>0</v>
      </c>
      <c r="BI496" s="231">
        <f>IF(N496="nulová",J496,0)</f>
        <v>0</v>
      </c>
      <c r="BJ496" s="17" t="s">
        <v>84</v>
      </c>
      <c r="BK496" s="231">
        <f>ROUND(I496*H496,2)</f>
        <v>0</v>
      </c>
      <c r="BL496" s="17" t="s">
        <v>168</v>
      </c>
      <c r="BM496" s="230" t="s">
        <v>604</v>
      </c>
    </row>
    <row r="497" s="13" customFormat="1">
      <c r="A497" s="13"/>
      <c r="B497" s="237"/>
      <c r="C497" s="238"/>
      <c r="D497" s="232" t="s">
        <v>172</v>
      </c>
      <c r="E497" s="239" t="s">
        <v>1</v>
      </c>
      <c r="F497" s="240" t="s">
        <v>605</v>
      </c>
      <c r="G497" s="238"/>
      <c r="H497" s="239" t="s">
        <v>1</v>
      </c>
      <c r="I497" s="241"/>
      <c r="J497" s="238"/>
      <c r="K497" s="238"/>
      <c r="L497" s="242"/>
      <c r="M497" s="243"/>
      <c r="N497" s="244"/>
      <c r="O497" s="244"/>
      <c r="P497" s="244"/>
      <c r="Q497" s="244"/>
      <c r="R497" s="244"/>
      <c r="S497" s="244"/>
      <c r="T497" s="245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6" t="s">
        <v>172</v>
      </c>
      <c r="AU497" s="246" t="s">
        <v>86</v>
      </c>
      <c r="AV497" s="13" t="s">
        <v>84</v>
      </c>
      <c r="AW497" s="13" t="s">
        <v>32</v>
      </c>
      <c r="AX497" s="13" t="s">
        <v>76</v>
      </c>
      <c r="AY497" s="246" t="s">
        <v>161</v>
      </c>
    </row>
    <row r="498" s="14" customFormat="1">
      <c r="A498" s="14"/>
      <c r="B498" s="247"/>
      <c r="C498" s="248"/>
      <c r="D498" s="232" t="s">
        <v>172</v>
      </c>
      <c r="E498" s="249" t="s">
        <v>1</v>
      </c>
      <c r="F498" s="250" t="s">
        <v>198</v>
      </c>
      <c r="G498" s="248"/>
      <c r="H498" s="251">
        <v>6</v>
      </c>
      <c r="I498" s="252"/>
      <c r="J498" s="248"/>
      <c r="K498" s="248"/>
      <c r="L498" s="253"/>
      <c r="M498" s="254"/>
      <c r="N498" s="255"/>
      <c r="O498" s="255"/>
      <c r="P498" s="255"/>
      <c r="Q498" s="255"/>
      <c r="R498" s="255"/>
      <c r="S498" s="255"/>
      <c r="T498" s="256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7" t="s">
        <v>172</v>
      </c>
      <c r="AU498" s="257" t="s">
        <v>86</v>
      </c>
      <c r="AV498" s="14" t="s">
        <v>86</v>
      </c>
      <c r="AW498" s="14" t="s">
        <v>32</v>
      </c>
      <c r="AX498" s="14" t="s">
        <v>76</v>
      </c>
      <c r="AY498" s="257" t="s">
        <v>161</v>
      </c>
    </row>
    <row r="499" s="15" customFormat="1">
      <c r="A499" s="15"/>
      <c r="B499" s="258"/>
      <c r="C499" s="259"/>
      <c r="D499" s="232" t="s">
        <v>172</v>
      </c>
      <c r="E499" s="260" t="s">
        <v>1</v>
      </c>
      <c r="F499" s="261" t="s">
        <v>175</v>
      </c>
      <c r="G499" s="259"/>
      <c r="H499" s="262">
        <v>6</v>
      </c>
      <c r="I499" s="263"/>
      <c r="J499" s="259"/>
      <c r="K499" s="259"/>
      <c r="L499" s="264"/>
      <c r="M499" s="265"/>
      <c r="N499" s="266"/>
      <c r="O499" s="266"/>
      <c r="P499" s="266"/>
      <c r="Q499" s="266"/>
      <c r="R499" s="266"/>
      <c r="S499" s="266"/>
      <c r="T499" s="267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268" t="s">
        <v>172</v>
      </c>
      <c r="AU499" s="268" t="s">
        <v>86</v>
      </c>
      <c r="AV499" s="15" t="s">
        <v>168</v>
      </c>
      <c r="AW499" s="15" t="s">
        <v>32</v>
      </c>
      <c r="AX499" s="15" t="s">
        <v>84</v>
      </c>
      <c r="AY499" s="268" t="s">
        <v>161</v>
      </c>
    </row>
    <row r="500" s="2" customFormat="1" ht="24.15" customHeight="1">
      <c r="A500" s="38"/>
      <c r="B500" s="39"/>
      <c r="C500" s="219" t="s">
        <v>606</v>
      </c>
      <c r="D500" s="219" t="s">
        <v>163</v>
      </c>
      <c r="E500" s="220" t="s">
        <v>607</v>
      </c>
      <c r="F500" s="221" t="s">
        <v>608</v>
      </c>
      <c r="G500" s="222" t="s">
        <v>195</v>
      </c>
      <c r="H500" s="223">
        <v>20</v>
      </c>
      <c r="I500" s="224"/>
      <c r="J500" s="225">
        <f>ROUND(I500*H500,2)</f>
        <v>0</v>
      </c>
      <c r="K500" s="221" t="s">
        <v>167</v>
      </c>
      <c r="L500" s="44"/>
      <c r="M500" s="226" t="s">
        <v>1</v>
      </c>
      <c r="N500" s="227" t="s">
        <v>41</v>
      </c>
      <c r="O500" s="91"/>
      <c r="P500" s="228">
        <f>O500*H500</f>
        <v>0</v>
      </c>
      <c r="Q500" s="228">
        <v>0.10037</v>
      </c>
      <c r="R500" s="228">
        <f>Q500*H500</f>
        <v>2.0074000000000001</v>
      </c>
      <c r="S500" s="228">
        <v>0.10000000000000001</v>
      </c>
      <c r="T500" s="229">
        <f>S500*H500</f>
        <v>2</v>
      </c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R500" s="230" t="s">
        <v>168</v>
      </c>
      <c r="AT500" s="230" t="s">
        <v>163</v>
      </c>
      <c r="AU500" s="230" t="s">
        <v>86</v>
      </c>
      <c r="AY500" s="17" t="s">
        <v>161</v>
      </c>
      <c r="BE500" s="231">
        <f>IF(N500="základní",J500,0)</f>
        <v>0</v>
      </c>
      <c r="BF500" s="231">
        <f>IF(N500="snížená",J500,0)</f>
        <v>0</v>
      </c>
      <c r="BG500" s="231">
        <f>IF(N500="zákl. přenesená",J500,0)</f>
        <v>0</v>
      </c>
      <c r="BH500" s="231">
        <f>IF(N500="sníž. přenesená",J500,0)</f>
        <v>0</v>
      </c>
      <c r="BI500" s="231">
        <f>IF(N500="nulová",J500,0)</f>
        <v>0</v>
      </c>
      <c r="BJ500" s="17" t="s">
        <v>84</v>
      </c>
      <c r="BK500" s="231">
        <f>ROUND(I500*H500,2)</f>
        <v>0</v>
      </c>
      <c r="BL500" s="17" t="s">
        <v>168</v>
      </c>
      <c r="BM500" s="230" t="s">
        <v>609</v>
      </c>
    </row>
    <row r="501" s="13" customFormat="1">
      <c r="A501" s="13"/>
      <c r="B501" s="237"/>
      <c r="C501" s="238"/>
      <c r="D501" s="232" t="s">
        <v>172</v>
      </c>
      <c r="E501" s="239" t="s">
        <v>1</v>
      </c>
      <c r="F501" s="240" t="s">
        <v>605</v>
      </c>
      <c r="G501" s="238"/>
      <c r="H501" s="239" t="s">
        <v>1</v>
      </c>
      <c r="I501" s="241"/>
      <c r="J501" s="238"/>
      <c r="K501" s="238"/>
      <c r="L501" s="242"/>
      <c r="M501" s="243"/>
      <c r="N501" s="244"/>
      <c r="O501" s="244"/>
      <c r="P501" s="244"/>
      <c r="Q501" s="244"/>
      <c r="R501" s="244"/>
      <c r="S501" s="244"/>
      <c r="T501" s="245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6" t="s">
        <v>172</v>
      </c>
      <c r="AU501" s="246" t="s">
        <v>86</v>
      </c>
      <c r="AV501" s="13" t="s">
        <v>84</v>
      </c>
      <c r="AW501" s="13" t="s">
        <v>32</v>
      </c>
      <c r="AX501" s="13" t="s">
        <v>76</v>
      </c>
      <c r="AY501" s="246" t="s">
        <v>161</v>
      </c>
    </row>
    <row r="502" s="14" customFormat="1">
      <c r="A502" s="14"/>
      <c r="B502" s="247"/>
      <c r="C502" s="248"/>
      <c r="D502" s="232" t="s">
        <v>172</v>
      </c>
      <c r="E502" s="249" t="s">
        <v>1</v>
      </c>
      <c r="F502" s="250" t="s">
        <v>288</v>
      </c>
      <c r="G502" s="248"/>
      <c r="H502" s="251">
        <v>20</v>
      </c>
      <c r="I502" s="252"/>
      <c r="J502" s="248"/>
      <c r="K502" s="248"/>
      <c r="L502" s="253"/>
      <c r="M502" s="254"/>
      <c r="N502" s="255"/>
      <c r="O502" s="255"/>
      <c r="P502" s="255"/>
      <c r="Q502" s="255"/>
      <c r="R502" s="255"/>
      <c r="S502" s="255"/>
      <c r="T502" s="256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7" t="s">
        <v>172</v>
      </c>
      <c r="AU502" s="257" t="s">
        <v>86</v>
      </c>
      <c r="AV502" s="14" t="s">
        <v>86</v>
      </c>
      <c r="AW502" s="14" t="s">
        <v>32</v>
      </c>
      <c r="AX502" s="14" t="s">
        <v>76</v>
      </c>
      <c r="AY502" s="257" t="s">
        <v>161</v>
      </c>
    </row>
    <row r="503" s="15" customFormat="1">
      <c r="A503" s="15"/>
      <c r="B503" s="258"/>
      <c r="C503" s="259"/>
      <c r="D503" s="232" t="s">
        <v>172</v>
      </c>
      <c r="E503" s="260" t="s">
        <v>1</v>
      </c>
      <c r="F503" s="261" t="s">
        <v>175</v>
      </c>
      <c r="G503" s="259"/>
      <c r="H503" s="262">
        <v>20</v>
      </c>
      <c r="I503" s="263"/>
      <c r="J503" s="259"/>
      <c r="K503" s="259"/>
      <c r="L503" s="264"/>
      <c r="M503" s="265"/>
      <c r="N503" s="266"/>
      <c r="O503" s="266"/>
      <c r="P503" s="266"/>
      <c r="Q503" s="266"/>
      <c r="R503" s="266"/>
      <c r="S503" s="266"/>
      <c r="T503" s="267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68" t="s">
        <v>172</v>
      </c>
      <c r="AU503" s="268" t="s">
        <v>86</v>
      </c>
      <c r="AV503" s="15" t="s">
        <v>168</v>
      </c>
      <c r="AW503" s="15" t="s">
        <v>32</v>
      </c>
      <c r="AX503" s="15" t="s">
        <v>84</v>
      </c>
      <c r="AY503" s="268" t="s">
        <v>161</v>
      </c>
    </row>
    <row r="504" s="2" customFormat="1" ht="24.15" customHeight="1">
      <c r="A504" s="38"/>
      <c r="B504" s="39"/>
      <c r="C504" s="219" t="s">
        <v>610</v>
      </c>
      <c r="D504" s="219" t="s">
        <v>163</v>
      </c>
      <c r="E504" s="220" t="s">
        <v>611</v>
      </c>
      <c r="F504" s="221" t="s">
        <v>612</v>
      </c>
      <c r="G504" s="222" t="s">
        <v>225</v>
      </c>
      <c r="H504" s="223">
        <v>157</v>
      </c>
      <c r="I504" s="224"/>
      <c r="J504" s="225">
        <f>ROUND(I504*H504,2)</f>
        <v>0</v>
      </c>
      <c r="K504" s="221" t="s">
        <v>167</v>
      </c>
      <c r="L504" s="44"/>
      <c r="M504" s="226" t="s">
        <v>1</v>
      </c>
      <c r="N504" s="227" t="s">
        <v>41</v>
      </c>
      <c r="O504" s="91"/>
      <c r="P504" s="228">
        <f>O504*H504</f>
        <v>0</v>
      </c>
      <c r="Q504" s="228">
        <v>1.0000000000000001E-05</v>
      </c>
      <c r="R504" s="228">
        <f>Q504*H504</f>
        <v>0.0015700000000000002</v>
      </c>
      <c r="S504" s="228">
        <v>0</v>
      </c>
      <c r="T504" s="229">
        <f>S504*H504</f>
        <v>0</v>
      </c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R504" s="230" t="s">
        <v>168</v>
      </c>
      <c r="AT504" s="230" t="s">
        <v>163</v>
      </c>
      <c r="AU504" s="230" t="s">
        <v>86</v>
      </c>
      <c r="AY504" s="17" t="s">
        <v>161</v>
      </c>
      <c r="BE504" s="231">
        <f>IF(N504="základní",J504,0)</f>
        <v>0</v>
      </c>
      <c r="BF504" s="231">
        <f>IF(N504="snížená",J504,0)</f>
        <v>0</v>
      </c>
      <c r="BG504" s="231">
        <f>IF(N504="zákl. přenesená",J504,0)</f>
        <v>0</v>
      </c>
      <c r="BH504" s="231">
        <f>IF(N504="sníž. přenesená",J504,0)</f>
        <v>0</v>
      </c>
      <c r="BI504" s="231">
        <f>IF(N504="nulová",J504,0)</f>
        <v>0</v>
      </c>
      <c r="BJ504" s="17" t="s">
        <v>84</v>
      </c>
      <c r="BK504" s="231">
        <f>ROUND(I504*H504,2)</f>
        <v>0</v>
      </c>
      <c r="BL504" s="17" t="s">
        <v>168</v>
      </c>
      <c r="BM504" s="230" t="s">
        <v>613</v>
      </c>
    </row>
    <row r="505" s="13" customFormat="1">
      <c r="A505" s="13"/>
      <c r="B505" s="237"/>
      <c r="C505" s="238"/>
      <c r="D505" s="232" t="s">
        <v>172</v>
      </c>
      <c r="E505" s="239" t="s">
        <v>1</v>
      </c>
      <c r="F505" s="240" t="s">
        <v>614</v>
      </c>
      <c r="G505" s="238"/>
      <c r="H505" s="239" t="s">
        <v>1</v>
      </c>
      <c r="I505" s="241"/>
      <c r="J505" s="238"/>
      <c r="K505" s="238"/>
      <c r="L505" s="242"/>
      <c r="M505" s="243"/>
      <c r="N505" s="244"/>
      <c r="O505" s="244"/>
      <c r="P505" s="244"/>
      <c r="Q505" s="244"/>
      <c r="R505" s="244"/>
      <c r="S505" s="244"/>
      <c r="T505" s="245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6" t="s">
        <v>172</v>
      </c>
      <c r="AU505" s="246" t="s">
        <v>86</v>
      </c>
      <c r="AV505" s="13" t="s">
        <v>84</v>
      </c>
      <c r="AW505" s="13" t="s">
        <v>32</v>
      </c>
      <c r="AX505" s="13" t="s">
        <v>76</v>
      </c>
      <c r="AY505" s="246" t="s">
        <v>161</v>
      </c>
    </row>
    <row r="506" s="14" customFormat="1">
      <c r="A506" s="14"/>
      <c r="B506" s="247"/>
      <c r="C506" s="248"/>
      <c r="D506" s="232" t="s">
        <v>172</v>
      </c>
      <c r="E506" s="249" t="s">
        <v>1</v>
      </c>
      <c r="F506" s="250" t="s">
        <v>615</v>
      </c>
      <c r="G506" s="248"/>
      <c r="H506" s="251">
        <v>157</v>
      </c>
      <c r="I506" s="252"/>
      <c r="J506" s="248"/>
      <c r="K506" s="248"/>
      <c r="L506" s="253"/>
      <c r="M506" s="254"/>
      <c r="N506" s="255"/>
      <c r="O506" s="255"/>
      <c r="P506" s="255"/>
      <c r="Q506" s="255"/>
      <c r="R506" s="255"/>
      <c r="S506" s="255"/>
      <c r="T506" s="256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7" t="s">
        <v>172</v>
      </c>
      <c r="AU506" s="257" t="s">
        <v>86</v>
      </c>
      <c r="AV506" s="14" t="s">
        <v>86</v>
      </c>
      <c r="AW506" s="14" t="s">
        <v>32</v>
      </c>
      <c r="AX506" s="14" t="s">
        <v>76</v>
      </c>
      <c r="AY506" s="257" t="s">
        <v>161</v>
      </c>
    </row>
    <row r="507" s="15" customFormat="1">
      <c r="A507" s="15"/>
      <c r="B507" s="258"/>
      <c r="C507" s="259"/>
      <c r="D507" s="232" t="s">
        <v>172</v>
      </c>
      <c r="E507" s="260" t="s">
        <v>1</v>
      </c>
      <c r="F507" s="261" t="s">
        <v>175</v>
      </c>
      <c r="G507" s="259"/>
      <c r="H507" s="262">
        <v>157</v>
      </c>
      <c r="I507" s="263"/>
      <c r="J507" s="259"/>
      <c r="K507" s="259"/>
      <c r="L507" s="264"/>
      <c r="M507" s="265"/>
      <c r="N507" s="266"/>
      <c r="O507" s="266"/>
      <c r="P507" s="266"/>
      <c r="Q507" s="266"/>
      <c r="R507" s="266"/>
      <c r="S507" s="266"/>
      <c r="T507" s="267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68" t="s">
        <v>172</v>
      </c>
      <c r="AU507" s="268" t="s">
        <v>86</v>
      </c>
      <c r="AV507" s="15" t="s">
        <v>168</v>
      </c>
      <c r="AW507" s="15" t="s">
        <v>32</v>
      </c>
      <c r="AX507" s="15" t="s">
        <v>84</v>
      </c>
      <c r="AY507" s="268" t="s">
        <v>161</v>
      </c>
    </row>
    <row r="508" s="2" customFormat="1" ht="24.15" customHeight="1">
      <c r="A508" s="38"/>
      <c r="B508" s="39"/>
      <c r="C508" s="269" t="s">
        <v>616</v>
      </c>
      <c r="D508" s="269" t="s">
        <v>319</v>
      </c>
      <c r="E508" s="270" t="s">
        <v>617</v>
      </c>
      <c r="F508" s="271" t="s">
        <v>618</v>
      </c>
      <c r="G508" s="272" t="s">
        <v>225</v>
      </c>
      <c r="H508" s="273">
        <v>161.71000000000001</v>
      </c>
      <c r="I508" s="274"/>
      <c r="J508" s="275">
        <f>ROUND(I508*H508,2)</f>
        <v>0</v>
      </c>
      <c r="K508" s="271" t="s">
        <v>167</v>
      </c>
      <c r="L508" s="276"/>
      <c r="M508" s="277" t="s">
        <v>1</v>
      </c>
      <c r="N508" s="278" t="s">
        <v>41</v>
      </c>
      <c r="O508" s="91"/>
      <c r="P508" s="228">
        <f>O508*H508</f>
        <v>0</v>
      </c>
      <c r="Q508" s="228">
        <v>0.0026700000000000001</v>
      </c>
      <c r="R508" s="228">
        <f>Q508*H508</f>
        <v>0.43176570000000003</v>
      </c>
      <c r="S508" s="228">
        <v>0</v>
      </c>
      <c r="T508" s="229">
        <f>S508*H508</f>
        <v>0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230" t="s">
        <v>210</v>
      </c>
      <c r="AT508" s="230" t="s">
        <v>319</v>
      </c>
      <c r="AU508" s="230" t="s">
        <v>86</v>
      </c>
      <c r="AY508" s="17" t="s">
        <v>161</v>
      </c>
      <c r="BE508" s="231">
        <f>IF(N508="základní",J508,0)</f>
        <v>0</v>
      </c>
      <c r="BF508" s="231">
        <f>IF(N508="snížená",J508,0)</f>
        <v>0</v>
      </c>
      <c r="BG508" s="231">
        <f>IF(N508="zákl. přenesená",J508,0)</f>
        <v>0</v>
      </c>
      <c r="BH508" s="231">
        <f>IF(N508="sníž. přenesená",J508,0)</f>
        <v>0</v>
      </c>
      <c r="BI508" s="231">
        <f>IF(N508="nulová",J508,0)</f>
        <v>0</v>
      </c>
      <c r="BJ508" s="17" t="s">
        <v>84</v>
      </c>
      <c r="BK508" s="231">
        <f>ROUND(I508*H508,2)</f>
        <v>0</v>
      </c>
      <c r="BL508" s="17" t="s">
        <v>168</v>
      </c>
      <c r="BM508" s="230" t="s">
        <v>619</v>
      </c>
    </row>
    <row r="509" s="14" customFormat="1">
      <c r="A509" s="14"/>
      <c r="B509" s="247"/>
      <c r="C509" s="248"/>
      <c r="D509" s="232" t="s">
        <v>172</v>
      </c>
      <c r="E509" s="248"/>
      <c r="F509" s="250" t="s">
        <v>620</v>
      </c>
      <c r="G509" s="248"/>
      <c r="H509" s="251">
        <v>161.71000000000001</v>
      </c>
      <c r="I509" s="252"/>
      <c r="J509" s="248"/>
      <c r="K509" s="248"/>
      <c r="L509" s="253"/>
      <c r="M509" s="254"/>
      <c r="N509" s="255"/>
      <c r="O509" s="255"/>
      <c r="P509" s="255"/>
      <c r="Q509" s="255"/>
      <c r="R509" s="255"/>
      <c r="S509" s="255"/>
      <c r="T509" s="256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7" t="s">
        <v>172</v>
      </c>
      <c r="AU509" s="257" t="s">
        <v>86</v>
      </c>
      <c r="AV509" s="14" t="s">
        <v>86</v>
      </c>
      <c r="AW509" s="14" t="s">
        <v>4</v>
      </c>
      <c r="AX509" s="14" t="s">
        <v>84</v>
      </c>
      <c r="AY509" s="257" t="s">
        <v>161</v>
      </c>
    </row>
    <row r="510" s="2" customFormat="1" ht="24.15" customHeight="1">
      <c r="A510" s="38"/>
      <c r="B510" s="39"/>
      <c r="C510" s="219" t="s">
        <v>621</v>
      </c>
      <c r="D510" s="219" t="s">
        <v>163</v>
      </c>
      <c r="E510" s="220" t="s">
        <v>622</v>
      </c>
      <c r="F510" s="221" t="s">
        <v>623</v>
      </c>
      <c r="G510" s="222" t="s">
        <v>225</v>
      </c>
      <c r="H510" s="223">
        <v>3</v>
      </c>
      <c r="I510" s="224"/>
      <c r="J510" s="225">
        <f>ROUND(I510*H510,2)</f>
        <v>0</v>
      </c>
      <c r="K510" s="221" t="s">
        <v>167</v>
      </c>
      <c r="L510" s="44"/>
      <c r="M510" s="226" t="s">
        <v>1</v>
      </c>
      <c r="N510" s="227" t="s">
        <v>41</v>
      </c>
      <c r="O510" s="91"/>
      <c r="P510" s="228">
        <f>O510*H510</f>
        <v>0</v>
      </c>
      <c r="Q510" s="228">
        <v>1.0000000000000001E-05</v>
      </c>
      <c r="R510" s="228">
        <f>Q510*H510</f>
        <v>3.0000000000000004E-05</v>
      </c>
      <c r="S510" s="228">
        <v>0</v>
      </c>
      <c r="T510" s="229">
        <f>S510*H510</f>
        <v>0</v>
      </c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R510" s="230" t="s">
        <v>168</v>
      </c>
      <c r="AT510" s="230" t="s">
        <v>163</v>
      </c>
      <c r="AU510" s="230" t="s">
        <v>86</v>
      </c>
      <c r="AY510" s="17" t="s">
        <v>161</v>
      </c>
      <c r="BE510" s="231">
        <f>IF(N510="základní",J510,0)</f>
        <v>0</v>
      </c>
      <c r="BF510" s="231">
        <f>IF(N510="snížená",J510,0)</f>
        <v>0</v>
      </c>
      <c r="BG510" s="231">
        <f>IF(N510="zákl. přenesená",J510,0)</f>
        <v>0</v>
      </c>
      <c r="BH510" s="231">
        <f>IF(N510="sníž. přenesená",J510,0)</f>
        <v>0</v>
      </c>
      <c r="BI510" s="231">
        <f>IF(N510="nulová",J510,0)</f>
        <v>0</v>
      </c>
      <c r="BJ510" s="17" t="s">
        <v>84</v>
      </c>
      <c r="BK510" s="231">
        <f>ROUND(I510*H510,2)</f>
        <v>0</v>
      </c>
      <c r="BL510" s="17" t="s">
        <v>168</v>
      </c>
      <c r="BM510" s="230" t="s">
        <v>624</v>
      </c>
    </row>
    <row r="511" s="13" customFormat="1">
      <c r="A511" s="13"/>
      <c r="B511" s="237"/>
      <c r="C511" s="238"/>
      <c r="D511" s="232" t="s">
        <v>172</v>
      </c>
      <c r="E511" s="239" t="s">
        <v>1</v>
      </c>
      <c r="F511" s="240" t="s">
        <v>625</v>
      </c>
      <c r="G511" s="238"/>
      <c r="H511" s="239" t="s">
        <v>1</v>
      </c>
      <c r="I511" s="241"/>
      <c r="J511" s="238"/>
      <c r="K511" s="238"/>
      <c r="L511" s="242"/>
      <c r="M511" s="243"/>
      <c r="N511" s="244"/>
      <c r="O511" s="244"/>
      <c r="P511" s="244"/>
      <c r="Q511" s="244"/>
      <c r="R511" s="244"/>
      <c r="S511" s="244"/>
      <c r="T511" s="245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6" t="s">
        <v>172</v>
      </c>
      <c r="AU511" s="246" t="s">
        <v>86</v>
      </c>
      <c r="AV511" s="13" t="s">
        <v>84</v>
      </c>
      <c r="AW511" s="13" t="s">
        <v>32</v>
      </c>
      <c r="AX511" s="13" t="s">
        <v>76</v>
      </c>
      <c r="AY511" s="246" t="s">
        <v>161</v>
      </c>
    </row>
    <row r="512" s="14" customFormat="1">
      <c r="A512" s="14"/>
      <c r="B512" s="247"/>
      <c r="C512" s="248"/>
      <c r="D512" s="232" t="s">
        <v>172</v>
      </c>
      <c r="E512" s="249" t="s">
        <v>1</v>
      </c>
      <c r="F512" s="250" t="s">
        <v>181</v>
      </c>
      <c r="G512" s="248"/>
      <c r="H512" s="251">
        <v>3</v>
      </c>
      <c r="I512" s="252"/>
      <c r="J512" s="248"/>
      <c r="K512" s="248"/>
      <c r="L512" s="253"/>
      <c r="M512" s="254"/>
      <c r="N512" s="255"/>
      <c r="O512" s="255"/>
      <c r="P512" s="255"/>
      <c r="Q512" s="255"/>
      <c r="R512" s="255"/>
      <c r="S512" s="255"/>
      <c r="T512" s="256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7" t="s">
        <v>172</v>
      </c>
      <c r="AU512" s="257" t="s">
        <v>86</v>
      </c>
      <c r="AV512" s="14" t="s">
        <v>86</v>
      </c>
      <c r="AW512" s="14" t="s">
        <v>32</v>
      </c>
      <c r="AX512" s="14" t="s">
        <v>76</v>
      </c>
      <c r="AY512" s="257" t="s">
        <v>161</v>
      </c>
    </row>
    <row r="513" s="15" customFormat="1">
      <c r="A513" s="15"/>
      <c r="B513" s="258"/>
      <c r="C513" s="259"/>
      <c r="D513" s="232" t="s">
        <v>172</v>
      </c>
      <c r="E513" s="260" t="s">
        <v>1</v>
      </c>
      <c r="F513" s="261" t="s">
        <v>175</v>
      </c>
      <c r="G513" s="259"/>
      <c r="H513" s="262">
        <v>3</v>
      </c>
      <c r="I513" s="263"/>
      <c r="J513" s="259"/>
      <c r="K513" s="259"/>
      <c r="L513" s="264"/>
      <c r="M513" s="265"/>
      <c r="N513" s="266"/>
      <c r="O513" s="266"/>
      <c r="P513" s="266"/>
      <c r="Q513" s="266"/>
      <c r="R513" s="266"/>
      <c r="S513" s="266"/>
      <c r="T513" s="267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T513" s="268" t="s">
        <v>172</v>
      </c>
      <c r="AU513" s="268" t="s">
        <v>86</v>
      </c>
      <c r="AV513" s="15" t="s">
        <v>168</v>
      </c>
      <c r="AW513" s="15" t="s">
        <v>32</v>
      </c>
      <c r="AX513" s="15" t="s">
        <v>84</v>
      </c>
      <c r="AY513" s="268" t="s">
        <v>161</v>
      </c>
    </row>
    <row r="514" s="2" customFormat="1" ht="24.15" customHeight="1">
      <c r="A514" s="38"/>
      <c r="B514" s="39"/>
      <c r="C514" s="269" t="s">
        <v>626</v>
      </c>
      <c r="D514" s="269" t="s">
        <v>319</v>
      </c>
      <c r="E514" s="270" t="s">
        <v>627</v>
      </c>
      <c r="F514" s="271" t="s">
        <v>628</v>
      </c>
      <c r="G514" s="272" t="s">
        <v>225</v>
      </c>
      <c r="H514" s="273">
        <v>3.0899999999999999</v>
      </c>
      <c r="I514" s="274"/>
      <c r="J514" s="275">
        <f>ROUND(I514*H514,2)</f>
        <v>0</v>
      </c>
      <c r="K514" s="271" t="s">
        <v>167</v>
      </c>
      <c r="L514" s="276"/>
      <c r="M514" s="277" t="s">
        <v>1</v>
      </c>
      <c r="N514" s="278" t="s">
        <v>41</v>
      </c>
      <c r="O514" s="91"/>
      <c r="P514" s="228">
        <f>O514*H514</f>
        <v>0</v>
      </c>
      <c r="Q514" s="228">
        <v>0.0042599999999999999</v>
      </c>
      <c r="R514" s="228">
        <f>Q514*H514</f>
        <v>0.013163399999999999</v>
      </c>
      <c r="S514" s="228">
        <v>0</v>
      </c>
      <c r="T514" s="229">
        <f>S514*H514</f>
        <v>0</v>
      </c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R514" s="230" t="s">
        <v>210</v>
      </c>
      <c r="AT514" s="230" t="s">
        <v>319</v>
      </c>
      <c r="AU514" s="230" t="s">
        <v>86</v>
      </c>
      <c r="AY514" s="17" t="s">
        <v>161</v>
      </c>
      <c r="BE514" s="231">
        <f>IF(N514="základní",J514,0)</f>
        <v>0</v>
      </c>
      <c r="BF514" s="231">
        <f>IF(N514="snížená",J514,0)</f>
        <v>0</v>
      </c>
      <c r="BG514" s="231">
        <f>IF(N514="zákl. přenesená",J514,0)</f>
        <v>0</v>
      </c>
      <c r="BH514" s="231">
        <f>IF(N514="sníž. přenesená",J514,0)</f>
        <v>0</v>
      </c>
      <c r="BI514" s="231">
        <f>IF(N514="nulová",J514,0)</f>
        <v>0</v>
      </c>
      <c r="BJ514" s="17" t="s">
        <v>84</v>
      </c>
      <c r="BK514" s="231">
        <f>ROUND(I514*H514,2)</f>
        <v>0</v>
      </c>
      <c r="BL514" s="17" t="s">
        <v>168</v>
      </c>
      <c r="BM514" s="230" t="s">
        <v>629</v>
      </c>
    </row>
    <row r="515" s="14" customFormat="1">
      <c r="A515" s="14"/>
      <c r="B515" s="247"/>
      <c r="C515" s="248"/>
      <c r="D515" s="232" t="s">
        <v>172</v>
      </c>
      <c r="E515" s="248"/>
      <c r="F515" s="250" t="s">
        <v>630</v>
      </c>
      <c r="G515" s="248"/>
      <c r="H515" s="251">
        <v>3.0899999999999999</v>
      </c>
      <c r="I515" s="252"/>
      <c r="J515" s="248"/>
      <c r="K515" s="248"/>
      <c r="L515" s="253"/>
      <c r="M515" s="254"/>
      <c r="N515" s="255"/>
      <c r="O515" s="255"/>
      <c r="P515" s="255"/>
      <c r="Q515" s="255"/>
      <c r="R515" s="255"/>
      <c r="S515" s="255"/>
      <c r="T515" s="256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57" t="s">
        <v>172</v>
      </c>
      <c r="AU515" s="257" t="s">
        <v>86</v>
      </c>
      <c r="AV515" s="14" t="s">
        <v>86</v>
      </c>
      <c r="AW515" s="14" t="s">
        <v>4</v>
      </c>
      <c r="AX515" s="14" t="s">
        <v>84</v>
      </c>
      <c r="AY515" s="257" t="s">
        <v>161</v>
      </c>
    </row>
    <row r="516" s="2" customFormat="1" ht="33" customHeight="1">
      <c r="A516" s="38"/>
      <c r="B516" s="39"/>
      <c r="C516" s="219" t="s">
        <v>393</v>
      </c>
      <c r="D516" s="219" t="s">
        <v>163</v>
      </c>
      <c r="E516" s="220" t="s">
        <v>631</v>
      </c>
      <c r="F516" s="221" t="s">
        <v>632</v>
      </c>
      <c r="G516" s="222" t="s">
        <v>195</v>
      </c>
      <c r="H516" s="223">
        <v>99</v>
      </c>
      <c r="I516" s="224"/>
      <c r="J516" s="225">
        <f>ROUND(I516*H516,2)</f>
        <v>0</v>
      </c>
      <c r="K516" s="221" t="s">
        <v>167</v>
      </c>
      <c r="L516" s="44"/>
      <c r="M516" s="226" t="s">
        <v>1</v>
      </c>
      <c r="N516" s="227" t="s">
        <v>41</v>
      </c>
      <c r="O516" s="91"/>
      <c r="P516" s="228">
        <f>O516*H516</f>
        <v>0</v>
      </c>
      <c r="Q516" s="228">
        <v>0</v>
      </c>
      <c r="R516" s="228">
        <f>Q516*H516</f>
        <v>0</v>
      </c>
      <c r="S516" s="228">
        <v>0</v>
      </c>
      <c r="T516" s="229">
        <f>S516*H516</f>
        <v>0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230" t="s">
        <v>168</v>
      </c>
      <c r="AT516" s="230" t="s">
        <v>163</v>
      </c>
      <c r="AU516" s="230" t="s">
        <v>86</v>
      </c>
      <c r="AY516" s="17" t="s">
        <v>161</v>
      </c>
      <c r="BE516" s="231">
        <f>IF(N516="základní",J516,0)</f>
        <v>0</v>
      </c>
      <c r="BF516" s="231">
        <f>IF(N516="snížená",J516,0)</f>
        <v>0</v>
      </c>
      <c r="BG516" s="231">
        <f>IF(N516="zákl. přenesená",J516,0)</f>
        <v>0</v>
      </c>
      <c r="BH516" s="231">
        <f>IF(N516="sníž. přenesená",J516,0)</f>
        <v>0</v>
      </c>
      <c r="BI516" s="231">
        <f>IF(N516="nulová",J516,0)</f>
        <v>0</v>
      </c>
      <c r="BJ516" s="17" t="s">
        <v>84</v>
      </c>
      <c r="BK516" s="231">
        <f>ROUND(I516*H516,2)</f>
        <v>0</v>
      </c>
      <c r="BL516" s="17" t="s">
        <v>168</v>
      </c>
      <c r="BM516" s="230" t="s">
        <v>633</v>
      </c>
    </row>
    <row r="517" s="13" customFormat="1">
      <c r="A517" s="13"/>
      <c r="B517" s="237"/>
      <c r="C517" s="238"/>
      <c r="D517" s="232" t="s">
        <v>172</v>
      </c>
      <c r="E517" s="239" t="s">
        <v>1</v>
      </c>
      <c r="F517" s="240" t="s">
        <v>634</v>
      </c>
      <c r="G517" s="238"/>
      <c r="H517" s="239" t="s">
        <v>1</v>
      </c>
      <c r="I517" s="241"/>
      <c r="J517" s="238"/>
      <c r="K517" s="238"/>
      <c r="L517" s="242"/>
      <c r="M517" s="243"/>
      <c r="N517" s="244"/>
      <c r="O517" s="244"/>
      <c r="P517" s="244"/>
      <c r="Q517" s="244"/>
      <c r="R517" s="244"/>
      <c r="S517" s="244"/>
      <c r="T517" s="245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6" t="s">
        <v>172</v>
      </c>
      <c r="AU517" s="246" t="s">
        <v>86</v>
      </c>
      <c r="AV517" s="13" t="s">
        <v>84</v>
      </c>
      <c r="AW517" s="13" t="s">
        <v>32</v>
      </c>
      <c r="AX517" s="13" t="s">
        <v>76</v>
      </c>
      <c r="AY517" s="246" t="s">
        <v>161</v>
      </c>
    </row>
    <row r="518" s="14" customFormat="1">
      <c r="A518" s="14"/>
      <c r="B518" s="247"/>
      <c r="C518" s="248"/>
      <c r="D518" s="232" t="s">
        <v>172</v>
      </c>
      <c r="E518" s="249" t="s">
        <v>1</v>
      </c>
      <c r="F518" s="250" t="s">
        <v>635</v>
      </c>
      <c r="G518" s="248"/>
      <c r="H518" s="251">
        <v>99</v>
      </c>
      <c r="I518" s="252"/>
      <c r="J518" s="248"/>
      <c r="K518" s="248"/>
      <c r="L518" s="253"/>
      <c r="M518" s="254"/>
      <c r="N518" s="255"/>
      <c r="O518" s="255"/>
      <c r="P518" s="255"/>
      <c r="Q518" s="255"/>
      <c r="R518" s="255"/>
      <c r="S518" s="255"/>
      <c r="T518" s="256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7" t="s">
        <v>172</v>
      </c>
      <c r="AU518" s="257" t="s">
        <v>86</v>
      </c>
      <c r="AV518" s="14" t="s">
        <v>86</v>
      </c>
      <c r="AW518" s="14" t="s">
        <v>32</v>
      </c>
      <c r="AX518" s="14" t="s">
        <v>76</v>
      </c>
      <c r="AY518" s="257" t="s">
        <v>161</v>
      </c>
    </row>
    <row r="519" s="15" customFormat="1">
      <c r="A519" s="15"/>
      <c r="B519" s="258"/>
      <c r="C519" s="259"/>
      <c r="D519" s="232" t="s">
        <v>172</v>
      </c>
      <c r="E519" s="260" t="s">
        <v>1</v>
      </c>
      <c r="F519" s="261" t="s">
        <v>175</v>
      </c>
      <c r="G519" s="259"/>
      <c r="H519" s="262">
        <v>99</v>
      </c>
      <c r="I519" s="263"/>
      <c r="J519" s="259"/>
      <c r="K519" s="259"/>
      <c r="L519" s="264"/>
      <c r="M519" s="265"/>
      <c r="N519" s="266"/>
      <c r="O519" s="266"/>
      <c r="P519" s="266"/>
      <c r="Q519" s="266"/>
      <c r="R519" s="266"/>
      <c r="S519" s="266"/>
      <c r="T519" s="267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68" t="s">
        <v>172</v>
      </c>
      <c r="AU519" s="268" t="s">
        <v>86</v>
      </c>
      <c r="AV519" s="15" t="s">
        <v>168</v>
      </c>
      <c r="AW519" s="15" t="s">
        <v>32</v>
      </c>
      <c r="AX519" s="15" t="s">
        <v>84</v>
      </c>
      <c r="AY519" s="268" t="s">
        <v>161</v>
      </c>
    </row>
    <row r="520" s="2" customFormat="1" ht="16.5" customHeight="1">
      <c r="A520" s="38"/>
      <c r="B520" s="39"/>
      <c r="C520" s="269" t="s">
        <v>636</v>
      </c>
      <c r="D520" s="269" t="s">
        <v>319</v>
      </c>
      <c r="E520" s="270" t="s">
        <v>637</v>
      </c>
      <c r="F520" s="271" t="s">
        <v>638</v>
      </c>
      <c r="G520" s="272" t="s">
        <v>195</v>
      </c>
      <c r="H520" s="273">
        <v>99</v>
      </c>
      <c r="I520" s="274"/>
      <c r="J520" s="275">
        <f>ROUND(I520*H520,2)</f>
        <v>0</v>
      </c>
      <c r="K520" s="271" t="s">
        <v>167</v>
      </c>
      <c r="L520" s="276"/>
      <c r="M520" s="277" t="s">
        <v>1</v>
      </c>
      <c r="N520" s="278" t="s">
        <v>41</v>
      </c>
      <c r="O520" s="91"/>
      <c r="P520" s="228">
        <f>O520*H520</f>
        <v>0</v>
      </c>
      <c r="Q520" s="228">
        <v>0.00064999999999999997</v>
      </c>
      <c r="R520" s="228">
        <f>Q520*H520</f>
        <v>0.064349999999999991</v>
      </c>
      <c r="S520" s="228">
        <v>0</v>
      </c>
      <c r="T520" s="229">
        <f>S520*H520</f>
        <v>0</v>
      </c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R520" s="230" t="s">
        <v>210</v>
      </c>
      <c r="AT520" s="230" t="s">
        <v>319</v>
      </c>
      <c r="AU520" s="230" t="s">
        <v>86</v>
      </c>
      <c r="AY520" s="17" t="s">
        <v>161</v>
      </c>
      <c r="BE520" s="231">
        <f>IF(N520="základní",J520,0)</f>
        <v>0</v>
      </c>
      <c r="BF520" s="231">
        <f>IF(N520="snížená",J520,0)</f>
        <v>0</v>
      </c>
      <c r="BG520" s="231">
        <f>IF(N520="zákl. přenesená",J520,0)</f>
        <v>0</v>
      </c>
      <c r="BH520" s="231">
        <f>IF(N520="sníž. přenesená",J520,0)</f>
        <v>0</v>
      </c>
      <c r="BI520" s="231">
        <f>IF(N520="nulová",J520,0)</f>
        <v>0</v>
      </c>
      <c r="BJ520" s="17" t="s">
        <v>84</v>
      </c>
      <c r="BK520" s="231">
        <f>ROUND(I520*H520,2)</f>
        <v>0</v>
      </c>
      <c r="BL520" s="17" t="s">
        <v>168</v>
      </c>
      <c r="BM520" s="230" t="s">
        <v>639</v>
      </c>
    </row>
    <row r="521" s="13" customFormat="1">
      <c r="A521" s="13"/>
      <c r="B521" s="237"/>
      <c r="C521" s="238"/>
      <c r="D521" s="232" t="s">
        <v>172</v>
      </c>
      <c r="E521" s="239" t="s">
        <v>1</v>
      </c>
      <c r="F521" s="240" t="s">
        <v>634</v>
      </c>
      <c r="G521" s="238"/>
      <c r="H521" s="239" t="s">
        <v>1</v>
      </c>
      <c r="I521" s="241"/>
      <c r="J521" s="238"/>
      <c r="K521" s="238"/>
      <c r="L521" s="242"/>
      <c r="M521" s="243"/>
      <c r="N521" s="244"/>
      <c r="O521" s="244"/>
      <c r="P521" s="244"/>
      <c r="Q521" s="244"/>
      <c r="R521" s="244"/>
      <c r="S521" s="244"/>
      <c r="T521" s="245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6" t="s">
        <v>172</v>
      </c>
      <c r="AU521" s="246" t="s">
        <v>86</v>
      </c>
      <c r="AV521" s="13" t="s">
        <v>84</v>
      </c>
      <c r="AW521" s="13" t="s">
        <v>32</v>
      </c>
      <c r="AX521" s="13" t="s">
        <v>76</v>
      </c>
      <c r="AY521" s="246" t="s">
        <v>161</v>
      </c>
    </row>
    <row r="522" s="14" customFormat="1">
      <c r="A522" s="14"/>
      <c r="B522" s="247"/>
      <c r="C522" s="248"/>
      <c r="D522" s="232" t="s">
        <v>172</v>
      </c>
      <c r="E522" s="249" t="s">
        <v>1</v>
      </c>
      <c r="F522" s="250" t="s">
        <v>635</v>
      </c>
      <c r="G522" s="248"/>
      <c r="H522" s="251">
        <v>99</v>
      </c>
      <c r="I522" s="252"/>
      <c r="J522" s="248"/>
      <c r="K522" s="248"/>
      <c r="L522" s="253"/>
      <c r="M522" s="254"/>
      <c r="N522" s="255"/>
      <c r="O522" s="255"/>
      <c r="P522" s="255"/>
      <c r="Q522" s="255"/>
      <c r="R522" s="255"/>
      <c r="S522" s="255"/>
      <c r="T522" s="256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57" t="s">
        <v>172</v>
      </c>
      <c r="AU522" s="257" t="s">
        <v>86</v>
      </c>
      <c r="AV522" s="14" t="s">
        <v>86</v>
      </c>
      <c r="AW522" s="14" t="s">
        <v>32</v>
      </c>
      <c r="AX522" s="14" t="s">
        <v>76</v>
      </c>
      <c r="AY522" s="257" t="s">
        <v>161</v>
      </c>
    </row>
    <row r="523" s="15" customFormat="1">
      <c r="A523" s="15"/>
      <c r="B523" s="258"/>
      <c r="C523" s="259"/>
      <c r="D523" s="232" t="s">
        <v>172</v>
      </c>
      <c r="E523" s="260" t="s">
        <v>1</v>
      </c>
      <c r="F523" s="261" t="s">
        <v>175</v>
      </c>
      <c r="G523" s="259"/>
      <c r="H523" s="262">
        <v>99</v>
      </c>
      <c r="I523" s="263"/>
      <c r="J523" s="259"/>
      <c r="K523" s="259"/>
      <c r="L523" s="264"/>
      <c r="M523" s="265"/>
      <c r="N523" s="266"/>
      <c r="O523" s="266"/>
      <c r="P523" s="266"/>
      <c r="Q523" s="266"/>
      <c r="R523" s="266"/>
      <c r="S523" s="266"/>
      <c r="T523" s="267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T523" s="268" t="s">
        <v>172</v>
      </c>
      <c r="AU523" s="268" t="s">
        <v>86</v>
      </c>
      <c r="AV523" s="15" t="s">
        <v>168</v>
      </c>
      <c r="AW523" s="15" t="s">
        <v>32</v>
      </c>
      <c r="AX523" s="15" t="s">
        <v>84</v>
      </c>
      <c r="AY523" s="268" t="s">
        <v>161</v>
      </c>
    </row>
    <row r="524" s="2" customFormat="1" ht="37.8" customHeight="1">
      <c r="A524" s="38"/>
      <c r="B524" s="39"/>
      <c r="C524" s="219" t="s">
        <v>640</v>
      </c>
      <c r="D524" s="219" t="s">
        <v>163</v>
      </c>
      <c r="E524" s="220" t="s">
        <v>641</v>
      </c>
      <c r="F524" s="221" t="s">
        <v>642</v>
      </c>
      <c r="G524" s="222" t="s">
        <v>195</v>
      </c>
      <c r="H524" s="223">
        <v>2</v>
      </c>
      <c r="I524" s="224"/>
      <c r="J524" s="225">
        <f>ROUND(I524*H524,2)</f>
        <v>0</v>
      </c>
      <c r="K524" s="221" t="s">
        <v>167</v>
      </c>
      <c r="L524" s="44"/>
      <c r="M524" s="226" t="s">
        <v>1</v>
      </c>
      <c r="N524" s="227" t="s">
        <v>41</v>
      </c>
      <c r="O524" s="91"/>
      <c r="P524" s="228">
        <f>O524*H524</f>
        <v>0</v>
      </c>
      <c r="Q524" s="228">
        <v>0</v>
      </c>
      <c r="R524" s="228">
        <f>Q524*H524</f>
        <v>0</v>
      </c>
      <c r="S524" s="228">
        <v>0</v>
      </c>
      <c r="T524" s="229">
        <f>S524*H524</f>
        <v>0</v>
      </c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R524" s="230" t="s">
        <v>168</v>
      </c>
      <c r="AT524" s="230" t="s">
        <v>163</v>
      </c>
      <c r="AU524" s="230" t="s">
        <v>86</v>
      </c>
      <c r="AY524" s="17" t="s">
        <v>161</v>
      </c>
      <c r="BE524" s="231">
        <f>IF(N524="základní",J524,0)</f>
        <v>0</v>
      </c>
      <c r="BF524" s="231">
        <f>IF(N524="snížená",J524,0)</f>
        <v>0</v>
      </c>
      <c r="BG524" s="231">
        <f>IF(N524="zákl. přenesená",J524,0)</f>
        <v>0</v>
      </c>
      <c r="BH524" s="231">
        <f>IF(N524="sníž. přenesená",J524,0)</f>
        <v>0</v>
      </c>
      <c r="BI524" s="231">
        <f>IF(N524="nulová",J524,0)</f>
        <v>0</v>
      </c>
      <c r="BJ524" s="17" t="s">
        <v>84</v>
      </c>
      <c r="BK524" s="231">
        <f>ROUND(I524*H524,2)</f>
        <v>0</v>
      </c>
      <c r="BL524" s="17" t="s">
        <v>168</v>
      </c>
      <c r="BM524" s="230" t="s">
        <v>643</v>
      </c>
    </row>
    <row r="525" s="13" customFormat="1">
      <c r="A525" s="13"/>
      <c r="B525" s="237"/>
      <c r="C525" s="238"/>
      <c r="D525" s="232" t="s">
        <v>172</v>
      </c>
      <c r="E525" s="239" t="s">
        <v>1</v>
      </c>
      <c r="F525" s="240" t="s">
        <v>644</v>
      </c>
      <c r="G525" s="238"/>
      <c r="H525" s="239" t="s">
        <v>1</v>
      </c>
      <c r="I525" s="241"/>
      <c r="J525" s="238"/>
      <c r="K525" s="238"/>
      <c r="L525" s="242"/>
      <c r="M525" s="243"/>
      <c r="N525" s="244"/>
      <c r="O525" s="244"/>
      <c r="P525" s="244"/>
      <c r="Q525" s="244"/>
      <c r="R525" s="244"/>
      <c r="S525" s="244"/>
      <c r="T525" s="245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6" t="s">
        <v>172</v>
      </c>
      <c r="AU525" s="246" t="s">
        <v>86</v>
      </c>
      <c r="AV525" s="13" t="s">
        <v>84</v>
      </c>
      <c r="AW525" s="13" t="s">
        <v>32</v>
      </c>
      <c r="AX525" s="13" t="s">
        <v>76</v>
      </c>
      <c r="AY525" s="246" t="s">
        <v>161</v>
      </c>
    </row>
    <row r="526" s="14" customFormat="1">
      <c r="A526" s="14"/>
      <c r="B526" s="247"/>
      <c r="C526" s="248"/>
      <c r="D526" s="232" t="s">
        <v>172</v>
      </c>
      <c r="E526" s="249" t="s">
        <v>1</v>
      </c>
      <c r="F526" s="250" t="s">
        <v>86</v>
      </c>
      <c r="G526" s="248"/>
      <c r="H526" s="251">
        <v>2</v>
      </c>
      <c r="I526" s="252"/>
      <c r="J526" s="248"/>
      <c r="K526" s="248"/>
      <c r="L526" s="253"/>
      <c r="M526" s="254"/>
      <c r="N526" s="255"/>
      <c r="O526" s="255"/>
      <c r="P526" s="255"/>
      <c r="Q526" s="255"/>
      <c r="R526" s="255"/>
      <c r="S526" s="255"/>
      <c r="T526" s="256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7" t="s">
        <v>172</v>
      </c>
      <c r="AU526" s="257" t="s">
        <v>86</v>
      </c>
      <c r="AV526" s="14" t="s">
        <v>86</v>
      </c>
      <c r="AW526" s="14" t="s">
        <v>32</v>
      </c>
      <c r="AX526" s="14" t="s">
        <v>76</v>
      </c>
      <c r="AY526" s="257" t="s">
        <v>161</v>
      </c>
    </row>
    <row r="527" s="15" customFormat="1">
      <c r="A527" s="15"/>
      <c r="B527" s="258"/>
      <c r="C527" s="259"/>
      <c r="D527" s="232" t="s">
        <v>172</v>
      </c>
      <c r="E527" s="260" t="s">
        <v>1</v>
      </c>
      <c r="F527" s="261" t="s">
        <v>175</v>
      </c>
      <c r="G527" s="259"/>
      <c r="H527" s="262">
        <v>2</v>
      </c>
      <c r="I527" s="263"/>
      <c r="J527" s="259"/>
      <c r="K527" s="259"/>
      <c r="L527" s="264"/>
      <c r="M527" s="265"/>
      <c r="N527" s="266"/>
      <c r="O527" s="266"/>
      <c r="P527" s="266"/>
      <c r="Q527" s="266"/>
      <c r="R527" s="266"/>
      <c r="S527" s="266"/>
      <c r="T527" s="267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68" t="s">
        <v>172</v>
      </c>
      <c r="AU527" s="268" t="s">
        <v>86</v>
      </c>
      <c r="AV527" s="15" t="s">
        <v>168</v>
      </c>
      <c r="AW527" s="15" t="s">
        <v>32</v>
      </c>
      <c r="AX527" s="15" t="s">
        <v>84</v>
      </c>
      <c r="AY527" s="268" t="s">
        <v>161</v>
      </c>
    </row>
    <row r="528" s="2" customFormat="1" ht="24.15" customHeight="1">
      <c r="A528" s="38"/>
      <c r="B528" s="39"/>
      <c r="C528" s="269" t="s">
        <v>645</v>
      </c>
      <c r="D528" s="269" t="s">
        <v>319</v>
      </c>
      <c r="E528" s="270" t="s">
        <v>646</v>
      </c>
      <c r="F528" s="271" t="s">
        <v>647</v>
      </c>
      <c r="G528" s="272" t="s">
        <v>195</v>
      </c>
      <c r="H528" s="273">
        <v>2</v>
      </c>
      <c r="I528" s="274"/>
      <c r="J528" s="275">
        <f>ROUND(I528*H528,2)</f>
        <v>0</v>
      </c>
      <c r="K528" s="271" t="s">
        <v>167</v>
      </c>
      <c r="L528" s="276"/>
      <c r="M528" s="277" t="s">
        <v>1</v>
      </c>
      <c r="N528" s="278" t="s">
        <v>41</v>
      </c>
      <c r="O528" s="91"/>
      <c r="P528" s="228">
        <f>O528*H528</f>
        <v>0</v>
      </c>
      <c r="Q528" s="228">
        <v>0.0023</v>
      </c>
      <c r="R528" s="228">
        <f>Q528*H528</f>
        <v>0.0045999999999999999</v>
      </c>
      <c r="S528" s="228">
        <v>0</v>
      </c>
      <c r="T528" s="229">
        <f>S528*H528</f>
        <v>0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30" t="s">
        <v>210</v>
      </c>
      <c r="AT528" s="230" t="s">
        <v>319</v>
      </c>
      <c r="AU528" s="230" t="s">
        <v>86</v>
      </c>
      <c r="AY528" s="17" t="s">
        <v>161</v>
      </c>
      <c r="BE528" s="231">
        <f>IF(N528="základní",J528,0)</f>
        <v>0</v>
      </c>
      <c r="BF528" s="231">
        <f>IF(N528="snížená",J528,0)</f>
        <v>0</v>
      </c>
      <c r="BG528" s="231">
        <f>IF(N528="zákl. přenesená",J528,0)</f>
        <v>0</v>
      </c>
      <c r="BH528" s="231">
        <f>IF(N528="sníž. přenesená",J528,0)</f>
        <v>0</v>
      </c>
      <c r="BI528" s="231">
        <f>IF(N528="nulová",J528,0)</f>
        <v>0</v>
      </c>
      <c r="BJ528" s="17" t="s">
        <v>84</v>
      </c>
      <c r="BK528" s="231">
        <f>ROUND(I528*H528,2)</f>
        <v>0</v>
      </c>
      <c r="BL528" s="17" t="s">
        <v>168</v>
      </c>
      <c r="BM528" s="230" t="s">
        <v>648</v>
      </c>
    </row>
    <row r="529" s="2" customFormat="1" ht="37.8" customHeight="1">
      <c r="A529" s="38"/>
      <c r="B529" s="39"/>
      <c r="C529" s="219" t="s">
        <v>649</v>
      </c>
      <c r="D529" s="219" t="s">
        <v>163</v>
      </c>
      <c r="E529" s="220" t="s">
        <v>650</v>
      </c>
      <c r="F529" s="221" t="s">
        <v>651</v>
      </c>
      <c r="G529" s="222" t="s">
        <v>195</v>
      </c>
      <c r="H529" s="223">
        <v>2</v>
      </c>
      <c r="I529" s="224"/>
      <c r="J529" s="225">
        <f>ROUND(I529*H529,2)</f>
        <v>0</v>
      </c>
      <c r="K529" s="221" t="s">
        <v>167</v>
      </c>
      <c r="L529" s="44"/>
      <c r="M529" s="226" t="s">
        <v>1</v>
      </c>
      <c r="N529" s="227" t="s">
        <v>41</v>
      </c>
      <c r="O529" s="91"/>
      <c r="P529" s="228">
        <f>O529*H529</f>
        <v>0</v>
      </c>
      <c r="Q529" s="228">
        <v>0</v>
      </c>
      <c r="R529" s="228">
        <f>Q529*H529</f>
        <v>0</v>
      </c>
      <c r="S529" s="228">
        <v>0</v>
      </c>
      <c r="T529" s="229">
        <f>S529*H529</f>
        <v>0</v>
      </c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R529" s="230" t="s">
        <v>168</v>
      </c>
      <c r="AT529" s="230" t="s">
        <v>163</v>
      </c>
      <c r="AU529" s="230" t="s">
        <v>86</v>
      </c>
      <c r="AY529" s="17" t="s">
        <v>161</v>
      </c>
      <c r="BE529" s="231">
        <f>IF(N529="základní",J529,0)</f>
        <v>0</v>
      </c>
      <c r="BF529" s="231">
        <f>IF(N529="snížená",J529,0)</f>
        <v>0</v>
      </c>
      <c r="BG529" s="231">
        <f>IF(N529="zákl. přenesená",J529,0)</f>
        <v>0</v>
      </c>
      <c r="BH529" s="231">
        <f>IF(N529="sníž. přenesená",J529,0)</f>
        <v>0</v>
      </c>
      <c r="BI529" s="231">
        <f>IF(N529="nulová",J529,0)</f>
        <v>0</v>
      </c>
      <c r="BJ529" s="17" t="s">
        <v>84</v>
      </c>
      <c r="BK529" s="231">
        <f>ROUND(I529*H529,2)</f>
        <v>0</v>
      </c>
      <c r="BL529" s="17" t="s">
        <v>168</v>
      </c>
      <c r="BM529" s="230" t="s">
        <v>652</v>
      </c>
    </row>
    <row r="530" s="13" customFormat="1">
      <c r="A530" s="13"/>
      <c r="B530" s="237"/>
      <c r="C530" s="238"/>
      <c r="D530" s="232" t="s">
        <v>172</v>
      </c>
      <c r="E530" s="239" t="s">
        <v>1</v>
      </c>
      <c r="F530" s="240" t="s">
        <v>653</v>
      </c>
      <c r="G530" s="238"/>
      <c r="H530" s="239" t="s">
        <v>1</v>
      </c>
      <c r="I530" s="241"/>
      <c r="J530" s="238"/>
      <c r="K530" s="238"/>
      <c r="L530" s="242"/>
      <c r="M530" s="243"/>
      <c r="N530" s="244"/>
      <c r="O530" s="244"/>
      <c r="P530" s="244"/>
      <c r="Q530" s="244"/>
      <c r="R530" s="244"/>
      <c r="S530" s="244"/>
      <c r="T530" s="245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6" t="s">
        <v>172</v>
      </c>
      <c r="AU530" s="246" t="s">
        <v>86</v>
      </c>
      <c r="AV530" s="13" t="s">
        <v>84</v>
      </c>
      <c r="AW530" s="13" t="s">
        <v>32</v>
      </c>
      <c r="AX530" s="13" t="s">
        <v>76</v>
      </c>
      <c r="AY530" s="246" t="s">
        <v>161</v>
      </c>
    </row>
    <row r="531" s="14" customFormat="1">
      <c r="A531" s="14"/>
      <c r="B531" s="247"/>
      <c r="C531" s="248"/>
      <c r="D531" s="232" t="s">
        <v>172</v>
      </c>
      <c r="E531" s="249" t="s">
        <v>1</v>
      </c>
      <c r="F531" s="250" t="s">
        <v>86</v>
      </c>
      <c r="G531" s="248"/>
      <c r="H531" s="251">
        <v>2</v>
      </c>
      <c r="I531" s="252"/>
      <c r="J531" s="248"/>
      <c r="K531" s="248"/>
      <c r="L531" s="253"/>
      <c r="M531" s="254"/>
      <c r="N531" s="255"/>
      <c r="O531" s="255"/>
      <c r="P531" s="255"/>
      <c r="Q531" s="255"/>
      <c r="R531" s="255"/>
      <c r="S531" s="255"/>
      <c r="T531" s="256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7" t="s">
        <v>172</v>
      </c>
      <c r="AU531" s="257" t="s">
        <v>86</v>
      </c>
      <c r="AV531" s="14" t="s">
        <v>86</v>
      </c>
      <c r="AW531" s="14" t="s">
        <v>32</v>
      </c>
      <c r="AX531" s="14" t="s">
        <v>76</v>
      </c>
      <c r="AY531" s="257" t="s">
        <v>161</v>
      </c>
    </row>
    <row r="532" s="15" customFormat="1">
      <c r="A532" s="15"/>
      <c r="B532" s="258"/>
      <c r="C532" s="259"/>
      <c r="D532" s="232" t="s">
        <v>172</v>
      </c>
      <c r="E532" s="260" t="s">
        <v>1</v>
      </c>
      <c r="F532" s="261" t="s">
        <v>175</v>
      </c>
      <c r="G532" s="259"/>
      <c r="H532" s="262">
        <v>2</v>
      </c>
      <c r="I532" s="263"/>
      <c r="J532" s="259"/>
      <c r="K532" s="259"/>
      <c r="L532" s="264"/>
      <c r="M532" s="265"/>
      <c r="N532" s="266"/>
      <c r="O532" s="266"/>
      <c r="P532" s="266"/>
      <c r="Q532" s="266"/>
      <c r="R532" s="266"/>
      <c r="S532" s="266"/>
      <c r="T532" s="267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T532" s="268" t="s">
        <v>172</v>
      </c>
      <c r="AU532" s="268" t="s">
        <v>86</v>
      </c>
      <c r="AV532" s="15" t="s">
        <v>168</v>
      </c>
      <c r="AW532" s="15" t="s">
        <v>32</v>
      </c>
      <c r="AX532" s="15" t="s">
        <v>84</v>
      </c>
      <c r="AY532" s="268" t="s">
        <v>161</v>
      </c>
    </row>
    <row r="533" s="2" customFormat="1" ht="16.5" customHeight="1">
      <c r="A533" s="38"/>
      <c r="B533" s="39"/>
      <c r="C533" s="269" t="s">
        <v>654</v>
      </c>
      <c r="D533" s="269" t="s">
        <v>319</v>
      </c>
      <c r="E533" s="270" t="s">
        <v>655</v>
      </c>
      <c r="F533" s="271" t="s">
        <v>656</v>
      </c>
      <c r="G533" s="272" t="s">
        <v>195</v>
      </c>
      <c r="H533" s="273">
        <v>2</v>
      </c>
      <c r="I533" s="274"/>
      <c r="J533" s="275">
        <f>ROUND(I533*H533,2)</f>
        <v>0</v>
      </c>
      <c r="K533" s="271" t="s">
        <v>167</v>
      </c>
      <c r="L533" s="276"/>
      <c r="M533" s="277" t="s">
        <v>1</v>
      </c>
      <c r="N533" s="278" t="s">
        <v>41</v>
      </c>
      <c r="O533" s="91"/>
      <c r="P533" s="228">
        <f>O533*H533</f>
        <v>0</v>
      </c>
      <c r="Q533" s="228">
        <v>0.0011999999999999999</v>
      </c>
      <c r="R533" s="228">
        <f>Q533*H533</f>
        <v>0.0023999999999999998</v>
      </c>
      <c r="S533" s="228">
        <v>0</v>
      </c>
      <c r="T533" s="229">
        <f>S533*H533</f>
        <v>0</v>
      </c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R533" s="230" t="s">
        <v>210</v>
      </c>
      <c r="AT533" s="230" t="s">
        <v>319</v>
      </c>
      <c r="AU533" s="230" t="s">
        <v>86</v>
      </c>
      <c r="AY533" s="17" t="s">
        <v>161</v>
      </c>
      <c r="BE533" s="231">
        <f>IF(N533="základní",J533,0)</f>
        <v>0</v>
      </c>
      <c r="BF533" s="231">
        <f>IF(N533="snížená",J533,0)</f>
        <v>0</v>
      </c>
      <c r="BG533" s="231">
        <f>IF(N533="zákl. přenesená",J533,0)</f>
        <v>0</v>
      </c>
      <c r="BH533" s="231">
        <f>IF(N533="sníž. přenesená",J533,0)</f>
        <v>0</v>
      </c>
      <c r="BI533" s="231">
        <f>IF(N533="nulová",J533,0)</f>
        <v>0</v>
      </c>
      <c r="BJ533" s="17" t="s">
        <v>84</v>
      </c>
      <c r="BK533" s="231">
        <f>ROUND(I533*H533,2)</f>
        <v>0</v>
      </c>
      <c r="BL533" s="17" t="s">
        <v>168</v>
      </c>
      <c r="BM533" s="230" t="s">
        <v>657</v>
      </c>
    </row>
    <row r="534" s="2" customFormat="1" ht="24.15" customHeight="1">
      <c r="A534" s="38"/>
      <c r="B534" s="39"/>
      <c r="C534" s="219" t="s">
        <v>658</v>
      </c>
      <c r="D534" s="219" t="s">
        <v>163</v>
      </c>
      <c r="E534" s="220" t="s">
        <v>659</v>
      </c>
      <c r="F534" s="221" t="s">
        <v>660</v>
      </c>
      <c r="G534" s="222" t="s">
        <v>195</v>
      </c>
      <c r="H534" s="223">
        <v>33</v>
      </c>
      <c r="I534" s="224"/>
      <c r="J534" s="225">
        <f>ROUND(I534*H534,2)</f>
        <v>0</v>
      </c>
      <c r="K534" s="221" t="s">
        <v>167</v>
      </c>
      <c r="L534" s="44"/>
      <c r="M534" s="226" t="s">
        <v>1</v>
      </c>
      <c r="N534" s="227" t="s">
        <v>41</v>
      </c>
      <c r="O534" s="91"/>
      <c r="P534" s="228">
        <f>O534*H534</f>
        <v>0</v>
      </c>
      <c r="Q534" s="228">
        <v>0.12422</v>
      </c>
      <c r="R534" s="228">
        <f>Q534*H534</f>
        <v>4.0992600000000001</v>
      </c>
      <c r="S534" s="228">
        <v>0</v>
      </c>
      <c r="T534" s="229">
        <f>S534*H534</f>
        <v>0</v>
      </c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R534" s="230" t="s">
        <v>168</v>
      </c>
      <c r="AT534" s="230" t="s">
        <v>163</v>
      </c>
      <c r="AU534" s="230" t="s">
        <v>86</v>
      </c>
      <c r="AY534" s="17" t="s">
        <v>161</v>
      </c>
      <c r="BE534" s="231">
        <f>IF(N534="základní",J534,0)</f>
        <v>0</v>
      </c>
      <c r="BF534" s="231">
        <f>IF(N534="snížená",J534,0)</f>
        <v>0</v>
      </c>
      <c r="BG534" s="231">
        <f>IF(N534="zákl. přenesená",J534,0)</f>
        <v>0</v>
      </c>
      <c r="BH534" s="231">
        <f>IF(N534="sníž. přenesená",J534,0)</f>
        <v>0</v>
      </c>
      <c r="BI534" s="231">
        <f>IF(N534="nulová",J534,0)</f>
        <v>0</v>
      </c>
      <c r="BJ534" s="17" t="s">
        <v>84</v>
      </c>
      <c r="BK534" s="231">
        <f>ROUND(I534*H534,2)</f>
        <v>0</v>
      </c>
      <c r="BL534" s="17" t="s">
        <v>168</v>
      </c>
      <c r="BM534" s="230" t="s">
        <v>661</v>
      </c>
    </row>
    <row r="535" s="13" customFormat="1">
      <c r="A535" s="13"/>
      <c r="B535" s="237"/>
      <c r="C535" s="238"/>
      <c r="D535" s="232" t="s">
        <v>172</v>
      </c>
      <c r="E535" s="239" t="s">
        <v>1</v>
      </c>
      <c r="F535" s="240" t="s">
        <v>662</v>
      </c>
      <c r="G535" s="238"/>
      <c r="H535" s="239" t="s">
        <v>1</v>
      </c>
      <c r="I535" s="241"/>
      <c r="J535" s="238"/>
      <c r="K535" s="238"/>
      <c r="L535" s="242"/>
      <c r="M535" s="243"/>
      <c r="N535" s="244"/>
      <c r="O535" s="244"/>
      <c r="P535" s="244"/>
      <c r="Q535" s="244"/>
      <c r="R535" s="244"/>
      <c r="S535" s="244"/>
      <c r="T535" s="245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6" t="s">
        <v>172</v>
      </c>
      <c r="AU535" s="246" t="s">
        <v>86</v>
      </c>
      <c r="AV535" s="13" t="s">
        <v>84</v>
      </c>
      <c r="AW535" s="13" t="s">
        <v>32</v>
      </c>
      <c r="AX535" s="13" t="s">
        <v>76</v>
      </c>
      <c r="AY535" s="246" t="s">
        <v>161</v>
      </c>
    </row>
    <row r="536" s="14" customFormat="1">
      <c r="A536" s="14"/>
      <c r="B536" s="247"/>
      <c r="C536" s="248"/>
      <c r="D536" s="232" t="s">
        <v>172</v>
      </c>
      <c r="E536" s="249" t="s">
        <v>1</v>
      </c>
      <c r="F536" s="250" t="s">
        <v>287</v>
      </c>
      <c r="G536" s="248"/>
      <c r="H536" s="251">
        <v>33</v>
      </c>
      <c r="I536" s="252"/>
      <c r="J536" s="248"/>
      <c r="K536" s="248"/>
      <c r="L536" s="253"/>
      <c r="M536" s="254"/>
      <c r="N536" s="255"/>
      <c r="O536" s="255"/>
      <c r="P536" s="255"/>
      <c r="Q536" s="255"/>
      <c r="R536" s="255"/>
      <c r="S536" s="255"/>
      <c r="T536" s="256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7" t="s">
        <v>172</v>
      </c>
      <c r="AU536" s="257" t="s">
        <v>86</v>
      </c>
      <c r="AV536" s="14" t="s">
        <v>86</v>
      </c>
      <c r="AW536" s="14" t="s">
        <v>32</v>
      </c>
      <c r="AX536" s="14" t="s">
        <v>76</v>
      </c>
      <c r="AY536" s="257" t="s">
        <v>161</v>
      </c>
    </row>
    <row r="537" s="15" customFormat="1">
      <c r="A537" s="15"/>
      <c r="B537" s="258"/>
      <c r="C537" s="259"/>
      <c r="D537" s="232" t="s">
        <v>172</v>
      </c>
      <c r="E537" s="260" t="s">
        <v>1</v>
      </c>
      <c r="F537" s="261" t="s">
        <v>175</v>
      </c>
      <c r="G537" s="259"/>
      <c r="H537" s="262">
        <v>33</v>
      </c>
      <c r="I537" s="263"/>
      <c r="J537" s="259"/>
      <c r="K537" s="259"/>
      <c r="L537" s="264"/>
      <c r="M537" s="265"/>
      <c r="N537" s="266"/>
      <c r="O537" s="266"/>
      <c r="P537" s="266"/>
      <c r="Q537" s="266"/>
      <c r="R537" s="266"/>
      <c r="S537" s="266"/>
      <c r="T537" s="267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T537" s="268" t="s">
        <v>172</v>
      </c>
      <c r="AU537" s="268" t="s">
        <v>86</v>
      </c>
      <c r="AV537" s="15" t="s">
        <v>168</v>
      </c>
      <c r="AW537" s="15" t="s">
        <v>32</v>
      </c>
      <c r="AX537" s="15" t="s">
        <v>84</v>
      </c>
      <c r="AY537" s="268" t="s">
        <v>161</v>
      </c>
    </row>
    <row r="538" s="2" customFormat="1" ht="24.15" customHeight="1">
      <c r="A538" s="38"/>
      <c r="B538" s="39"/>
      <c r="C538" s="269" t="s">
        <v>663</v>
      </c>
      <c r="D538" s="269" t="s">
        <v>319</v>
      </c>
      <c r="E538" s="270" t="s">
        <v>664</v>
      </c>
      <c r="F538" s="271" t="s">
        <v>665</v>
      </c>
      <c r="G538" s="272" t="s">
        <v>195</v>
      </c>
      <c r="H538" s="273">
        <v>33</v>
      </c>
      <c r="I538" s="274"/>
      <c r="J538" s="275">
        <f>ROUND(I538*H538,2)</f>
        <v>0</v>
      </c>
      <c r="K538" s="271" t="s">
        <v>167</v>
      </c>
      <c r="L538" s="276"/>
      <c r="M538" s="277" t="s">
        <v>1</v>
      </c>
      <c r="N538" s="278" t="s">
        <v>41</v>
      </c>
      <c r="O538" s="91"/>
      <c r="P538" s="228">
        <f>O538*H538</f>
        <v>0</v>
      </c>
      <c r="Q538" s="228">
        <v>0.071999999999999995</v>
      </c>
      <c r="R538" s="228">
        <f>Q538*H538</f>
        <v>2.3759999999999999</v>
      </c>
      <c r="S538" s="228">
        <v>0</v>
      </c>
      <c r="T538" s="229">
        <f>S538*H538</f>
        <v>0</v>
      </c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R538" s="230" t="s">
        <v>210</v>
      </c>
      <c r="AT538" s="230" t="s">
        <v>319</v>
      </c>
      <c r="AU538" s="230" t="s">
        <v>86</v>
      </c>
      <c r="AY538" s="17" t="s">
        <v>161</v>
      </c>
      <c r="BE538" s="231">
        <f>IF(N538="základní",J538,0)</f>
        <v>0</v>
      </c>
      <c r="BF538" s="231">
        <f>IF(N538="snížená",J538,0)</f>
        <v>0</v>
      </c>
      <c r="BG538" s="231">
        <f>IF(N538="zákl. přenesená",J538,0)</f>
        <v>0</v>
      </c>
      <c r="BH538" s="231">
        <f>IF(N538="sníž. přenesená",J538,0)</f>
        <v>0</v>
      </c>
      <c r="BI538" s="231">
        <f>IF(N538="nulová",J538,0)</f>
        <v>0</v>
      </c>
      <c r="BJ538" s="17" t="s">
        <v>84</v>
      </c>
      <c r="BK538" s="231">
        <f>ROUND(I538*H538,2)</f>
        <v>0</v>
      </c>
      <c r="BL538" s="17" t="s">
        <v>168</v>
      </c>
      <c r="BM538" s="230" t="s">
        <v>666</v>
      </c>
    </row>
    <row r="539" s="13" customFormat="1">
      <c r="A539" s="13"/>
      <c r="B539" s="237"/>
      <c r="C539" s="238"/>
      <c r="D539" s="232" t="s">
        <v>172</v>
      </c>
      <c r="E539" s="239" t="s">
        <v>1</v>
      </c>
      <c r="F539" s="240" t="s">
        <v>662</v>
      </c>
      <c r="G539" s="238"/>
      <c r="H539" s="239" t="s">
        <v>1</v>
      </c>
      <c r="I539" s="241"/>
      <c r="J539" s="238"/>
      <c r="K539" s="238"/>
      <c r="L539" s="242"/>
      <c r="M539" s="243"/>
      <c r="N539" s="244"/>
      <c r="O539" s="244"/>
      <c r="P539" s="244"/>
      <c r="Q539" s="244"/>
      <c r="R539" s="244"/>
      <c r="S539" s="244"/>
      <c r="T539" s="245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6" t="s">
        <v>172</v>
      </c>
      <c r="AU539" s="246" t="s">
        <v>86</v>
      </c>
      <c r="AV539" s="13" t="s">
        <v>84</v>
      </c>
      <c r="AW539" s="13" t="s">
        <v>32</v>
      </c>
      <c r="AX539" s="13" t="s">
        <v>76</v>
      </c>
      <c r="AY539" s="246" t="s">
        <v>161</v>
      </c>
    </row>
    <row r="540" s="14" customFormat="1">
      <c r="A540" s="14"/>
      <c r="B540" s="247"/>
      <c r="C540" s="248"/>
      <c r="D540" s="232" t="s">
        <v>172</v>
      </c>
      <c r="E540" s="249" t="s">
        <v>1</v>
      </c>
      <c r="F540" s="250" t="s">
        <v>287</v>
      </c>
      <c r="G540" s="248"/>
      <c r="H540" s="251">
        <v>33</v>
      </c>
      <c r="I540" s="252"/>
      <c r="J540" s="248"/>
      <c r="K540" s="248"/>
      <c r="L540" s="253"/>
      <c r="M540" s="254"/>
      <c r="N540" s="255"/>
      <c r="O540" s="255"/>
      <c r="P540" s="255"/>
      <c r="Q540" s="255"/>
      <c r="R540" s="255"/>
      <c r="S540" s="255"/>
      <c r="T540" s="256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7" t="s">
        <v>172</v>
      </c>
      <c r="AU540" s="257" t="s">
        <v>86</v>
      </c>
      <c r="AV540" s="14" t="s">
        <v>86</v>
      </c>
      <c r="AW540" s="14" t="s">
        <v>32</v>
      </c>
      <c r="AX540" s="14" t="s">
        <v>76</v>
      </c>
      <c r="AY540" s="257" t="s">
        <v>161</v>
      </c>
    </row>
    <row r="541" s="15" customFormat="1">
      <c r="A541" s="15"/>
      <c r="B541" s="258"/>
      <c r="C541" s="259"/>
      <c r="D541" s="232" t="s">
        <v>172</v>
      </c>
      <c r="E541" s="260" t="s">
        <v>1</v>
      </c>
      <c r="F541" s="261" t="s">
        <v>175</v>
      </c>
      <c r="G541" s="259"/>
      <c r="H541" s="262">
        <v>33</v>
      </c>
      <c r="I541" s="263"/>
      <c r="J541" s="259"/>
      <c r="K541" s="259"/>
      <c r="L541" s="264"/>
      <c r="M541" s="265"/>
      <c r="N541" s="266"/>
      <c r="O541" s="266"/>
      <c r="P541" s="266"/>
      <c r="Q541" s="266"/>
      <c r="R541" s="266"/>
      <c r="S541" s="266"/>
      <c r="T541" s="267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68" t="s">
        <v>172</v>
      </c>
      <c r="AU541" s="268" t="s">
        <v>86</v>
      </c>
      <c r="AV541" s="15" t="s">
        <v>168</v>
      </c>
      <c r="AW541" s="15" t="s">
        <v>32</v>
      </c>
      <c r="AX541" s="15" t="s">
        <v>84</v>
      </c>
      <c r="AY541" s="268" t="s">
        <v>161</v>
      </c>
    </row>
    <row r="542" s="2" customFormat="1" ht="24.15" customHeight="1">
      <c r="A542" s="38"/>
      <c r="B542" s="39"/>
      <c r="C542" s="219" t="s">
        <v>667</v>
      </c>
      <c r="D542" s="219" t="s">
        <v>163</v>
      </c>
      <c r="E542" s="220" t="s">
        <v>668</v>
      </c>
      <c r="F542" s="221" t="s">
        <v>669</v>
      </c>
      <c r="G542" s="222" t="s">
        <v>195</v>
      </c>
      <c r="H542" s="223">
        <v>33</v>
      </c>
      <c r="I542" s="224"/>
      <c r="J542" s="225">
        <f>ROUND(I542*H542,2)</f>
        <v>0</v>
      </c>
      <c r="K542" s="221" t="s">
        <v>167</v>
      </c>
      <c r="L542" s="44"/>
      <c r="M542" s="226" t="s">
        <v>1</v>
      </c>
      <c r="N542" s="227" t="s">
        <v>41</v>
      </c>
      <c r="O542" s="91"/>
      <c r="P542" s="228">
        <f>O542*H542</f>
        <v>0</v>
      </c>
      <c r="Q542" s="228">
        <v>0.02972</v>
      </c>
      <c r="R542" s="228">
        <f>Q542*H542</f>
        <v>0.98075999999999997</v>
      </c>
      <c r="S542" s="228">
        <v>0</v>
      </c>
      <c r="T542" s="229">
        <f>S542*H542</f>
        <v>0</v>
      </c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230" t="s">
        <v>168</v>
      </c>
      <c r="AT542" s="230" t="s">
        <v>163</v>
      </c>
      <c r="AU542" s="230" t="s">
        <v>86</v>
      </c>
      <c r="AY542" s="17" t="s">
        <v>161</v>
      </c>
      <c r="BE542" s="231">
        <f>IF(N542="základní",J542,0)</f>
        <v>0</v>
      </c>
      <c r="BF542" s="231">
        <f>IF(N542="snížená",J542,0)</f>
        <v>0</v>
      </c>
      <c r="BG542" s="231">
        <f>IF(N542="zákl. přenesená",J542,0)</f>
        <v>0</v>
      </c>
      <c r="BH542" s="231">
        <f>IF(N542="sníž. přenesená",J542,0)</f>
        <v>0</v>
      </c>
      <c r="BI542" s="231">
        <f>IF(N542="nulová",J542,0)</f>
        <v>0</v>
      </c>
      <c r="BJ542" s="17" t="s">
        <v>84</v>
      </c>
      <c r="BK542" s="231">
        <f>ROUND(I542*H542,2)</f>
        <v>0</v>
      </c>
      <c r="BL542" s="17" t="s">
        <v>168</v>
      </c>
      <c r="BM542" s="230" t="s">
        <v>670</v>
      </c>
    </row>
    <row r="543" s="13" customFormat="1">
      <c r="A543" s="13"/>
      <c r="B543" s="237"/>
      <c r="C543" s="238"/>
      <c r="D543" s="232" t="s">
        <v>172</v>
      </c>
      <c r="E543" s="239" t="s">
        <v>1</v>
      </c>
      <c r="F543" s="240" t="s">
        <v>662</v>
      </c>
      <c r="G543" s="238"/>
      <c r="H543" s="239" t="s">
        <v>1</v>
      </c>
      <c r="I543" s="241"/>
      <c r="J543" s="238"/>
      <c r="K543" s="238"/>
      <c r="L543" s="242"/>
      <c r="M543" s="243"/>
      <c r="N543" s="244"/>
      <c r="O543" s="244"/>
      <c r="P543" s="244"/>
      <c r="Q543" s="244"/>
      <c r="R543" s="244"/>
      <c r="S543" s="244"/>
      <c r="T543" s="245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6" t="s">
        <v>172</v>
      </c>
      <c r="AU543" s="246" t="s">
        <v>86</v>
      </c>
      <c r="AV543" s="13" t="s">
        <v>84</v>
      </c>
      <c r="AW543" s="13" t="s">
        <v>32</v>
      </c>
      <c r="AX543" s="13" t="s">
        <v>76</v>
      </c>
      <c r="AY543" s="246" t="s">
        <v>161</v>
      </c>
    </row>
    <row r="544" s="14" customFormat="1">
      <c r="A544" s="14"/>
      <c r="B544" s="247"/>
      <c r="C544" s="248"/>
      <c r="D544" s="232" t="s">
        <v>172</v>
      </c>
      <c r="E544" s="249" t="s">
        <v>1</v>
      </c>
      <c r="F544" s="250" t="s">
        <v>287</v>
      </c>
      <c r="G544" s="248"/>
      <c r="H544" s="251">
        <v>33</v>
      </c>
      <c r="I544" s="252"/>
      <c r="J544" s="248"/>
      <c r="K544" s="248"/>
      <c r="L544" s="253"/>
      <c r="M544" s="254"/>
      <c r="N544" s="255"/>
      <c r="O544" s="255"/>
      <c r="P544" s="255"/>
      <c r="Q544" s="255"/>
      <c r="R544" s="255"/>
      <c r="S544" s="255"/>
      <c r="T544" s="256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7" t="s">
        <v>172</v>
      </c>
      <c r="AU544" s="257" t="s">
        <v>86</v>
      </c>
      <c r="AV544" s="14" t="s">
        <v>86</v>
      </c>
      <c r="AW544" s="14" t="s">
        <v>32</v>
      </c>
      <c r="AX544" s="14" t="s">
        <v>76</v>
      </c>
      <c r="AY544" s="257" t="s">
        <v>161</v>
      </c>
    </row>
    <row r="545" s="15" customFormat="1">
      <c r="A545" s="15"/>
      <c r="B545" s="258"/>
      <c r="C545" s="259"/>
      <c r="D545" s="232" t="s">
        <v>172</v>
      </c>
      <c r="E545" s="260" t="s">
        <v>1</v>
      </c>
      <c r="F545" s="261" t="s">
        <v>175</v>
      </c>
      <c r="G545" s="259"/>
      <c r="H545" s="262">
        <v>33</v>
      </c>
      <c r="I545" s="263"/>
      <c r="J545" s="259"/>
      <c r="K545" s="259"/>
      <c r="L545" s="264"/>
      <c r="M545" s="265"/>
      <c r="N545" s="266"/>
      <c r="O545" s="266"/>
      <c r="P545" s="266"/>
      <c r="Q545" s="266"/>
      <c r="R545" s="266"/>
      <c r="S545" s="266"/>
      <c r="T545" s="267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T545" s="268" t="s">
        <v>172</v>
      </c>
      <c r="AU545" s="268" t="s">
        <v>86</v>
      </c>
      <c r="AV545" s="15" t="s">
        <v>168</v>
      </c>
      <c r="AW545" s="15" t="s">
        <v>32</v>
      </c>
      <c r="AX545" s="15" t="s">
        <v>84</v>
      </c>
      <c r="AY545" s="268" t="s">
        <v>161</v>
      </c>
    </row>
    <row r="546" s="2" customFormat="1" ht="33" customHeight="1">
      <c r="A546" s="38"/>
      <c r="B546" s="39"/>
      <c r="C546" s="269" t="s">
        <v>671</v>
      </c>
      <c r="D546" s="269" t="s">
        <v>319</v>
      </c>
      <c r="E546" s="270" t="s">
        <v>672</v>
      </c>
      <c r="F546" s="271" t="s">
        <v>673</v>
      </c>
      <c r="G546" s="272" t="s">
        <v>195</v>
      </c>
      <c r="H546" s="273">
        <v>33</v>
      </c>
      <c r="I546" s="274"/>
      <c r="J546" s="275">
        <f>ROUND(I546*H546,2)</f>
        <v>0</v>
      </c>
      <c r="K546" s="271" t="s">
        <v>167</v>
      </c>
      <c r="L546" s="276"/>
      <c r="M546" s="277" t="s">
        <v>1</v>
      </c>
      <c r="N546" s="278" t="s">
        <v>41</v>
      </c>
      <c r="O546" s="91"/>
      <c r="P546" s="228">
        <f>O546*H546</f>
        <v>0</v>
      </c>
      <c r="Q546" s="228">
        <v>0.29799999999999999</v>
      </c>
      <c r="R546" s="228">
        <f>Q546*H546</f>
        <v>9.8339999999999996</v>
      </c>
      <c r="S546" s="228">
        <v>0</v>
      </c>
      <c r="T546" s="229">
        <f>S546*H546</f>
        <v>0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230" t="s">
        <v>210</v>
      </c>
      <c r="AT546" s="230" t="s">
        <v>319</v>
      </c>
      <c r="AU546" s="230" t="s">
        <v>86</v>
      </c>
      <c r="AY546" s="17" t="s">
        <v>161</v>
      </c>
      <c r="BE546" s="231">
        <f>IF(N546="základní",J546,0)</f>
        <v>0</v>
      </c>
      <c r="BF546" s="231">
        <f>IF(N546="snížená",J546,0)</f>
        <v>0</v>
      </c>
      <c r="BG546" s="231">
        <f>IF(N546="zákl. přenesená",J546,0)</f>
        <v>0</v>
      </c>
      <c r="BH546" s="231">
        <f>IF(N546="sníž. přenesená",J546,0)</f>
        <v>0</v>
      </c>
      <c r="BI546" s="231">
        <f>IF(N546="nulová",J546,0)</f>
        <v>0</v>
      </c>
      <c r="BJ546" s="17" t="s">
        <v>84</v>
      </c>
      <c r="BK546" s="231">
        <f>ROUND(I546*H546,2)</f>
        <v>0</v>
      </c>
      <c r="BL546" s="17" t="s">
        <v>168</v>
      </c>
      <c r="BM546" s="230" t="s">
        <v>674</v>
      </c>
    </row>
    <row r="547" s="13" customFormat="1">
      <c r="A547" s="13"/>
      <c r="B547" s="237"/>
      <c r="C547" s="238"/>
      <c r="D547" s="232" t="s">
        <v>172</v>
      </c>
      <c r="E547" s="239" t="s">
        <v>1</v>
      </c>
      <c r="F547" s="240" t="s">
        <v>662</v>
      </c>
      <c r="G547" s="238"/>
      <c r="H547" s="239" t="s">
        <v>1</v>
      </c>
      <c r="I547" s="241"/>
      <c r="J547" s="238"/>
      <c r="K547" s="238"/>
      <c r="L547" s="242"/>
      <c r="M547" s="243"/>
      <c r="N547" s="244"/>
      <c r="O547" s="244"/>
      <c r="P547" s="244"/>
      <c r="Q547" s="244"/>
      <c r="R547" s="244"/>
      <c r="S547" s="244"/>
      <c r="T547" s="245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6" t="s">
        <v>172</v>
      </c>
      <c r="AU547" s="246" t="s">
        <v>86</v>
      </c>
      <c r="AV547" s="13" t="s">
        <v>84</v>
      </c>
      <c r="AW547" s="13" t="s">
        <v>32</v>
      </c>
      <c r="AX547" s="13" t="s">
        <v>76</v>
      </c>
      <c r="AY547" s="246" t="s">
        <v>161</v>
      </c>
    </row>
    <row r="548" s="14" customFormat="1">
      <c r="A548" s="14"/>
      <c r="B548" s="247"/>
      <c r="C548" s="248"/>
      <c r="D548" s="232" t="s">
        <v>172</v>
      </c>
      <c r="E548" s="249" t="s">
        <v>1</v>
      </c>
      <c r="F548" s="250" t="s">
        <v>287</v>
      </c>
      <c r="G548" s="248"/>
      <c r="H548" s="251">
        <v>33</v>
      </c>
      <c r="I548" s="252"/>
      <c r="J548" s="248"/>
      <c r="K548" s="248"/>
      <c r="L548" s="253"/>
      <c r="M548" s="254"/>
      <c r="N548" s="255"/>
      <c r="O548" s="255"/>
      <c r="P548" s="255"/>
      <c r="Q548" s="255"/>
      <c r="R548" s="255"/>
      <c r="S548" s="255"/>
      <c r="T548" s="256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7" t="s">
        <v>172</v>
      </c>
      <c r="AU548" s="257" t="s">
        <v>86</v>
      </c>
      <c r="AV548" s="14" t="s">
        <v>86</v>
      </c>
      <c r="AW548" s="14" t="s">
        <v>32</v>
      </c>
      <c r="AX548" s="14" t="s">
        <v>76</v>
      </c>
      <c r="AY548" s="257" t="s">
        <v>161</v>
      </c>
    </row>
    <row r="549" s="15" customFormat="1">
      <c r="A549" s="15"/>
      <c r="B549" s="258"/>
      <c r="C549" s="259"/>
      <c r="D549" s="232" t="s">
        <v>172</v>
      </c>
      <c r="E549" s="260" t="s">
        <v>1</v>
      </c>
      <c r="F549" s="261" t="s">
        <v>175</v>
      </c>
      <c r="G549" s="259"/>
      <c r="H549" s="262">
        <v>33</v>
      </c>
      <c r="I549" s="263"/>
      <c r="J549" s="259"/>
      <c r="K549" s="259"/>
      <c r="L549" s="264"/>
      <c r="M549" s="265"/>
      <c r="N549" s="266"/>
      <c r="O549" s="266"/>
      <c r="P549" s="266"/>
      <c r="Q549" s="266"/>
      <c r="R549" s="266"/>
      <c r="S549" s="266"/>
      <c r="T549" s="267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T549" s="268" t="s">
        <v>172</v>
      </c>
      <c r="AU549" s="268" t="s">
        <v>86</v>
      </c>
      <c r="AV549" s="15" t="s">
        <v>168</v>
      </c>
      <c r="AW549" s="15" t="s">
        <v>32</v>
      </c>
      <c r="AX549" s="15" t="s">
        <v>84</v>
      </c>
      <c r="AY549" s="268" t="s">
        <v>161</v>
      </c>
    </row>
    <row r="550" s="2" customFormat="1" ht="24.15" customHeight="1">
      <c r="A550" s="38"/>
      <c r="B550" s="39"/>
      <c r="C550" s="219" t="s">
        <v>675</v>
      </c>
      <c r="D550" s="219" t="s">
        <v>163</v>
      </c>
      <c r="E550" s="220" t="s">
        <v>676</v>
      </c>
      <c r="F550" s="221" t="s">
        <v>677</v>
      </c>
      <c r="G550" s="222" t="s">
        <v>195</v>
      </c>
      <c r="H550" s="223">
        <v>33</v>
      </c>
      <c r="I550" s="224"/>
      <c r="J550" s="225">
        <f>ROUND(I550*H550,2)</f>
        <v>0</v>
      </c>
      <c r="K550" s="221" t="s">
        <v>167</v>
      </c>
      <c r="L550" s="44"/>
      <c r="M550" s="226" t="s">
        <v>1</v>
      </c>
      <c r="N550" s="227" t="s">
        <v>41</v>
      </c>
      <c r="O550" s="91"/>
      <c r="P550" s="228">
        <f>O550*H550</f>
        <v>0</v>
      </c>
      <c r="Q550" s="228">
        <v>0.02972</v>
      </c>
      <c r="R550" s="228">
        <f>Q550*H550</f>
        <v>0.98075999999999997</v>
      </c>
      <c r="S550" s="228">
        <v>0</v>
      </c>
      <c r="T550" s="229">
        <f>S550*H550</f>
        <v>0</v>
      </c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R550" s="230" t="s">
        <v>168</v>
      </c>
      <c r="AT550" s="230" t="s">
        <v>163</v>
      </c>
      <c r="AU550" s="230" t="s">
        <v>86</v>
      </c>
      <c r="AY550" s="17" t="s">
        <v>161</v>
      </c>
      <c r="BE550" s="231">
        <f>IF(N550="základní",J550,0)</f>
        <v>0</v>
      </c>
      <c r="BF550" s="231">
        <f>IF(N550="snížená",J550,0)</f>
        <v>0</v>
      </c>
      <c r="BG550" s="231">
        <f>IF(N550="zákl. přenesená",J550,0)</f>
        <v>0</v>
      </c>
      <c r="BH550" s="231">
        <f>IF(N550="sníž. přenesená",J550,0)</f>
        <v>0</v>
      </c>
      <c r="BI550" s="231">
        <f>IF(N550="nulová",J550,0)</f>
        <v>0</v>
      </c>
      <c r="BJ550" s="17" t="s">
        <v>84</v>
      </c>
      <c r="BK550" s="231">
        <f>ROUND(I550*H550,2)</f>
        <v>0</v>
      </c>
      <c r="BL550" s="17" t="s">
        <v>168</v>
      </c>
      <c r="BM550" s="230" t="s">
        <v>678</v>
      </c>
    </row>
    <row r="551" s="13" customFormat="1">
      <c r="A551" s="13"/>
      <c r="B551" s="237"/>
      <c r="C551" s="238"/>
      <c r="D551" s="232" t="s">
        <v>172</v>
      </c>
      <c r="E551" s="239" t="s">
        <v>1</v>
      </c>
      <c r="F551" s="240" t="s">
        <v>662</v>
      </c>
      <c r="G551" s="238"/>
      <c r="H551" s="239" t="s">
        <v>1</v>
      </c>
      <c r="I551" s="241"/>
      <c r="J551" s="238"/>
      <c r="K551" s="238"/>
      <c r="L551" s="242"/>
      <c r="M551" s="243"/>
      <c r="N551" s="244"/>
      <c r="O551" s="244"/>
      <c r="P551" s="244"/>
      <c r="Q551" s="244"/>
      <c r="R551" s="244"/>
      <c r="S551" s="244"/>
      <c r="T551" s="245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6" t="s">
        <v>172</v>
      </c>
      <c r="AU551" s="246" t="s">
        <v>86</v>
      </c>
      <c r="AV551" s="13" t="s">
        <v>84</v>
      </c>
      <c r="AW551" s="13" t="s">
        <v>32</v>
      </c>
      <c r="AX551" s="13" t="s">
        <v>76</v>
      </c>
      <c r="AY551" s="246" t="s">
        <v>161</v>
      </c>
    </row>
    <row r="552" s="14" customFormat="1">
      <c r="A552" s="14"/>
      <c r="B552" s="247"/>
      <c r="C552" s="248"/>
      <c r="D552" s="232" t="s">
        <v>172</v>
      </c>
      <c r="E552" s="249" t="s">
        <v>1</v>
      </c>
      <c r="F552" s="250" t="s">
        <v>287</v>
      </c>
      <c r="G552" s="248"/>
      <c r="H552" s="251">
        <v>33</v>
      </c>
      <c r="I552" s="252"/>
      <c r="J552" s="248"/>
      <c r="K552" s="248"/>
      <c r="L552" s="253"/>
      <c r="M552" s="254"/>
      <c r="N552" s="255"/>
      <c r="O552" s="255"/>
      <c r="P552" s="255"/>
      <c r="Q552" s="255"/>
      <c r="R552" s="255"/>
      <c r="S552" s="255"/>
      <c r="T552" s="256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7" t="s">
        <v>172</v>
      </c>
      <c r="AU552" s="257" t="s">
        <v>86</v>
      </c>
      <c r="AV552" s="14" t="s">
        <v>86</v>
      </c>
      <c r="AW552" s="14" t="s">
        <v>32</v>
      </c>
      <c r="AX552" s="14" t="s">
        <v>76</v>
      </c>
      <c r="AY552" s="257" t="s">
        <v>161</v>
      </c>
    </row>
    <row r="553" s="15" customFormat="1">
      <c r="A553" s="15"/>
      <c r="B553" s="258"/>
      <c r="C553" s="259"/>
      <c r="D553" s="232" t="s">
        <v>172</v>
      </c>
      <c r="E553" s="260" t="s">
        <v>1</v>
      </c>
      <c r="F553" s="261" t="s">
        <v>175</v>
      </c>
      <c r="G553" s="259"/>
      <c r="H553" s="262">
        <v>33</v>
      </c>
      <c r="I553" s="263"/>
      <c r="J553" s="259"/>
      <c r="K553" s="259"/>
      <c r="L553" s="264"/>
      <c r="M553" s="265"/>
      <c r="N553" s="266"/>
      <c r="O553" s="266"/>
      <c r="P553" s="266"/>
      <c r="Q553" s="266"/>
      <c r="R553" s="266"/>
      <c r="S553" s="266"/>
      <c r="T553" s="267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T553" s="268" t="s">
        <v>172</v>
      </c>
      <c r="AU553" s="268" t="s">
        <v>86</v>
      </c>
      <c r="AV553" s="15" t="s">
        <v>168</v>
      </c>
      <c r="AW553" s="15" t="s">
        <v>32</v>
      </c>
      <c r="AX553" s="15" t="s">
        <v>84</v>
      </c>
      <c r="AY553" s="268" t="s">
        <v>161</v>
      </c>
    </row>
    <row r="554" s="2" customFormat="1" ht="24.15" customHeight="1">
      <c r="A554" s="38"/>
      <c r="B554" s="39"/>
      <c r="C554" s="269" t="s">
        <v>679</v>
      </c>
      <c r="D554" s="269" t="s">
        <v>319</v>
      </c>
      <c r="E554" s="270" t="s">
        <v>680</v>
      </c>
      <c r="F554" s="271" t="s">
        <v>681</v>
      </c>
      <c r="G554" s="272" t="s">
        <v>195</v>
      </c>
      <c r="H554" s="273">
        <v>33</v>
      </c>
      <c r="I554" s="274"/>
      <c r="J554" s="275">
        <f>ROUND(I554*H554,2)</f>
        <v>0</v>
      </c>
      <c r="K554" s="271" t="s">
        <v>167</v>
      </c>
      <c r="L554" s="276"/>
      <c r="M554" s="277" t="s">
        <v>1</v>
      </c>
      <c r="N554" s="278" t="s">
        <v>41</v>
      </c>
      <c r="O554" s="91"/>
      <c r="P554" s="228">
        <f>O554*H554</f>
        <v>0</v>
      </c>
      <c r="Q554" s="228">
        <v>0.11</v>
      </c>
      <c r="R554" s="228">
        <f>Q554*H554</f>
        <v>3.6299999999999999</v>
      </c>
      <c r="S554" s="228">
        <v>0</v>
      </c>
      <c r="T554" s="229">
        <f>S554*H554</f>
        <v>0</v>
      </c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R554" s="230" t="s">
        <v>210</v>
      </c>
      <c r="AT554" s="230" t="s">
        <v>319</v>
      </c>
      <c r="AU554" s="230" t="s">
        <v>86</v>
      </c>
      <c r="AY554" s="17" t="s">
        <v>161</v>
      </c>
      <c r="BE554" s="231">
        <f>IF(N554="základní",J554,0)</f>
        <v>0</v>
      </c>
      <c r="BF554" s="231">
        <f>IF(N554="snížená",J554,0)</f>
        <v>0</v>
      </c>
      <c r="BG554" s="231">
        <f>IF(N554="zákl. přenesená",J554,0)</f>
        <v>0</v>
      </c>
      <c r="BH554" s="231">
        <f>IF(N554="sníž. přenesená",J554,0)</f>
        <v>0</v>
      </c>
      <c r="BI554" s="231">
        <f>IF(N554="nulová",J554,0)</f>
        <v>0</v>
      </c>
      <c r="BJ554" s="17" t="s">
        <v>84</v>
      </c>
      <c r="BK554" s="231">
        <f>ROUND(I554*H554,2)</f>
        <v>0</v>
      </c>
      <c r="BL554" s="17" t="s">
        <v>168</v>
      </c>
      <c r="BM554" s="230" t="s">
        <v>682</v>
      </c>
    </row>
    <row r="555" s="13" customFormat="1">
      <c r="A555" s="13"/>
      <c r="B555" s="237"/>
      <c r="C555" s="238"/>
      <c r="D555" s="232" t="s">
        <v>172</v>
      </c>
      <c r="E555" s="239" t="s">
        <v>1</v>
      </c>
      <c r="F555" s="240" t="s">
        <v>662</v>
      </c>
      <c r="G555" s="238"/>
      <c r="H555" s="239" t="s">
        <v>1</v>
      </c>
      <c r="I555" s="241"/>
      <c r="J555" s="238"/>
      <c r="K555" s="238"/>
      <c r="L555" s="242"/>
      <c r="M555" s="243"/>
      <c r="N555" s="244"/>
      <c r="O555" s="244"/>
      <c r="P555" s="244"/>
      <c r="Q555" s="244"/>
      <c r="R555" s="244"/>
      <c r="S555" s="244"/>
      <c r="T555" s="245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6" t="s">
        <v>172</v>
      </c>
      <c r="AU555" s="246" t="s">
        <v>86</v>
      </c>
      <c r="AV555" s="13" t="s">
        <v>84</v>
      </c>
      <c r="AW555" s="13" t="s">
        <v>32</v>
      </c>
      <c r="AX555" s="13" t="s">
        <v>76</v>
      </c>
      <c r="AY555" s="246" t="s">
        <v>161</v>
      </c>
    </row>
    <row r="556" s="14" customFormat="1">
      <c r="A556" s="14"/>
      <c r="B556" s="247"/>
      <c r="C556" s="248"/>
      <c r="D556" s="232" t="s">
        <v>172</v>
      </c>
      <c r="E556" s="249" t="s">
        <v>1</v>
      </c>
      <c r="F556" s="250" t="s">
        <v>287</v>
      </c>
      <c r="G556" s="248"/>
      <c r="H556" s="251">
        <v>33</v>
      </c>
      <c r="I556" s="252"/>
      <c r="J556" s="248"/>
      <c r="K556" s="248"/>
      <c r="L556" s="253"/>
      <c r="M556" s="254"/>
      <c r="N556" s="255"/>
      <c r="O556" s="255"/>
      <c r="P556" s="255"/>
      <c r="Q556" s="255"/>
      <c r="R556" s="255"/>
      <c r="S556" s="255"/>
      <c r="T556" s="256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7" t="s">
        <v>172</v>
      </c>
      <c r="AU556" s="257" t="s">
        <v>86</v>
      </c>
      <c r="AV556" s="14" t="s">
        <v>86</v>
      </c>
      <c r="AW556" s="14" t="s">
        <v>32</v>
      </c>
      <c r="AX556" s="14" t="s">
        <v>76</v>
      </c>
      <c r="AY556" s="257" t="s">
        <v>161</v>
      </c>
    </row>
    <row r="557" s="15" customFormat="1">
      <c r="A557" s="15"/>
      <c r="B557" s="258"/>
      <c r="C557" s="259"/>
      <c r="D557" s="232" t="s">
        <v>172</v>
      </c>
      <c r="E557" s="260" t="s">
        <v>1</v>
      </c>
      <c r="F557" s="261" t="s">
        <v>175</v>
      </c>
      <c r="G557" s="259"/>
      <c r="H557" s="262">
        <v>33</v>
      </c>
      <c r="I557" s="263"/>
      <c r="J557" s="259"/>
      <c r="K557" s="259"/>
      <c r="L557" s="264"/>
      <c r="M557" s="265"/>
      <c r="N557" s="266"/>
      <c r="O557" s="266"/>
      <c r="P557" s="266"/>
      <c r="Q557" s="266"/>
      <c r="R557" s="266"/>
      <c r="S557" s="266"/>
      <c r="T557" s="267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T557" s="268" t="s">
        <v>172</v>
      </c>
      <c r="AU557" s="268" t="s">
        <v>86</v>
      </c>
      <c r="AV557" s="15" t="s">
        <v>168</v>
      </c>
      <c r="AW557" s="15" t="s">
        <v>32</v>
      </c>
      <c r="AX557" s="15" t="s">
        <v>84</v>
      </c>
      <c r="AY557" s="268" t="s">
        <v>161</v>
      </c>
    </row>
    <row r="558" s="2" customFormat="1" ht="24.15" customHeight="1">
      <c r="A558" s="38"/>
      <c r="B558" s="39"/>
      <c r="C558" s="219" t="s">
        <v>683</v>
      </c>
      <c r="D558" s="219" t="s">
        <v>163</v>
      </c>
      <c r="E558" s="220" t="s">
        <v>684</v>
      </c>
      <c r="F558" s="221" t="s">
        <v>685</v>
      </c>
      <c r="G558" s="222" t="s">
        <v>195</v>
      </c>
      <c r="H558" s="223">
        <v>33</v>
      </c>
      <c r="I558" s="224"/>
      <c r="J558" s="225">
        <f>ROUND(I558*H558,2)</f>
        <v>0</v>
      </c>
      <c r="K558" s="221" t="s">
        <v>167</v>
      </c>
      <c r="L558" s="44"/>
      <c r="M558" s="226" t="s">
        <v>1</v>
      </c>
      <c r="N558" s="227" t="s">
        <v>41</v>
      </c>
      <c r="O558" s="91"/>
      <c r="P558" s="228">
        <f>O558*H558</f>
        <v>0</v>
      </c>
      <c r="Q558" s="228">
        <v>0.02972</v>
      </c>
      <c r="R558" s="228">
        <f>Q558*H558</f>
        <v>0.98075999999999997</v>
      </c>
      <c r="S558" s="228">
        <v>0</v>
      </c>
      <c r="T558" s="229">
        <f>S558*H558</f>
        <v>0</v>
      </c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R558" s="230" t="s">
        <v>168</v>
      </c>
      <c r="AT558" s="230" t="s">
        <v>163</v>
      </c>
      <c r="AU558" s="230" t="s">
        <v>86</v>
      </c>
      <c r="AY558" s="17" t="s">
        <v>161</v>
      </c>
      <c r="BE558" s="231">
        <f>IF(N558="základní",J558,0)</f>
        <v>0</v>
      </c>
      <c r="BF558" s="231">
        <f>IF(N558="snížená",J558,0)</f>
        <v>0</v>
      </c>
      <c r="BG558" s="231">
        <f>IF(N558="zákl. přenesená",J558,0)</f>
        <v>0</v>
      </c>
      <c r="BH558" s="231">
        <f>IF(N558="sníž. přenesená",J558,0)</f>
        <v>0</v>
      </c>
      <c r="BI558" s="231">
        <f>IF(N558="nulová",J558,0)</f>
        <v>0</v>
      </c>
      <c r="BJ558" s="17" t="s">
        <v>84</v>
      </c>
      <c r="BK558" s="231">
        <f>ROUND(I558*H558,2)</f>
        <v>0</v>
      </c>
      <c r="BL558" s="17" t="s">
        <v>168</v>
      </c>
      <c r="BM558" s="230" t="s">
        <v>686</v>
      </c>
    </row>
    <row r="559" s="13" customFormat="1">
      <c r="A559" s="13"/>
      <c r="B559" s="237"/>
      <c r="C559" s="238"/>
      <c r="D559" s="232" t="s">
        <v>172</v>
      </c>
      <c r="E559" s="239" t="s">
        <v>1</v>
      </c>
      <c r="F559" s="240" t="s">
        <v>662</v>
      </c>
      <c r="G559" s="238"/>
      <c r="H559" s="239" t="s">
        <v>1</v>
      </c>
      <c r="I559" s="241"/>
      <c r="J559" s="238"/>
      <c r="K559" s="238"/>
      <c r="L559" s="242"/>
      <c r="M559" s="243"/>
      <c r="N559" s="244"/>
      <c r="O559" s="244"/>
      <c r="P559" s="244"/>
      <c r="Q559" s="244"/>
      <c r="R559" s="244"/>
      <c r="S559" s="244"/>
      <c r="T559" s="245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6" t="s">
        <v>172</v>
      </c>
      <c r="AU559" s="246" t="s">
        <v>86</v>
      </c>
      <c r="AV559" s="13" t="s">
        <v>84</v>
      </c>
      <c r="AW559" s="13" t="s">
        <v>32</v>
      </c>
      <c r="AX559" s="13" t="s">
        <v>76</v>
      </c>
      <c r="AY559" s="246" t="s">
        <v>161</v>
      </c>
    </row>
    <row r="560" s="14" customFormat="1">
      <c r="A560" s="14"/>
      <c r="B560" s="247"/>
      <c r="C560" s="248"/>
      <c r="D560" s="232" t="s">
        <v>172</v>
      </c>
      <c r="E560" s="249" t="s">
        <v>1</v>
      </c>
      <c r="F560" s="250" t="s">
        <v>287</v>
      </c>
      <c r="G560" s="248"/>
      <c r="H560" s="251">
        <v>33</v>
      </c>
      <c r="I560" s="252"/>
      <c r="J560" s="248"/>
      <c r="K560" s="248"/>
      <c r="L560" s="253"/>
      <c r="M560" s="254"/>
      <c r="N560" s="255"/>
      <c r="O560" s="255"/>
      <c r="P560" s="255"/>
      <c r="Q560" s="255"/>
      <c r="R560" s="255"/>
      <c r="S560" s="255"/>
      <c r="T560" s="256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7" t="s">
        <v>172</v>
      </c>
      <c r="AU560" s="257" t="s">
        <v>86</v>
      </c>
      <c r="AV560" s="14" t="s">
        <v>86</v>
      </c>
      <c r="AW560" s="14" t="s">
        <v>32</v>
      </c>
      <c r="AX560" s="14" t="s">
        <v>76</v>
      </c>
      <c r="AY560" s="257" t="s">
        <v>161</v>
      </c>
    </row>
    <row r="561" s="15" customFormat="1">
      <c r="A561" s="15"/>
      <c r="B561" s="258"/>
      <c r="C561" s="259"/>
      <c r="D561" s="232" t="s">
        <v>172</v>
      </c>
      <c r="E561" s="260" t="s">
        <v>1</v>
      </c>
      <c r="F561" s="261" t="s">
        <v>175</v>
      </c>
      <c r="G561" s="259"/>
      <c r="H561" s="262">
        <v>33</v>
      </c>
      <c r="I561" s="263"/>
      <c r="J561" s="259"/>
      <c r="K561" s="259"/>
      <c r="L561" s="264"/>
      <c r="M561" s="265"/>
      <c r="N561" s="266"/>
      <c r="O561" s="266"/>
      <c r="P561" s="266"/>
      <c r="Q561" s="266"/>
      <c r="R561" s="266"/>
      <c r="S561" s="266"/>
      <c r="T561" s="267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T561" s="268" t="s">
        <v>172</v>
      </c>
      <c r="AU561" s="268" t="s">
        <v>86</v>
      </c>
      <c r="AV561" s="15" t="s">
        <v>168</v>
      </c>
      <c r="AW561" s="15" t="s">
        <v>32</v>
      </c>
      <c r="AX561" s="15" t="s">
        <v>84</v>
      </c>
      <c r="AY561" s="268" t="s">
        <v>161</v>
      </c>
    </row>
    <row r="562" s="2" customFormat="1" ht="24.15" customHeight="1">
      <c r="A562" s="38"/>
      <c r="B562" s="39"/>
      <c r="C562" s="269" t="s">
        <v>687</v>
      </c>
      <c r="D562" s="269" t="s">
        <v>319</v>
      </c>
      <c r="E562" s="270" t="s">
        <v>688</v>
      </c>
      <c r="F562" s="271" t="s">
        <v>689</v>
      </c>
      <c r="G562" s="272" t="s">
        <v>195</v>
      </c>
      <c r="H562" s="273">
        <v>33</v>
      </c>
      <c r="I562" s="274"/>
      <c r="J562" s="275">
        <f>ROUND(I562*H562,2)</f>
        <v>0</v>
      </c>
      <c r="K562" s="271" t="s">
        <v>167</v>
      </c>
      <c r="L562" s="276"/>
      <c r="M562" s="277" t="s">
        <v>1</v>
      </c>
      <c r="N562" s="278" t="s">
        <v>41</v>
      </c>
      <c r="O562" s="91"/>
      <c r="P562" s="228">
        <f>O562*H562</f>
        <v>0</v>
      </c>
      <c r="Q562" s="228">
        <v>0.055</v>
      </c>
      <c r="R562" s="228">
        <f>Q562*H562</f>
        <v>1.815</v>
      </c>
      <c r="S562" s="228">
        <v>0</v>
      </c>
      <c r="T562" s="229">
        <f>S562*H562</f>
        <v>0</v>
      </c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R562" s="230" t="s">
        <v>210</v>
      </c>
      <c r="AT562" s="230" t="s">
        <v>319</v>
      </c>
      <c r="AU562" s="230" t="s">
        <v>86</v>
      </c>
      <c r="AY562" s="17" t="s">
        <v>161</v>
      </c>
      <c r="BE562" s="231">
        <f>IF(N562="základní",J562,0)</f>
        <v>0</v>
      </c>
      <c r="BF562" s="231">
        <f>IF(N562="snížená",J562,0)</f>
        <v>0</v>
      </c>
      <c r="BG562" s="231">
        <f>IF(N562="zákl. přenesená",J562,0)</f>
        <v>0</v>
      </c>
      <c r="BH562" s="231">
        <f>IF(N562="sníž. přenesená",J562,0)</f>
        <v>0</v>
      </c>
      <c r="BI562" s="231">
        <f>IF(N562="nulová",J562,0)</f>
        <v>0</v>
      </c>
      <c r="BJ562" s="17" t="s">
        <v>84</v>
      </c>
      <c r="BK562" s="231">
        <f>ROUND(I562*H562,2)</f>
        <v>0</v>
      </c>
      <c r="BL562" s="17" t="s">
        <v>168</v>
      </c>
      <c r="BM562" s="230" t="s">
        <v>690</v>
      </c>
    </row>
    <row r="563" s="13" customFormat="1">
      <c r="A563" s="13"/>
      <c r="B563" s="237"/>
      <c r="C563" s="238"/>
      <c r="D563" s="232" t="s">
        <v>172</v>
      </c>
      <c r="E563" s="239" t="s">
        <v>1</v>
      </c>
      <c r="F563" s="240" t="s">
        <v>662</v>
      </c>
      <c r="G563" s="238"/>
      <c r="H563" s="239" t="s">
        <v>1</v>
      </c>
      <c r="I563" s="241"/>
      <c r="J563" s="238"/>
      <c r="K563" s="238"/>
      <c r="L563" s="242"/>
      <c r="M563" s="243"/>
      <c r="N563" s="244"/>
      <c r="O563" s="244"/>
      <c r="P563" s="244"/>
      <c r="Q563" s="244"/>
      <c r="R563" s="244"/>
      <c r="S563" s="244"/>
      <c r="T563" s="245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6" t="s">
        <v>172</v>
      </c>
      <c r="AU563" s="246" t="s">
        <v>86</v>
      </c>
      <c r="AV563" s="13" t="s">
        <v>84</v>
      </c>
      <c r="AW563" s="13" t="s">
        <v>32</v>
      </c>
      <c r="AX563" s="13" t="s">
        <v>76</v>
      </c>
      <c r="AY563" s="246" t="s">
        <v>161</v>
      </c>
    </row>
    <row r="564" s="14" customFormat="1">
      <c r="A564" s="14"/>
      <c r="B564" s="247"/>
      <c r="C564" s="248"/>
      <c r="D564" s="232" t="s">
        <v>172</v>
      </c>
      <c r="E564" s="249" t="s">
        <v>1</v>
      </c>
      <c r="F564" s="250" t="s">
        <v>287</v>
      </c>
      <c r="G564" s="248"/>
      <c r="H564" s="251">
        <v>33</v>
      </c>
      <c r="I564" s="252"/>
      <c r="J564" s="248"/>
      <c r="K564" s="248"/>
      <c r="L564" s="253"/>
      <c r="M564" s="254"/>
      <c r="N564" s="255"/>
      <c r="O564" s="255"/>
      <c r="P564" s="255"/>
      <c r="Q564" s="255"/>
      <c r="R564" s="255"/>
      <c r="S564" s="255"/>
      <c r="T564" s="256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7" t="s">
        <v>172</v>
      </c>
      <c r="AU564" s="257" t="s">
        <v>86</v>
      </c>
      <c r="AV564" s="14" t="s">
        <v>86</v>
      </c>
      <c r="AW564" s="14" t="s">
        <v>32</v>
      </c>
      <c r="AX564" s="14" t="s">
        <v>76</v>
      </c>
      <c r="AY564" s="257" t="s">
        <v>161</v>
      </c>
    </row>
    <row r="565" s="15" customFormat="1">
      <c r="A565" s="15"/>
      <c r="B565" s="258"/>
      <c r="C565" s="259"/>
      <c r="D565" s="232" t="s">
        <v>172</v>
      </c>
      <c r="E565" s="260" t="s">
        <v>1</v>
      </c>
      <c r="F565" s="261" t="s">
        <v>175</v>
      </c>
      <c r="G565" s="259"/>
      <c r="H565" s="262">
        <v>33</v>
      </c>
      <c r="I565" s="263"/>
      <c r="J565" s="259"/>
      <c r="K565" s="259"/>
      <c r="L565" s="264"/>
      <c r="M565" s="265"/>
      <c r="N565" s="266"/>
      <c r="O565" s="266"/>
      <c r="P565" s="266"/>
      <c r="Q565" s="266"/>
      <c r="R565" s="266"/>
      <c r="S565" s="266"/>
      <c r="T565" s="267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T565" s="268" t="s">
        <v>172</v>
      </c>
      <c r="AU565" s="268" t="s">
        <v>86</v>
      </c>
      <c r="AV565" s="15" t="s">
        <v>168</v>
      </c>
      <c r="AW565" s="15" t="s">
        <v>32</v>
      </c>
      <c r="AX565" s="15" t="s">
        <v>84</v>
      </c>
      <c r="AY565" s="268" t="s">
        <v>161</v>
      </c>
    </row>
    <row r="566" s="2" customFormat="1" ht="24.15" customHeight="1">
      <c r="A566" s="38"/>
      <c r="B566" s="39"/>
      <c r="C566" s="219" t="s">
        <v>691</v>
      </c>
      <c r="D566" s="219" t="s">
        <v>163</v>
      </c>
      <c r="E566" s="220" t="s">
        <v>692</v>
      </c>
      <c r="F566" s="221" t="s">
        <v>693</v>
      </c>
      <c r="G566" s="222" t="s">
        <v>195</v>
      </c>
      <c r="H566" s="223">
        <v>33</v>
      </c>
      <c r="I566" s="224"/>
      <c r="J566" s="225">
        <f>ROUND(I566*H566,2)</f>
        <v>0</v>
      </c>
      <c r="K566" s="221" t="s">
        <v>167</v>
      </c>
      <c r="L566" s="44"/>
      <c r="M566" s="226" t="s">
        <v>1</v>
      </c>
      <c r="N566" s="227" t="s">
        <v>41</v>
      </c>
      <c r="O566" s="91"/>
      <c r="P566" s="228">
        <f>O566*H566</f>
        <v>0</v>
      </c>
      <c r="Q566" s="228">
        <v>0.21734000000000001</v>
      </c>
      <c r="R566" s="228">
        <f>Q566*H566</f>
        <v>7.1722200000000003</v>
      </c>
      <c r="S566" s="228">
        <v>0</v>
      </c>
      <c r="T566" s="229">
        <f>S566*H566</f>
        <v>0</v>
      </c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R566" s="230" t="s">
        <v>168</v>
      </c>
      <c r="AT566" s="230" t="s">
        <v>163</v>
      </c>
      <c r="AU566" s="230" t="s">
        <v>86</v>
      </c>
      <c r="AY566" s="17" t="s">
        <v>161</v>
      </c>
      <c r="BE566" s="231">
        <f>IF(N566="základní",J566,0)</f>
        <v>0</v>
      </c>
      <c r="BF566" s="231">
        <f>IF(N566="snížená",J566,0)</f>
        <v>0</v>
      </c>
      <c r="BG566" s="231">
        <f>IF(N566="zákl. přenesená",J566,0)</f>
        <v>0</v>
      </c>
      <c r="BH566" s="231">
        <f>IF(N566="sníž. přenesená",J566,0)</f>
        <v>0</v>
      </c>
      <c r="BI566" s="231">
        <f>IF(N566="nulová",J566,0)</f>
        <v>0</v>
      </c>
      <c r="BJ566" s="17" t="s">
        <v>84</v>
      </c>
      <c r="BK566" s="231">
        <f>ROUND(I566*H566,2)</f>
        <v>0</v>
      </c>
      <c r="BL566" s="17" t="s">
        <v>168</v>
      </c>
      <c r="BM566" s="230" t="s">
        <v>694</v>
      </c>
    </row>
    <row r="567" s="13" customFormat="1">
      <c r="A567" s="13"/>
      <c r="B567" s="237"/>
      <c r="C567" s="238"/>
      <c r="D567" s="232" t="s">
        <v>172</v>
      </c>
      <c r="E567" s="239" t="s">
        <v>1</v>
      </c>
      <c r="F567" s="240" t="s">
        <v>662</v>
      </c>
      <c r="G567" s="238"/>
      <c r="H567" s="239" t="s">
        <v>1</v>
      </c>
      <c r="I567" s="241"/>
      <c r="J567" s="238"/>
      <c r="K567" s="238"/>
      <c r="L567" s="242"/>
      <c r="M567" s="243"/>
      <c r="N567" s="244"/>
      <c r="O567" s="244"/>
      <c r="P567" s="244"/>
      <c r="Q567" s="244"/>
      <c r="R567" s="244"/>
      <c r="S567" s="244"/>
      <c r="T567" s="245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6" t="s">
        <v>172</v>
      </c>
      <c r="AU567" s="246" t="s">
        <v>86</v>
      </c>
      <c r="AV567" s="13" t="s">
        <v>84</v>
      </c>
      <c r="AW567" s="13" t="s">
        <v>32</v>
      </c>
      <c r="AX567" s="13" t="s">
        <v>76</v>
      </c>
      <c r="AY567" s="246" t="s">
        <v>161</v>
      </c>
    </row>
    <row r="568" s="14" customFormat="1">
      <c r="A568" s="14"/>
      <c r="B568" s="247"/>
      <c r="C568" s="248"/>
      <c r="D568" s="232" t="s">
        <v>172</v>
      </c>
      <c r="E568" s="249" t="s">
        <v>1</v>
      </c>
      <c r="F568" s="250" t="s">
        <v>287</v>
      </c>
      <c r="G568" s="248"/>
      <c r="H568" s="251">
        <v>33</v>
      </c>
      <c r="I568" s="252"/>
      <c r="J568" s="248"/>
      <c r="K568" s="248"/>
      <c r="L568" s="253"/>
      <c r="M568" s="254"/>
      <c r="N568" s="255"/>
      <c r="O568" s="255"/>
      <c r="P568" s="255"/>
      <c r="Q568" s="255"/>
      <c r="R568" s="255"/>
      <c r="S568" s="255"/>
      <c r="T568" s="256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57" t="s">
        <v>172</v>
      </c>
      <c r="AU568" s="257" t="s">
        <v>86</v>
      </c>
      <c r="AV568" s="14" t="s">
        <v>86</v>
      </c>
      <c r="AW568" s="14" t="s">
        <v>32</v>
      </c>
      <c r="AX568" s="14" t="s">
        <v>76</v>
      </c>
      <c r="AY568" s="257" t="s">
        <v>161</v>
      </c>
    </row>
    <row r="569" s="15" customFormat="1">
      <c r="A569" s="15"/>
      <c r="B569" s="258"/>
      <c r="C569" s="259"/>
      <c r="D569" s="232" t="s">
        <v>172</v>
      </c>
      <c r="E569" s="260" t="s">
        <v>1</v>
      </c>
      <c r="F569" s="261" t="s">
        <v>175</v>
      </c>
      <c r="G569" s="259"/>
      <c r="H569" s="262">
        <v>33</v>
      </c>
      <c r="I569" s="263"/>
      <c r="J569" s="259"/>
      <c r="K569" s="259"/>
      <c r="L569" s="264"/>
      <c r="M569" s="265"/>
      <c r="N569" s="266"/>
      <c r="O569" s="266"/>
      <c r="P569" s="266"/>
      <c r="Q569" s="266"/>
      <c r="R569" s="266"/>
      <c r="S569" s="266"/>
      <c r="T569" s="267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T569" s="268" t="s">
        <v>172</v>
      </c>
      <c r="AU569" s="268" t="s">
        <v>86</v>
      </c>
      <c r="AV569" s="15" t="s">
        <v>168</v>
      </c>
      <c r="AW569" s="15" t="s">
        <v>32</v>
      </c>
      <c r="AX569" s="15" t="s">
        <v>84</v>
      </c>
      <c r="AY569" s="268" t="s">
        <v>161</v>
      </c>
    </row>
    <row r="570" s="2" customFormat="1" ht="24.15" customHeight="1">
      <c r="A570" s="38"/>
      <c r="B570" s="39"/>
      <c r="C570" s="269" t="s">
        <v>695</v>
      </c>
      <c r="D570" s="269" t="s">
        <v>319</v>
      </c>
      <c r="E570" s="270" t="s">
        <v>696</v>
      </c>
      <c r="F570" s="271" t="s">
        <v>697</v>
      </c>
      <c r="G570" s="272" t="s">
        <v>195</v>
      </c>
      <c r="H570" s="273">
        <v>33</v>
      </c>
      <c r="I570" s="274"/>
      <c r="J570" s="275">
        <f>ROUND(I570*H570,2)</f>
        <v>0</v>
      </c>
      <c r="K570" s="271" t="s">
        <v>167</v>
      </c>
      <c r="L570" s="276"/>
      <c r="M570" s="277" t="s">
        <v>1</v>
      </c>
      <c r="N570" s="278" t="s">
        <v>41</v>
      </c>
      <c r="O570" s="91"/>
      <c r="P570" s="228">
        <f>O570*H570</f>
        <v>0</v>
      </c>
      <c r="Q570" s="228">
        <v>0.073999999999999996</v>
      </c>
      <c r="R570" s="228">
        <f>Q570*H570</f>
        <v>2.4419999999999997</v>
      </c>
      <c r="S570" s="228">
        <v>0</v>
      </c>
      <c r="T570" s="229">
        <f>S570*H570</f>
        <v>0</v>
      </c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R570" s="230" t="s">
        <v>210</v>
      </c>
      <c r="AT570" s="230" t="s">
        <v>319</v>
      </c>
      <c r="AU570" s="230" t="s">
        <v>86</v>
      </c>
      <c r="AY570" s="17" t="s">
        <v>161</v>
      </c>
      <c r="BE570" s="231">
        <f>IF(N570="základní",J570,0)</f>
        <v>0</v>
      </c>
      <c r="BF570" s="231">
        <f>IF(N570="snížená",J570,0)</f>
        <v>0</v>
      </c>
      <c r="BG570" s="231">
        <f>IF(N570="zákl. přenesená",J570,0)</f>
        <v>0</v>
      </c>
      <c r="BH570" s="231">
        <f>IF(N570="sníž. přenesená",J570,0)</f>
        <v>0</v>
      </c>
      <c r="BI570" s="231">
        <f>IF(N570="nulová",J570,0)</f>
        <v>0</v>
      </c>
      <c r="BJ570" s="17" t="s">
        <v>84</v>
      </c>
      <c r="BK570" s="231">
        <f>ROUND(I570*H570,2)</f>
        <v>0</v>
      </c>
      <c r="BL570" s="17" t="s">
        <v>168</v>
      </c>
      <c r="BM570" s="230" t="s">
        <v>698</v>
      </c>
    </row>
    <row r="571" s="13" customFormat="1">
      <c r="A571" s="13"/>
      <c r="B571" s="237"/>
      <c r="C571" s="238"/>
      <c r="D571" s="232" t="s">
        <v>172</v>
      </c>
      <c r="E571" s="239" t="s">
        <v>1</v>
      </c>
      <c r="F571" s="240" t="s">
        <v>662</v>
      </c>
      <c r="G571" s="238"/>
      <c r="H571" s="239" t="s">
        <v>1</v>
      </c>
      <c r="I571" s="241"/>
      <c r="J571" s="238"/>
      <c r="K571" s="238"/>
      <c r="L571" s="242"/>
      <c r="M571" s="243"/>
      <c r="N571" s="244"/>
      <c r="O571" s="244"/>
      <c r="P571" s="244"/>
      <c r="Q571" s="244"/>
      <c r="R571" s="244"/>
      <c r="S571" s="244"/>
      <c r="T571" s="245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6" t="s">
        <v>172</v>
      </c>
      <c r="AU571" s="246" t="s">
        <v>86</v>
      </c>
      <c r="AV571" s="13" t="s">
        <v>84</v>
      </c>
      <c r="AW571" s="13" t="s">
        <v>32</v>
      </c>
      <c r="AX571" s="13" t="s">
        <v>76</v>
      </c>
      <c r="AY571" s="246" t="s">
        <v>161</v>
      </c>
    </row>
    <row r="572" s="14" customFormat="1">
      <c r="A572" s="14"/>
      <c r="B572" s="247"/>
      <c r="C572" s="248"/>
      <c r="D572" s="232" t="s">
        <v>172</v>
      </c>
      <c r="E572" s="249" t="s">
        <v>1</v>
      </c>
      <c r="F572" s="250" t="s">
        <v>287</v>
      </c>
      <c r="G572" s="248"/>
      <c r="H572" s="251">
        <v>33</v>
      </c>
      <c r="I572" s="252"/>
      <c r="J572" s="248"/>
      <c r="K572" s="248"/>
      <c r="L572" s="253"/>
      <c r="M572" s="254"/>
      <c r="N572" s="255"/>
      <c r="O572" s="255"/>
      <c r="P572" s="255"/>
      <c r="Q572" s="255"/>
      <c r="R572" s="255"/>
      <c r="S572" s="255"/>
      <c r="T572" s="256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57" t="s">
        <v>172</v>
      </c>
      <c r="AU572" s="257" t="s">
        <v>86</v>
      </c>
      <c r="AV572" s="14" t="s">
        <v>86</v>
      </c>
      <c r="AW572" s="14" t="s">
        <v>32</v>
      </c>
      <c r="AX572" s="14" t="s">
        <v>76</v>
      </c>
      <c r="AY572" s="257" t="s">
        <v>161</v>
      </c>
    </row>
    <row r="573" s="15" customFormat="1">
      <c r="A573" s="15"/>
      <c r="B573" s="258"/>
      <c r="C573" s="259"/>
      <c r="D573" s="232" t="s">
        <v>172</v>
      </c>
      <c r="E573" s="260" t="s">
        <v>1</v>
      </c>
      <c r="F573" s="261" t="s">
        <v>175</v>
      </c>
      <c r="G573" s="259"/>
      <c r="H573" s="262">
        <v>33</v>
      </c>
      <c r="I573" s="263"/>
      <c r="J573" s="259"/>
      <c r="K573" s="259"/>
      <c r="L573" s="264"/>
      <c r="M573" s="265"/>
      <c r="N573" s="266"/>
      <c r="O573" s="266"/>
      <c r="P573" s="266"/>
      <c r="Q573" s="266"/>
      <c r="R573" s="266"/>
      <c r="S573" s="266"/>
      <c r="T573" s="267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T573" s="268" t="s">
        <v>172</v>
      </c>
      <c r="AU573" s="268" t="s">
        <v>86</v>
      </c>
      <c r="AV573" s="15" t="s">
        <v>168</v>
      </c>
      <c r="AW573" s="15" t="s">
        <v>32</v>
      </c>
      <c r="AX573" s="15" t="s">
        <v>84</v>
      </c>
      <c r="AY573" s="268" t="s">
        <v>161</v>
      </c>
    </row>
    <row r="574" s="2" customFormat="1" ht="24.15" customHeight="1">
      <c r="A574" s="38"/>
      <c r="B574" s="39"/>
      <c r="C574" s="269" t="s">
        <v>699</v>
      </c>
      <c r="D574" s="269" t="s">
        <v>319</v>
      </c>
      <c r="E574" s="270" t="s">
        <v>700</v>
      </c>
      <c r="F574" s="271" t="s">
        <v>701</v>
      </c>
      <c r="G574" s="272" t="s">
        <v>195</v>
      </c>
      <c r="H574" s="273">
        <v>33</v>
      </c>
      <c r="I574" s="274"/>
      <c r="J574" s="275">
        <f>ROUND(I574*H574,2)</f>
        <v>0</v>
      </c>
      <c r="K574" s="271" t="s">
        <v>167</v>
      </c>
      <c r="L574" s="276"/>
      <c r="M574" s="277" t="s">
        <v>1</v>
      </c>
      <c r="N574" s="278" t="s">
        <v>41</v>
      </c>
      <c r="O574" s="91"/>
      <c r="P574" s="228">
        <f>O574*H574</f>
        <v>0</v>
      </c>
      <c r="Q574" s="228">
        <v>0.0060000000000000001</v>
      </c>
      <c r="R574" s="228">
        <f>Q574*H574</f>
        <v>0.19800000000000001</v>
      </c>
      <c r="S574" s="228">
        <v>0</v>
      </c>
      <c r="T574" s="229">
        <f>S574*H574</f>
        <v>0</v>
      </c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R574" s="230" t="s">
        <v>210</v>
      </c>
      <c r="AT574" s="230" t="s">
        <v>319</v>
      </c>
      <c r="AU574" s="230" t="s">
        <v>86</v>
      </c>
      <c r="AY574" s="17" t="s">
        <v>161</v>
      </c>
      <c r="BE574" s="231">
        <f>IF(N574="základní",J574,0)</f>
        <v>0</v>
      </c>
      <c r="BF574" s="231">
        <f>IF(N574="snížená",J574,0)</f>
        <v>0</v>
      </c>
      <c r="BG574" s="231">
        <f>IF(N574="zákl. přenesená",J574,0)</f>
        <v>0</v>
      </c>
      <c r="BH574" s="231">
        <f>IF(N574="sníž. přenesená",J574,0)</f>
        <v>0</v>
      </c>
      <c r="BI574" s="231">
        <f>IF(N574="nulová",J574,0)</f>
        <v>0</v>
      </c>
      <c r="BJ574" s="17" t="s">
        <v>84</v>
      </c>
      <c r="BK574" s="231">
        <f>ROUND(I574*H574,2)</f>
        <v>0</v>
      </c>
      <c r="BL574" s="17" t="s">
        <v>168</v>
      </c>
      <c r="BM574" s="230" t="s">
        <v>702</v>
      </c>
    </row>
    <row r="575" s="13" customFormat="1">
      <c r="A575" s="13"/>
      <c r="B575" s="237"/>
      <c r="C575" s="238"/>
      <c r="D575" s="232" t="s">
        <v>172</v>
      </c>
      <c r="E575" s="239" t="s">
        <v>1</v>
      </c>
      <c r="F575" s="240" t="s">
        <v>662</v>
      </c>
      <c r="G575" s="238"/>
      <c r="H575" s="239" t="s">
        <v>1</v>
      </c>
      <c r="I575" s="241"/>
      <c r="J575" s="238"/>
      <c r="K575" s="238"/>
      <c r="L575" s="242"/>
      <c r="M575" s="243"/>
      <c r="N575" s="244"/>
      <c r="O575" s="244"/>
      <c r="P575" s="244"/>
      <c r="Q575" s="244"/>
      <c r="R575" s="244"/>
      <c r="S575" s="244"/>
      <c r="T575" s="245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6" t="s">
        <v>172</v>
      </c>
      <c r="AU575" s="246" t="s">
        <v>86</v>
      </c>
      <c r="AV575" s="13" t="s">
        <v>84</v>
      </c>
      <c r="AW575" s="13" t="s">
        <v>32</v>
      </c>
      <c r="AX575" s="13" t="s">
        <v>76</v>
      </c>
      <c r="AY575" s="246" t="s">
        <v>161</v>
      </c>
    </row>
    <row r="576" s="14" customFormat="1">
      <c r="A576" s="14"/>
      <c r="B576" s="247"/>
      <c r="C576" s="248"/>
      <c r="D576" s="232" t="s">
        <v>172</v>
      </c>
      <c r="E576" s="249" t="s">
        <v>1</v>
      </c>
      <c r="F576" s="250" t="s">
        <v>287</v>
      </c>
      <c r="G576" s="248"/>
      <c r="H576" s="251">
        <v>33</v>
      </c>
      <c r="I576" s="252"/>
      <c r="J576" s="248"/>
      <c r="K576" s="248"/>
      <c r="L576" s="253"/>
      <c r="M576" s="254"/>
      <c r="N576" s="255"/>
      <c r="O576" s="255"/>
      <c r="P576" s="255"/>
      <c r="Q576" s="255"/>
      <c r="R576" s="255"/>
      <c r="S576" s="255"/>
      <c r="T576" s="256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7" t="s">
        <v>172</v>
      </c>
      <c r="AU576" s="257" t="s">
        <v>86</v>
      </c>
      <c r="AV576" s="14" t="s">
        <v>86</v>
      </c>
      <c r="AW576" s="14" t="s">
        <v>32</v>
      </c>
      <c r="AX576" s="14" t="s">
        <v>76</v>
      </c>
      <c r="AY576" s="257" t="s">
        <v>161</v>
      </c>
    </row>
    <row r="577" s="15" customFormat="1">
      <c r="A577" s="15"/>
      <c r="B577" s="258"/>
      <c r="C577" s="259"/>
      <c r="D577" s="232" t="s">
        <v>172</v>
      </c>
      <c r="E577" s="260" t="s">
        <v>1</v>
      </c>
      <c r="F577" s="261" t="s">
        <v>175</v>
      </c>
      <c r="G577" s="259"/>
      <c r="H577" s="262">
        <v>33</v>
      </c>
      <c r="I577" s="263"/>
      <c r="J577" s="259"/>
      <c r="K577" s="259"/>
      <c r="L577" s="264"/>
      <c r="M577" s="265"/>
      <c r="N577" s="266"/>
      <c r="O577" s="266"/>
      <c r="P577" s="266"/>
      <c r="Q577" s="266"/>
      <c r="R577" s="266"/>
      <c r="S577" s="266"/>
      <c r="T577" s="267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68" t="s">
        <v>172</v>
      </c>
      <c r="AU577" s="268" t="s">
        <v>86</v>
      </c>
      <c r="AV577" s="15" t="s">
        <v>168</v>
      </c>
      <c r="AW577" s="15" t="s">
        <v>32</v>
      </c>
      <c r="AX577" s="15" t="s">
        <v>84</v>
      </c>
      <c r="AY577" s="268" t="s">
        <v>161</v>
      </c>
    </row>
    <row r="578" s="2" customFormat="1" ht="24.15" customHeight="1">
      <c r="A578" s="38"/>
      <c r="B578" s="39"/>
      <c r="C578" s="269" t="s">
        <v>703</v>
      </c>
      <c r="D578" s="269" t="s">
        <v>319</v>
      </c>
      <c r="E578" s="270" t="s">
        <v>704</v>
      </c>
      <c r="F578" s="271" t="s">
        <v>705</v>
      </c>
      <c r="G578" s="272" t="s">
        <v>195</v>
      </c>
      <c r="H578" s="273">
        <v>33</v>
      </c>
      <c r="I578" s="274"/>
      <c r="J578" s="275">
        <f>ROUND(I578*H578,2)</f>
        <v>0</v>
      </c>
      <c r="K578" s="271" t="s">
        <v>1</v>
      </c>
      <c r="L578" s="276"/>
      <c r="M578" s="277" t="s">
        <v>1</v>
      </c>
      <c r="N578" s="278" t="s">
        <v>41</v>
      </c>
      <c r="O578" s="91"/>
      <c r="P578" s="228">
        <f>O578*H578</f>
        <v>0</v>
      </c>
      <c r="Q578" s="228">
        <v>0.027</v>
      </c>
      <c r="R578" s="228">
        <f>Q578*H578</f>
        <v>0.89100000000000001</v>
      </c>
      <c r="S578" s="228">
        <v>0</v>
      </c>
      <c r="T578" s="229">
        <f>S578*H578</f>
        <v>0</v>
      </c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R578" s="230" t="s">
        <v>210</v>
      </c>
      <c r="AT578" s="230" t="s">
        <v>319</v>
      </c>
      <c r="AU578" s="230" t="s">
        <v>86</v>
      </c>
      <c r="AY578" s="17" t="s">
        <v>161</v>
      </c>
      <c r="BE578" s="231">
        <f>IF(N578="základní",J578,0)</f>
        <v>0</v>
      </c>
      <c r="BF578" s="231">
        <f>IF(N578="snížená",J578,0)</f>
        <v>0</v>
      </c>
      <c r="BG578" s="231">
        <f>IF(N578="zákl. přenesená",J578,0)</f>
        <v>0</v>
      </c>
      <c r="BH578" s="231">
        <f>IF(N578="sníž. přenesená",J578,0)</f>
        <v>0</v>
      </c>
      <c r="BI578" s="231">
        <f>IF(N578="nulová",J578,0)</f>
        <v>0</v>
      </c>
      <c r="BJ578" s="17" t="s">
        <v>84</v>
      </c>
      <c r="BK578" s="231">
        <f>ROUND(I578*H578,2)</f>
        <v>0</v>
      </c>
      <c r="BL578" s="17" t="s">
        <v>168</v>
      </c>
      <c r="BM578" s="230" t="s">
        <v>706</v>
      </c>
    </row>
    <row r="579" s="13" customFormat="1">
      <c r="A579" s="13"/>
      <c r="B579" s="237"/>
      <c r="C579" s="238"/>
      <c r="D579" s="232" t="s">
        <v>172</v>
      </c>
      <c r="E579" s="239" t="s">
        <v>1</v>
      </c>
      <c r="F579" s="240" t="s">
        <v>662</v>
      </c>
      <c r="G579" s="238"/>
      <c r="H579" s="239" t="s">
        <v>1</v>
      </c>
      <c r="I579" s="241"/>
      <c r="J579" s="238"/>
      <c r="K579" s="238"/>
      <c r="L579" s="242"/>
      <c r="M579" s="243"/>
      <c r="N579" s="244"/>
      <c r="O579" s="244"/>
      <c r="P579" s="244"/>
      <c r="Q579" s="244"/>
      <c r="R579" s="244"/>
      <c r="S579" s="244"/>
      <c r="T579" s="245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6" t="s">
        <v>172</v>
      </c>
      <c r="AU579" s="246" t="s">
        <v>86</v>
      </c>
      <c r="AV579" s="13" t="s">
        <v>84</v>
      </c>
      <c r="AW579" s="13" t="s">
        <v>32</v>
      </c>
      <c r="AX579" s="13" t="s">
        <v>76</v>
      </c>
      <c r="AY579" s="246" t="s">
        <v>161</v>
      </c>
    </row>
    <row r="580" s="14" customFormat="1">
      <c r="A580" s="14"/>
      <c r="B580" s="247"/>
      <c r="C580" s="248"/>
      <c r="D580" s="232" t="s">
        <v>172</v>
      </c>
      <c r="E580" s="249" t="s">
        <v>1</v>
      </c>
      <c r="F580" s="250" t="s">
        <v>287</v>
      </c>
      <c r="G580" s="248"/>
      <c r="H580" s="251">
        <v>33</v>
      </c>
      <c r="I580" s="252"/>
      <c r="J580" s="248"/>
      <c r="K580" s="248"/>
      <c r="L580" s="253"/>
      <c r="M580" s="254"/>
      <c r="N580" s="255"/>
      <c r="O580" s="255"/>
      <c r="P580" s="255"/>
      <c r="Q580" s="255"/>
      <c r="R580" s="255"/>
      <c r="S580" s="255"/>
      <c r="T580" s="256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7" t="s">
        <v>172</v>
      </c>
      <c r="AU580" s="257" t="s">
        <v>86</v>
      </c>
      <c r="AV580" s="14" t="s">
        <v>86</v>
      </c>
      <c r="AW580" s="14" t="s">
        <v>32</v>
      </c>
      <c r="AX580" s="14" t="s">
        <v>76</v>
      </c>
      <c r="AY580" s="257" t="s">
        <v>161</v>
      </c>
    </row>
    <row r="581" s="15" customFormat="1">
      <c r="A581" s="15"/>
      <c r="B581" s="258"/>
      <c r="C581" s="259"/>
      <c r="D581" s="232" t="s">
        <v>172</v>
      </c>
      <c r="E581" s="260" t="s">
        <v>1</v>
      </c>
      <c r="F581" s="261" t="s">
        <v>175</v>
      </c>
      <c r="G581" s="259"/>
      <c r="H581" s="262">
        <v>33</v>
      </c>
      <c r="I581" s="263"/>
      <c r="J581" s="259"/>
      <c r="K581" s="259"/>
      <c r="L581" s="264"/>
      <c r="M581" s="265"/>
      <c r="N581" s="266"/>
      <c r="O581" s="266"/>
      <c r="P581" s="266"/>
      <c r="Q581" s="266"/>
      <c r="R581" s="266"/>
      <c r="S581" s="266"/>
      <c r="T581" s="267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268" t="s">
        <v>172</v>
      </c>
      <c r="AU581" s="268" t="s">
        <v>86</v>
      </c>
      <c r="AV581" s="15" t="s">
        <v>168</v>
      </c>
      <c r="AW581" s="15" t="s">
        <v>32</v>
      </c>
      <c r="AX581" s="15" t="s">
        <v>84</v>
      </c>
      <c r="AY581" s="268" t="s">
        <v>161</v>
      </c>
    </row>
    <row r="582" s="12" customFormat="1" ht="22.8" customHeight="1">
      <c r="A582" s="12"/>
      <c r="B582" s="203"/>
      <c r="C582" s="204"/>
      <c r="D582" s="205" t="s">
        <v>75</v>
      </c>
      <c r="E582" s="217" t="s">
        <v>216</v>
      </c>
      <c r="F582" s="217" t="s">
        <v>707</v>
      </c>
      <c r="G582" s="204"/>
      <c r="H582" s="204"/>
      <c r="I582" s="207"/>
      <c r="J582" s="218">
        <f>BK582</f>
        <v>0</v>
      </c>
      <c r="K582" s="204"/>
      <c r="L582" s="209"/>
      <c r="M582" s="210"/>
      <c r="N582" s="211"/>
      <c r="O582" s="211"/>
      <c r="P582" s="212">
        <f>SUM(P583:P769)</f>
        <v>0</v>
      </c>
      <c r="Q582" s="211"/>
      <c r="R582" s="212">
        <f>SUM(R583:R769)</f>
        <v>597.05629399999998</v>
      </c>
      <c r="S582" s="211"/>
      <c r="T582" s="213">
        <f>SUM(T583:T769)</f>
        <v>40.233000000000004</v>
      </c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R582" s="214" t="s">
        <v>84</v>
      </c>
      <c r="AT582" s="215" t="s">
        <v>75</v>
      </c>
      <c r="AU582" s="215" t="s">
        <v>84</v>
      </c>
      <c r="AY582" s="214" t="s">
        <v>161</v>
      </c>
      <c r="BK582" s="216">
        <f>SUM(BK583:BK769)</f>
        <v>0</v>
      </c>
    </row>
    <row r="583" s="2" customFormat="1" ht="62.7" customHeight="1">
      <c r="A583" s="38"/>
      <c r="B583" s="39"/>
      <c r="C583" s="219" t="s">
        <v>708</v>
      </c>
      <c r="D583" s="219" t="s">
        <v>163</v>
      </c>
      <c r="E583" s="220" t="s">
        <v>709</v>
      </c>
      <c r="F583" s="221" t="s">
        <v>710</v>
      </c>
      <c r="G583" s="222" t="s">
        <v>255</v>
      </c>
      <c r="H583" s="223">
        <v>1</v>
      </c>
      <c r="I583" s="224"/>
      <c r="J583" s="225">
        <f>ROUND(I583*H583,2)</f>
        <v>0</v>
      </c>
      <c r="K583" s="221" t="s">
        <v>1</v>
      </c>
      <c r="L583" s="44"/>
      <c r="M583" s="226" t="s">
        <v>1</v>
      </c>
      <c r="N583" s="227" t="s">
        <v>41</v>
      </c>
      <c r="O583" s="91"/>
      <c r="P583" s="228">
        <f>O583*H583</f>
        <v>0</v>
      </c>
      <c r="Q583" s="228">
        <v>0</v>
      </c>
      <c r="R583" s="228">
        <f>Q583*H583</f>
        <v>0</v>
      </c>
      <c r="S583" s="228">
        <v>0</v>
      </c>
      <c r="T583" s="229">
        <f>S583*H583</f>
        <v>0</v>
      </c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R583" s="230" t="s">
        <v>168</v>
      </c>
      <c r="AT583" s="230" t="s">
        <v>163</v>
      </c>
      <c r="AU583" s="230" t="s">
        <v>86</v>
      </c>
      <c r="AY583" s="17" t="s">
        <v>161</v>
      </c>
      <c r="BE583" s="231">
        <f>IF(N583="základní",J583,0)</f>
        <v>0</v>
      </c>
      <c r="BF583" s="231">
        <f>IF(N583="snížená",J583,0)</f>
        <v>0</v>
      </c>
      <c r="BG583" s="231">
        <f>IF(N583="zákl. přenesená",J583,0)</f>
        <v>0</v>
      </c>
      <c r="BH583" s="231">
        <f>IF(N583="sníž. přenesená",J583,0)</f>
        <v>0</v>
      </c>
      <c r="BI583" s="231">
        <f>IF(N583="nulová",J583,0)</f>
        <v>0</v>
      </c>
      <c r="BJ583" s="17" t="s">
        <v>84</v>
      </c>
      <c r="BK583" s="231">
        <f>ROUND(I583*H583,2)</f>
        <v>0</v>
      </c>
      <c r="BL583" s="17" t="s">
        <v>168</v>
      </c>
      <c r="BM583" s="230" t="s">
        <v>711</v>
      </c>
    </row>
    <row r="584" s="2" customFormat="1">
      <c r="A584" s="38"/>
      <c r="B584" s="39"/>
      <c r="C584" s="40"/>
      <c r="D584" s="232" t="s">
        <v>170</v>
      </c>
      <c r="E584" s="40"/>
      <c r="F584" s="233" t="s">
        <v>712</v>
      </c>
      <c r="G584" s="40"/>
      <c r="H584" s="40"/>
      <c r="I584" s="234"/>
      <c r="J584" s="40"/>
      <c r="K584" s="40"/>
      <c r="L584" s="44"/>
      <c r="M584" s="235"/>
      <c r="N584" s="236"/>
      <c r="O584" s="91"/>
      <c r="P584" s="91"/>
      <c r="Q584" s="91"/>
      <c r="R584" s="91"/>
      <c r="S584" s="91"/>
      <c r="T584" s="92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T584" s="17" t="s">
        <v>170</v>
      </c>
      <c r="AU584" s="17" t="s">
        <v>86</v>
      </c>
    </row>
    <row r="585" s="13" customFormat="1">
      <c r="A585" s="13"/>
      <c r="B585" s="237"/>
      <c r="C585" s="238"/>
      <c r="D585" s="232" t="s">
        <v>172</v>
      </c>
      <c r="E585" s="239" t="s">
        <v>1</v>
      </c>
      <c r="F585" s="240" t="s">
        <v>713</v>
      </c>
      <c r="G585" s="238"/>
      <c r="H585" s="239" t="s">
        <v>1</v>
      </c>
      <c r="I585" s="241"/>
      <c r="J585" s="238"/>
      <c r="K585" s="238"/>
      <c r="L585" s="242"/>
      <c r="M585" s="243"/>
      <c r="N585" s="244"/>
      <c r="O585" s="244"/>
      <c r="P585" s="244"/>
      <c r="Q585" s="244"/>
      <c r="R585" s="244"/>
      <c r="S585" s="244"/>
      <c r="T585" s="245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6" t="s">
        <v>172</v>
      </c>
      <c r="AU585" s="246" t="s">
        <v>86</v>
      </c>
      <c r="AV585" s="13" t="s">
        <v>84</v>
      </c>
      <c r="AW585" s="13" t="s">
        <v>32</v>
      </c>
      <c r="AX585" s="13" t="s">
        <v>76</v>
      </c>
      <c r="AY585" s="246" t="s">
        <v>161</v>
      </c>
    </row>
    <row r="586" s="14" customFormat="1">
      <c r="A586" s="14"/>
      <c r="B586" s="247"/>
      <c r="C586" s="248"/>
      <c r="D586" s="232" t="s">
        <v>172</v>
      </c>
      <c r="E586" s="249" t="s">
        <v>1</v>
      </c>
      <c r="F586" s="250" t="s">
        <v>84</v>
      </c>
      <c r="G586" s="248"/>
      <c r="H586" s="251">
        <v>1</v>
      </c>
      <c r="I586" s="252"/>
      <c r="J586" s="248"/>
      <c r="K586" s="248"/>
      <c r="L586" s="253"/>
      <c r="M586" s="254"/>
      <c r="N586" s="255"/>
      <c r="O586" s="255"/>
      <c r="P586" s="255"/>
      <c r="Q586" s="255"/>
      <c r="R586" s="255"/>
      <c r="S586" s="255"/>
      <c r="T586" s="256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7" t="s">
        <v>172</v>
      </c>
      <c r="AU586" s="257" t="s">
        <v>86</v>
      </c>
      <c r="AV586" s="14" t="s">
        <v>86</v>
      </c>
      <c r="AW586" s="14" t="s">
        <v>32</v>
      </c>
      <c r="AX586" s="14" t="s">
        <v>84</v>
      </c>
      <c r="AY586" s="257" t="s">
        <v>161</v>
      </c>
    </row>
    <row r="587" s="2" customFormat="1" ht="62.7" customHeight="1">
      <c r="A587" s="38"/>
      <c r="B587" s="39"/>
      <c r="C587" s="219" t="s">
        <v>714</v>
      </c>
      <c r="D587" s="219" t="s">
        <v>163</v>
      </c>
      <c r="E587" s="220" t="s">
        <v>715</v>
      </c>
      <c r="F587" s="221" t="s">
        <v>716</v>
      </c>
      <c r="G587" s="222" t="s">
        <v>255</v>
      </c>
      <c r="H587" s="223">
        <v>1</v>
      </c>
      <c r="I587" s="224"/>
      <c r="J587" s="225">
        <f>ROUND(I587*H587,2)</f>
        <v>0</v>
      </c>
      <c r="K587" s="221" t="s">
        <v>1</v>
      </c>
      <c r="L587" s="44"/>
      <c r="M587" s="226" t="s">
        <v>1</v>
      </c>
      <c r="N587" s="227" t="s">
        <v>41</v>
      </c>
      <c r="O587" s="91"/>
      <c r="P587" s="228">
        <f>O587*H587</f>
        <v>0</v>
      </c>
      <c r="Q587" s="228">
        <v>0</v>
      </c>
      <c r="R587" s="228">
        <f>Q587*H587</f>
        <v>0</v>
      </c>
      <c r="S587" s="228">
        <v>0</v>
      </c>
      <c r="T587" s="229">
        <f>S587*H587</f>
        <v>0</v>
      </c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R587" s="230" t="s">
        <v>168</v>
      </c>
      <c r="AT587" s="230" t="s">
        <v>163</v>
      </c>
      <c r="AU587" s="230" t="s">
        <v>86</v>
      </c>
      <c r="AY587" s="17" t="s">
        <v>161</v>
      </c>
      <c r="BE587" s="231">
        <f>IF(N587="základní",J587,0)</f>
        <v>0</v>
      </c>
      <c r="BF587" s="231">
        <f>IF(N587="snížená",J587,0)</f>
        <v>0</v>
      </c>
      <c r="BG587" s="231">
        <f>IF(N587="zákl. přenesená",J587,0)</f>
        <v>0</v>
      </c>
      <c r="BH587" s="231">
        <f>IF(N587="sníž. přenesená",J587,0)</f>
        <v>0</v>
      </c>
      <c r="BI587" s="231">
        <f>IF(N587="nulová",J587,0)</f>
        <v>0</v>
      </c>
      <c r="BJ587" s="17" t="s">
        <v>84</v>
      </c>
      <c r="BK587" s="231">
        <f>ROUND(I587*H587,2)</f>
        <v>0</v>
      </c>
      <c r="BL587" s="17" t="s">
        <v>168</v>
      </c>
      <c r="BM587" s="230" t="s">
        <v>717</v>
      </c>
    </row>
    <row r="588" s="2" customFormat="1">
      <c r="A588" s="38"/>
      <c r="B588" s="39"/>
      <c r="C588" s="40"/>
      <c r="D588" s="232" t="s">
        <v>170</v>
      </c>
      <c r="E588" s="40"/>
      <c r="F588" s="233" t="s">
        <v>712</v>
      </c>
      <c r="G588" s="40"/>
      <c r="H588" s="40"/>
      <c r="I588" s="234"/>
      <c r="J588" s="40"/>
      <c r="K588" s="40"/>
      <c r="L588" s="44"/>
      <c r="M588" s="235"/>
      <c r="N588" s="236"/>
      <c r="O588" s="91"/>
      <c r="P588" s="91"/>
      <c r="Q588" s="91"/>
      <c r="R588" s="91"/>
      <c r="S588" s="91"/>
      <c r="T588" s="92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T588" s="17" t="s">
        <v>170</v>
      </c>
      <c r="AU588" s="17" t="s">
        <v>86</v>
      </c>
    </row>
    <row r="589" s="13" customFormat="1">
      <c r="A589" s="13"/>
      <c r="B589" s="237"/>
      <c r="C589" s="238"/>
      <c r="D589" s="232" t="s">
        <v>172</v>
      </c>
      <c r="E589" s="239" t="s">
        <v>1</v>
      </c>
      <c r="F589" s="240" t="s">
        <v>718</v>
      </c>
      <c r="G589" s="238"/>
      <c r="H589" s="239" t="s">
        <v>1</v>
      </c>
      <c r="I589" s="241"/>
      <c r="J589" s="238"/>
      <c r="K589" s="238"/>
      <c r="L589" s="242"/>
      <c r="M589" s="243"/>
      <c r="N589" s="244"/>
      <c r="O589" s="244"/>
      <c r="P589" s="244"/>
      <c r="Q589" s="244"/>
      <c r="R589" s="244"/>
      <c r="S589" s="244"/>
      <c r="T589" s="245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6" t="s">
        <v>172</v>
      </c>
      <c r="AU589" s="246" t="s">
        <v>86</v>
      </c>
      <c r="AV589" s="13" t="s">
        <v>84</v>
      </c>
      <c r="AW589" s="13" t="s">
        <v>32</v>
      </c>
      <c r="AX589" s="13" t="s">
        <v>76</v>
      </c>
      <c r="AY589" s="246" t="s">
        <v>161</v>
      </c>
    </row>
    <row r="590" s="14" customFormat="1">
      <c r="A590" s="14"/>
      <c r="B590" s="247"/>
      <c r="C590" s="248"/>
      <c r="D590" s="232" t="s">
        <v>172</v>
      </c>
      <c r="E590" s="249" t="s">
        <v>1</v>
      </c>
      <c r="F590" s="250" t="s">
        <v>84</v>
      </c>
      <c r="G590" s="248"/>
      <c r="H590" s="251">
        <v>1</v>
      </c>
      <c r="I590" s="252"/>
      <c r="J590" s="248"/>
      <c r="K590" s="248"/>
      <c r="L590" s="253"/>
      <c r="M590" s="254"/>
      <c r="N590" s="255"/>
      <c r="O590" s="255"/>
      <c r="P590" s="255"/>
      <c r="Q590" s="255"/>
      <c r="R590" s="255"/>
      <c r="S590" s="255"/>
      <c r="T590" s="256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57" t="s">
        <v>172</v>
      </c>
      <c r="AU590" s="257" t="s">
        <v>86</v>
      </c>
      <c r="AV590" s="14" t="s">
        <v>86</v>
      </c>
      <c r="AW590" s="14" t="s">
        <v>32</v>
      </c>
      <c r="AX590" s="14" t="s">
        <v>84</v>
      </c>
      <c r="AY590" s="257" t="s">
        <v>161</v>
      </c>
    </row>
    <row r="591" s="2" customFormat="1" ht="55.5" customHeight="1">
      <c r="A591" s="38"/>
      <c r="B591" s="39"/>
      <c r="C591" s="219" t="s">
        <v>719</v>
      </c>
      <c r="D591" s="219" t="s">
        <v>163</v>
      </c>
      <c r="E591" s="220" t="s">
        <v>720</v>
      </c>
      <c r="F591" s="221" t="s">
        <v>721</v>
      </c>
      <c r="G591" s="222" t="s">
        <v>255</v>
      </c>
      <c r="H591" s="223">
        <v>3</v>
      </c>
      <c r="I591" s="224"/>
      <c r="J591" s="225">
        <f>ROUND(I591*H591,2)</f>
        <v>0</v>
      </c>
      <c r="K591" s="221" t="s">
        <v>1</v>
      </c>
      <c r="L591" s="44"/>
      <c r="M591" s="226" t="s">
        <v>1</v>
      </c>
      <c r="N591" s="227" t="s">
        <v>41</v>
      </c>
      <c r="O591" s="91"/>
      <c r="P591" s="228">
        <f>O591*H591</f>
        <v>0</v>
      </c>
      <c r="Q591" s="228">
        <v>0</v>
      </c>
      <c r="R591" s="228">
        <f>Q591*H591</f>
        <v>0</v>
      </c>
      <c r="S591" s="228">
        <v>0</v>
      </c>
      <c r="T591" s="229">
        <f>S591*H591</f>
        <v>0</v>
      </c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R591" s="230" t="s">
        <v>168</v>
      </c>
      <c r="AT591" s="230" t="s">
        <v>163</v>
      </c>
      <c r="AU591" s="230" t="s">
        <v>86</v>
      </c>
      <c r="AY591" s="17" t="s">
        <v>161</v>
      </c>
      <c r="BE591" s="231">
        <f>IF(N591="základní",J591,0)</f>
        <v>0</v>
      </c>
      <c r="BF591" s="231">
        <f>IF(N591="snížená",J591,0)</f>
        <v>0</v>
      </c>
      <c r="BG591" s="231">
        <f>IF(N591="zákl. přenesená",J591,0)</f>
        <v>0</v>
      </c>
      <c r="BH591" s="231">
        <f>IF(N591="sníž. přenesená",J591,0)</f>
        <v>0</v>
      </c>
      <c r="BI591" s="231">
        <f>IF(N591="nulová",J591,0)</f>
        <v>0</v>
      </c>
      <c r="BJ591" s="17" t="s">
        <v>84</v>
      </c>
      <c r="BK591" s="231">
        <f>ROUND(I591*H591,2)</f>
        <v>0</v>
      </c>
      <c r="BL591" s="17" t="s">
        <v>168</v>
      </c>
      <c r="BM591" s="230" t="s">
        <v>722</v>
      </c>
    </row>
    <row r="592" s="2" customFormat="1">
      <c r="A592" s="38"/>
      <c r="B592" s="39"/>
      <c r="C592" s="40"/>
      <c r="D592" s="232" t="s">
        <v>170</v>
      </c>
      <c r="E592" s="40"/>
      <c r="F592" s="233" t="s">
        <v>712</v>
      </c>
      <c r="G592" s="40"/>
      <c r="H592" s="40"/>
      <c r="I592" s="234"/>
      <c r="J592" s="40"/>
      <c r="K592" s="40"/>
      <c r="L592" s="44"/>
      <c r="M592" s="235"/>
      <c r="N592" s="236"/>
      <c r="O592" s="91"/>
      <c r="P592" s="91"/>
      <c r="Q592" s="91"/>
      <c r="R592" s="91"/>
      <c r="S592" s="91"/>
      <c r="T592" s="92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T592" s="17" t="s">
        <v>170</v>
      </c>
      <c r="AU592" s="17" t="s">
        <v>86</v>
      </c>
    </row>
    <row r="593" s="13" customFormat="1">
      <c r="A593" s="13"/>
      <c r="B593" s="237"/>
      <c r="C593" s="238"/>
      <c r="D593" s="232" t="s">
        <v>172</v>
      </c>
      <c r="E593" s="239" t="s">
        <v>1</v>
      </c>
      <c r="F593" s="240" t="s">
        <v>723</v>
      </c>
      <c r="G593" s="238"/>
      <c r="H593" s="239" t="s">
        <v>1</v>
      </c>
      <c r="I593" s="241"/>
      <c r="J593" s="238"/>
      <c r="K593" s="238"/>
      <c r="L593" s="242"/>
      <c r="M593" s="243"/>
      <c r="N593" s="244"/>
      <c r="O593" s="244"/>
      <c r="P593" s="244"/>
      <c r="Q593" s="244"/>
      <c r="R593" s="244"/>
      <c r="S593" s="244"/>
      <c r="T593" s="245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46" t="s">
        <v>172</v>
      </c>
      <c r="AU593" s="246" t="s">
        <v>86</v>
      </c>
      <c r="AV593" s="13" t="s">
        <v>84</v>
      </c>
      <c r="AW593" s="13" t="s">
        <v>32</v>
      </c>
      <c r="AX593" s="13" t="s">
        <v>76</v>
      </c>
      <c r="AY593" s="246" t="s">
        <v>161</v>
      </c>
    </row>
    <row r="594" s="14" customFormat="1">
      <c r="A594" s="14"/>
      <c r="B594" s="247"/>
      <c r="C594" s="248"/>
      <c r="D594" s="232" t="s">
        <v>172</v>
      </c>
      <c r="E594" s="249" t="s">
        <v>1</v>
      </c>
      <c r="F594" s="250" t="s">
        <v>181</v>
      </c>
      <c r="G594" s="248"/>
      <c r="H594" s="251">
        <v>3</v>
      </c>
      <c r="I594" s="252"/>
      <c r="J594" s="248"/>
      <c r="K594" s="248"/>
      <c r="L594" s="253"/>
      <c r="M594" s="254"/>
      <c r="N594" s="255"/>
      <c r="O594" s="255"/>
      <c r="P594" s="255"/>
      <c r="Q594" s="255"/>
      <c r="R594" s="255"/>
      <c r="S594" s="255"/>
      <c r="T594" s="256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57" t="s">
        <v>172</v>
      </c>
      <c r="AU594" s="257" t="s">
        <v>86</v>
      </c>
      <c r="AV594" s="14" t="s">
        <v>86</v>
      </c>
      <c r="AW594" s="14" t="s">
        <v>32</v>
      </c>
      <c r="AX594" s="14" t="s">
        <v>84</v>
      </c>
      <c r="AY594" s="257" t="s">
        <v>161</v>
      </c>
    </row>
    <row r="595" s="2" customFormat="1" ht="55.5" customHeight="1">
      <c r="A595" s="38"/>
      <c r="B595" s="39"/>
      <c r="C595" s="219" t="s">
        <v>724</v>
      </c>
      <c r="D595" s="219" t="s">
        <v>163</v>
      </c>
      <c r="E595" s="220" t="s">
        <v>725</v>
      </c>
      <c r="F595" s="221" t="s">
        <v>726</v>
      </c>
      <c r="G595" s="222" t="s">
        <v>255</v>
      </c>
      <c r="H595" s="223">
        <v>3</v>
      </c>
      <c r="I595" s="224"/>
      <c r="J595" s="225">
        <f>ROUND(I595*H595,2)</f>
        <v>0</v>
      </c>
      <c r="K595" s="221" t="s">
        <v>1</v>
      </c>
      <c r="L595" s="44"/>
      <c r="M595" s="226" t="s">
        <v>1</v>
      </c>
      <c r="N595" s="227" t="s">
        <v>41</v>
      </c>
      <c r="O595" s="91"/>
      <c r="P595" s="228">
        <f>O595*H595</f>
        <v>0</v>
      </c>
      <c r="Q595" s="228">
        <v>0</v>
      </c>
      <c r="R595" s="228">
        <f>Q595*H595</f>
        <v>0</v>
      </c>
      <c r="S595" s="228">
        <v>0</v>
      </c>
      <c r="T595" s="229">
        <f>S595*H595</f>
        <v>0</v>
      </c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R595" s="230" t="s">
        <v>168</v>
      </c>
      <c r="AT595" s="230" t="s">
        <v>163</v>
      </c>
      <c r="AU595" s="230" t="s">
        <v>86</v>
      </c>
      <c r="AY595" s="17" t="s">
        <v>161</v>
      </c>
      <c r="BE595" s="231">
        <f>IF(N595="základní",J595,0)</f>
        <v>0</v>
      </c>
      <c r="BF595" s="231">
        <f>IF(N595="snížená",J595,0)</f>
        <v>0</v>
      </c>
      <c r="BG595" s="231">
        <f>IF(N595="zákl. přenesená",J595,0)</f>
        <v>0</v>
      </c>
      <c r="BH595" s="231">
        <f>IF(N595="sníž. přenesená",J595,0)</f>
        <v>0</v>
      </c>
      <c r="BI595" s="231">
        <f>IF(N595="nulová",J595,0)</f>
        <v>0</v>
      </c>
      <c r="BJ595" s="17" t="s">
        <v>84</v>
      </c>
      <c r="BK595" s="231">
        <f>ROUND(I595*H595,2)</f>
        <v>0</v>
      </c>
      <c r="BL595" s="17" t="s">
        <v>168</v>
      </c>
      <c r="BM595" s="230" t="s">
        <v>727</v>
      </c>
    </row>
    <row r="596" s="2" customFormat="1">
      <c r="A596" s="38"/>
      <c r="B596" s="39"/>
      <c r="C596" s="40"/>
      <c r="D596" s="232" t="s">
        <v>170</v>
      </c>
      <c r="E596" s="40"/>
      <c r="F596" s="233" t="s">
        <v>712</v>
      </c>
      <c r="G596" s="40"/>
      <c r="H596" s="40"/>
      <c r="I596" s="234"/>
      <c r="J596" s="40"/>
      <c r="K596" s="40"/>
      <c r="L596" s="44"/>
      <c r="M596" s="235"/>
      <c r="N596" s="236"/>
      <c r="O596" s="91"/>
      <c r="P596" s="91"/>
      <c r="Q596" s="91"/>
      <c r="R596" s="91"/>
      <c r="S596" s="91"/>
      <c r="T596" s="92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T596" s="17" t="s">
        <v>170</v>
      </c>
      <c r="AU596" s="17" t="s">
        <v>86</v>
      </c>
    </row>
    <row r="597" s="13" customFormat="1">
      <c r="A597" s="13"/>
      <c r="B597" s="237"/>
      <c r="C597" s="238"/>
      <c r="D597" s="232" t="s">
        <v>172</v>
      </c>
      <c r="E597" s="239" t="s">
        <v>1</v>
      </c>
      <c r="F597" s="240" t="s">
        <v>728</v>
      </c>
      <c r="G597" s="238"/>
      <c r="H597" s="239" t="s">
        <v>1</v>
      </c>
      <c r="I597" s="241"/>
      <c r="J597" s="238"/>
      <c r="K597" s="238"/>
      <c r="L597" s="242"/>
      <c r="M597" s="243"/>
      <c r="N597" s="244"/>
      <c r="O597" s="244"/>
      <c r="P597" s="244"/>
      <c r="Q597" s="244"/>
      <c r="R597" s="244"/>
      <c r="S597" s="244"/>
      <c r="T597" s="245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6" t="s">
        <v>172</v>
      </c>
      <c r="AU597" s="246" t="s">
        <v>86</v>
      </c>
      <c r="AV597" s="13" t="s">
        <v>84</v>
      </c>
      <c r="AW597" s="13" t="s">
        <v>32</v>
      </c>
      <c r="AX597" s="13" t="s">
        <v>76</v>
      </c>
      <c r="AY597" s="246" t="s">
        <v>161</v>
      </c>
    </row>
    <row r="598" s="14" customFormat="1">
      <c r="A598" s="14"/>
      <c r="B598" s="247"/>
      <c r="C598" s="248"/>
      <c r="D598" s="232" t="s">
        <v>172</v>
      </c>
      <c r="E598" s="249" t="s">
        <v>1</v>
      </c>
      <c r="F598" s="250" t="s">
        <v>181</v>
      </c>
      <c r="G598" s="248"/>
      <c r="H598" s="251">
        <v>3</v>
      </c>
      <c r="I598" s="252"/>
      <c r="J598" s="248"/>
      <c r="K598" s="248"/>
      <c r="L598" s="253"/>
      <c r="M598" s="254"/>
      <c r="N598" s="255"/>
      <c r="O598" s="255"/>
      <c r="P598" s="255"/>
      <c r="Q598" s="255"/>
      <c r="R598" s="255"/>
      <c r="S598" s="255"/>
      <c r="T598" s="256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57" t="s">
        <v>172</v>
      </c>
      <c r="AU598" s="257" t="s">
        <v>86</v>
      </c>
      <c r="AV598" s="14" t="s">
        <v>86</v>
      </c>
      <c r="AW598" s="14" t="s">
        <v>32</v>
      </c>
      <c r="AX598" s="14" t="s">
        <v>84</v>
      </c>
      <c r="AY598" s="257" t="s">
        <v>161</v>
      </c>
    </row>
    <row r="599" s="2" customFormat="1" ht="16.5" customHeight="1">
      <c r="A599" s="38"/>
      <c r="B599" s="39"/>
      <c r="C599" s="219" t="s">
        <v>729</v>
      </c>
      <c r="D599" s="219" t="s">
        <v>163</v>
      </c>
      <c r="E599" s="220" t="s">
        <v>730</v>
      </c>
      <c r="F599" s="221" t="s">
        <v>731</v>
      </c>
      <c r="G599" s="222" t="s">
        <v>104</v>
      </c>
      <c r="H599" s="223">
        <v>16</v>
      </c>
      <c r="I599" s="224"/>
      <c r="J599" s="225">
        <f>ROUND(I599*H599,2)</f>
        <v>0</v>
      </c>
      <c r="K599" s="221" t="s">
        <v>167</v>
      </c>
      <c r="L599" s="44"/>
      <c r="M599" s="226" t="s">
        <v>1</v>
      </c>
      <c r="N599" s="227" t="s">
        <v>41</v>
      </c>
      <c r="O599" s="91"/>
      <c r="P599" s="228">
        <f>O599*H599</f>
        <v>0</v>
      </c>
      <c r="Q599" s="228">
        <v>0.12171</v>
      </c>
      <c r="R599" s="228">
        <f>Q599*H599</f>
        <v>1.94736</v>
      </c>
      <c r="S599" s="228">
        <v>2.3999999999999999</v>
      </c>
      <c r="T599" s="229">
        <f>S599*H599</f>
        <v>38.399999999999999</v>
      </c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R599" s="230" t="s">
        <v>168</v>
      </c>
      <c r="AT599" s="230" t="s">
        <v>163</v>
      </c>
      <c r="AU599" s="230" t="s">
        <v>86</v>
      </c>
      <c r="AY599" s="17" t="s">
        <v>161</v>
      </c>
      <c r="BE599" s="231">
        <f>IF(N599="základní",J599,0)</f>
        <v>0</v>
      </c>
      <c r="BF599" s="231">
        <f>IF(N599="snížená",J599,0)</f>
        <v>0</v>
      </c>
      <c r="BG599" s="231">
        <f>IF(N599="zákl. přenesená",J599,0)</f>
        <v>0</v>
      </c>
      <c r="BH599" s="231">
        <f>IF(N599="sníž. přenesená",J599,0)</f>
        <v>0</v>
      </c>
      <c r="BI599" s="231">
        <f>IF(N599="nulová",J599,0)</f>
        <v>0</v>
      </c>
      <c r="BJ599" s="17" t="s">
        <v>84</v>
      </c>
      <c r="BK599" s="231">
        <f>ROUND(I599*H599,2)</f>
        <v>0</v>
      </c>
      <c r="BL599" s="17" t="s">
        <v>168</v>
      </c>
      <c r="BM599" s="230" t="s">
        <v>732</v>
      </c>
    </row>
    <row r="600" s="13" customFormat="1">
      <c r="A600" s="13"/>
      <c r="B600" s="237"/>
      <c r="C600" s="238"/>
      <c r="D600" s="232" t="s">
        <v>172</v>
      </c>
      <c r="E600" s="239" t="s">
        <v>1</v>
      </c>
      <c r="F600" s="240" t="s">
        <v>733</v>
      </c>
      <c r="G600" s="238"/>
      <c r="H600" s="239" t="s">
        <v>1</v>
      </c>
      <c r="I600" s="241"/>
      <c r="J600" s="238"/>
      <c r="K600" s="238"/>
      <c r="L600" s="242"/>
      <c r="M600" s="243"/>
      <c r="N600" s="244"/>
      <c r="O600" s="244"/>
      <c r="P600" s="244"/>
      <c r="Q600" s="244"/>
      <c r="R600" s="244"/>
      <c r="S600" s="244"/>
      <c r="T600" s="245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6" t="s">
        <v>172</v>
      </c>
      <c r="AU600" s="246" t="s">
        <v>86</v>
      </c>
      <c r="AV600" s="13" t="s">
        <v>84</v>
      </c>
      <c r="AW600" s="13" t="s">
        <v>32</v>
      </c>
      <c r="AX600" s="13" t="s">
        <v>76</v>
      </c>
      <c r="AY600" s="246" t="s">
        <v>161</v>
      </c>
    </row>
    <row r="601" s="14" customFormat="1">
      <c r="A601" s="14"/>
      <c r="B601" s="247"/>
      <c r="C601" s="248"/>
      <c r="D601" s="232" t="s">
        <v>172</v>
      </c>
      <c r="E601" s="249" t="s">
        <v>1</v>
      </c>
      <c r="F601" s="250" t="s">
        <v>734</v>
      </c>
      <c r="G601" s="248"/>
      <c r="H601" s="251">
        <v>16</v>
      </c>
      <c r="I601" s="252"/>
      <c r="J601" s="248"/>
      <c r="K601" s="248"/>
      <c r="L601" s="253"/>
      <c r="M601" s="254"/>
      <c r="N601" s="255"/>
      <c r="O601" s="255"/>
      <c r="P601" s="255"/>
      <c r="Q601" s="255"/>
      <c r="R601" s="255"/>
      <c r="S601" s="255"/>
      <c r="T601" s="256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7" t="s">
        <v>172</v>
      </c>
      <c r="AU601" s="257" t="s">
        <v>86</v>
      </c>
      <c r="AV601" s="14" t="s">
        <v>86</v>
      </c>
      <c r="AW601" s="14" t="s">
        <v>32</v>
      </c>
      <c r="AX601" s="14" t="s">
        <v>76</v>
      </c>
      <c r="AY601" s="257" t="s">
        <v>161</v>
      </c>
    </row>
    <row r="602" s="15" customFormat="1">
      <c r="A602" s="15"/>
      <c r="B602" s="258"/>
      <c r="C602" s="259"/>
      <c r="D602" s="232" t="s">
        <v>172</v>
      </c>
      <c r="E602" s="260" t="s">
        <v>1</v>
      </c>
      <c r="F602" s="261" t="s">
        <v>175</v>
      </c>
      <c r="G602" s="259"/>
      <c r="H602" s="262">
        <v>16</v>
      </c>
      <c r="I602" s="263"/>
      <c r="J602" s="259"/>
      <c r="K602" s="259"/>
      <c r="L602" s="264"/>
      <c r="M602" s="265"/>
      <c r="N602" s="266"/>
      <c r="O602" s="266"/>
      <c r="P602" s="266"/>
      <c r="Q602" s="266"/>
      <c r="R602" s="266"/>
      <c r="S602" s="266"/>
      <c r="T602" s="267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T602" s="268" t="s">
        <v>172</v>
      </c>
      <c r="AU602" s="268" t="s">
        <v>86</v>
      </c>
      <c r="AV602" s="15" t="s">
        <v>168</v>
      </c>
      <c r="AW602" s="15" t="s">
        <v>32</v>
      </c>
      <c r="AX602" s="15" t="s">
        <v>84</v>
      </c>
      <c r="AY602" s="268" t="s">
        <v>161</v>
      </c>
    </row>
    <row r="603" s="2" customFormat="1" ht="49.05" customHeight="1">
      <c r="A603" s="38"/>
      <c r="B603" s="39"/>
      <c r="C603" s="219" t="s">
        <v>735</v>
      </c>
      <c r="D603" s="219" t="s">
        <v>163</v>
      </c>
      <c r="E603" s="220" t="s">
        <v>736</v>
      </c>
      <c r="F603" s="221" t="s">
        <v>737</v>
      </c>
      <c r="G603" s="222" t="s">
        <v>225</v>
      </c>
      <c r="H603" s="223">
        <v>43</v>
      </c>
      <c r="I603" s="224"/>
      <c r="J603" s="225">
        <f>ROUND(I603*H603,2)</f>
        <v>0</v>
      </c>
      <c r="K603" s="221" t="s">
        <v>167</v>
      </c>
      <c r="L603" s="44"/>
      <c r="M603" s="226" t="s">
        <v>1</v>
      </c>
      <c r="N603" s="227" t="s">
        <v>41</v>
      </c>
      <c r="O603" s="91"/>
      <c r="P603" s="228">
        <f>O603*H603</f>
        <v>0</v>
      </c>
      <c r="Q603" s="228">
        <v>0</v>
      </c>
      <c r="R603" s="228">
        <f>Q603*H603</f>
        <v>0</v>
      </c>
      <c r="S603" s="228">
        <v>0.035000000000000003</v>
      </c>
      <c r="T603" s="229">
        <f>S603*H603</f>
        <v>1.5050000000000001</v>
      </c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R603" s="230" t="s">
        <v>168</v>
      </c>
      <c r="AT603" s="230" t="s">
        <v>163</v>
      </c>
      <c r="AU603" s="230" t="s">
        <v>86</v>
      </c>
      <c r="AY603" s="17" t="s">
        <v>161</v>
      </c>
      <c r="BE603" s="231">
        <f>IF(N603="základní",J603,0)</f>
        <v>0</v>
      </c>
      <c r="BF603" s="231">
        <f>IF(N603="snížená",J603,0)</f>
        <v>0</v>
      </c>
      <c r="BG603" s="231">
        <f>IF(N603="zákl. přenesená",J603,0)</f>
        <v>0</v>
      </c>
      <c r="BH603" s="231">
        <f>IF(N603="sníž. přenesená",J603,0)</f>
        <v>0</v>
      </c>
      <c r="BI603" s="231">
        <f>IF(N603="nulová",J603,0)</f>
        <v>0</v>
      </c>
      <c r="BJ603" s="17" t="s">
        <v>84</v>
      </c>
      <c r="BK603" s="231">
        <f>ROUND(I603*H603,2)</f>
        <v>0</v>
      </c>
      <c r="BL603" s="17" t="s">
        <v>168</v>
      </c>
      <c r="BM603" s="230" t="s">
        <v>738</v>
      </c>
    </row>
    <row r="604" s="13" customFormat="1">
      <c r="A604" s="13"/>
      <c r="B604" s="237"/>
      <c r="C604" s="238"/>
      <c r="D604" s="232" t="s">
        <v>172</v>
      </c>
      <c r="E604" s="239" t="s">
        <v>1</v>
      </c>
      <c r="F604" s="240" t="s">
        <v>739</v>
      </c>
      <c r="G604" s="238"/>
      <c r="H604" s="239" t="s">
        <v>1</v>
      </c>
      <c r="I604" s="241"/>
      <c r="J604" s="238"/>
      <c r="K604" s="238"/>
      <c r="L604" s="242"/>
      <c r="M604" s="243"/>
      <c r="N604" s="244"/>
      <c r="O604" s="244"/>
      <c r="P604" s="244"/>
      <c r="Q604" s="244"/>
      <c r="R604" s="244"/>
      <c r="S604" s="244"/>
      <c r="T604" s="245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6" t="s">
        <v>172</v>
      </c>
      <c r="AU604" s="246" t="s">
        <v>86</v>
      </c>
      <c r="AV604" s="13" t="s">
        <v>84</v>
      </c>
      <c r="AW604" s="13" t="s">
        <v>32</v>
      </c>
      <c r="AX604" s="13" t="s">
        <v>76</v>
      </c>
      <c r="AY604" s="246" t="s">
        <v>161</v>
      </c>
    </row>
    <row r="605" s="14" customFormat="1">
      <c r="A605" s="14"/>
      <c r="B605" s="247"/>
      <c r="C605" s="248"/>
      <c r="D605" s="232" t="s">
        <v>172</v>
      </c>
      <c r="E605" s="249" t="s">
        <v>1</v>
      </c>
      <c r="F605" s="250" t="s">
        <v>7</v>
      </c>
      <c r="G605" s="248"/>
      <c r="H605" s="251">
        <v>21</v>
      </c>
      <c r="I605" s="252"/>
      <c r="J605" s="248"/>
      <c r="K605" s="248"/>
      <c r="L605" s="253"/>
      <c r="M605" s="254"/>
      <c r="N605" s="255"/>
      <c r="O605" s="255"/>
      <c r="P605" s="255"/>
      <c r="Q605" s="255"/>
      <c r="R605" s="255"/>
      <c r="S605" s="255"/>
      <c r="T605" s="256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57" t="s">
        <v>172</v>
      </c>
      <c r="AU605" s="257" t="s">
        <v>86</v>
      </c>
      <c r="AV605" s="14" t="s">
        <v>86</v>
      </c>
      <c r="AW605" s="14" t="s">
        <v>32</v>
      </c>
      <c r="AX605" s="14" t="s">
        <v>76</v>
      </c>
      <c r="AY605" s="257" t="s">
        <v>161</v>
      </c>
    </row>
    <row r="606" s="13" customFormat="1">
      <c r="A606" s="13"/>
      <c r="B606" s="237"/>
      <c r="C606" s="238"/>
      <c r="D606" s="232" t="s">
        <v>172</v>
      </c>
      <c r="E606" s="239" t="s">
        <v>1</v>
      </c>
      <c r="F606" s="240" t="s">
        <v>740</v>
      </c>
      <c r="G606" s="238"/>
      <c r="H606" s="239" t="s">
        <v>1</v>
      </c>
      <c r="I606" s="241"/>
      <c r="J606" s="238"/>
      <c r="K606" s="238"/>
      <c r="L606" s="242"/>
      <c r="M606" s="243"/>
      <c r="N606" s="244"/>
      <c r="O606" s="244"/>
      <c r="P606" s="244"/>
      <c r="Q606" s="244"/>
      <c r="R606" s="244"/>
      <c r="S606" s="244"/>
      <c r="T606" s="245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6" t="s">
        <v>172</v>
      </c>
      <c r="AU606" s="246" t="s">
        <v>86</v>
      </c>
      <c r="AV606" s="13" t="s">
        <v>84</v>
      </c>
      <c r="AW606" s="13" t="s">
        <v>32</v>
      </c>
      <c r="AX606" s="13" t="s">
        <v>76</v>
      </c>
      <c r="AY606" s="246" t="s">
        <v>161</v>
      </c>
    </row>
    <row r="607" s="14" customFormat="1">
      <c r="A607" s="14"/>
      <c r="B607" s="247"/>
      <c r="C607" s="248"/>
      <c r="D607" s="232" t="s">
        <v>172</v>
      </c>
      <c r="E607" s="249" t="s">
        <v>1</v>
      </c>
      <c r="F607" s="250" t="s">
        <v>313</v>
      </c>
      <c r="G607" s="248"/>
      <c r="H607" s="251">
        <v>22</v>
      </c>
      <c r="I607" s="252"/>
      <c r="J607" s="248"/>
      <c r="K607" s="248"/>
      <c r="L607" s="253"/>
      <c r="M607" s="254"/>
      <c r="N607" s="255"/>
      <c r="O607" s="255"/>
      <c r="P607" s="255"/>
      <c r="Q607" s="255"/>
      <c r="R607" s="255"/>
      <c r="S607" s="255"/>
      <c r="T607" s="256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7" t="s">
        <v>172</v>
      </c>
      <c r="AU607" s="257" t="s">
        <v>86</v>
      </c>
      <c r="AV607" s="14" t="s">
        <v>86</v>
      </c>
      <c r="AW607" s="14" t="s">
        <v>32</v>
      </c>
      <c r="AX607" s="14" t="s">
        <v>76</v>
      </c>
      <c r="AY607" s="257" t="s">
        <v>161</v>
      </c>
    </row>
    <row r="608" s="15" customFormat="1">
      <c r="A608" s="15"/>
      <c r="B608" s="258"/>
      <c r="C608" s="259"/>
      <c r="D608" s="232" t="s">
        <v>172</v>
      </c>
      <c r="E608" s="260" t="s">
        <v>1</v>
      </c>
      <c r="F608" s="261" t="s">
        <v>175</v>
      </c>
      <c r="G608" s="259"/>
      <c r="H608" s="262">
        <v>43</v>
      </c>
      <c r="I608" s="263"/>
      <c r="J608" s="259"/>
      <c r="K608" s="259"/>
      <c r="L608" s="264"/>
      <c r="M608" s="265"/>
      <c r="N608" s="266"/>
      <c r="O608" s="266"/>
      <c r="P608" s="266"/>
      <c r="Q608" s="266"/>
      <c r="R608" s="266"/>
      <c r="S608" s="266"/>
      <c r="T608" s="267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T608" s="268" t="s">
        <v>172</v>
      </c>
      <c r="AU608" s="268" t="s">
        <v>86</v>
      </c>
      <c r="AV608" s="15" t="s">
        <v>168</v>
      </c>
      <c r="AW608" s="15" t="s">
        <v>32</v>
      </c>
      <c r="AX608" s="15" t="s">
        <v>84</v>
      </c>
      <c r="AY608" s="268" t="s">
        <v>161</v>
      </c>
    </row>
    <row r="609" s="2" customFormat="1" ht="24.15" customHeight="1">
      <c r="A609" s="38"/>
      <c r="B609" s="39"/>
      <c r="C609" s="219" t="s">
        <v>741</v>
      </c>
      <c r="D609" s="219" t="s">
        <v>163</v>
      </c>
      <c r="E609" s="220" t="s">
        <v>742</v>
      </c>
      <c r="F609" s="221" t="s">
        <v>743</v>
      </c>
      <c r="G609" s="222" t="s">
        <v>225</v>
      </c>
      <c r="H609" s="223">
        <v>56</v>
      </c>
      <c r="I609" s="224"/>
      <c r="J609" s="225">
        <f>ROUND(I609*H609,2)</f>
        <v>0</v>
      </c>
      <c r="K609" s="221" t="s">
        <v>167</v>
      </c>
      <c r="L609" s="44"/>
      <c r="M609" s="226" t="s">
        <v>1</v>
      </c>
      <c r="N609" s="227" t="s">
        <v>41</v>
      </c>
      <c r="O609" s="91"/>
      <c r="P609" s="228">
        <f>O609*H609</f>
        <v>0</v>
      </c>
      <c r="Q609" s="228">
        <v>0.00029999999999999997</v>
      </c>
      <c r="R609" s="228">
        <f>Q609*H609</f>
        <v>0.016799999999999999</v>
      </c>
      <c r="S609" s="228">
        <v>0</v>
      </c>
      <c r="T609" s="229">
        <f>S609*H609</f>
        <v>0</v>
      </c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R609" s="230" t="s">
        <v>168</v>
      </c>
      <c r="AT609" s="230" t="s">
        <v>163</v>
      </c>
      <c r="AU609" s="230" t="s">
        <v>86</v>
      </c>
      <c r="AY609" s="17" t="s">
        <v>161</v>
      </c>
      <c r="BE609" s="231">
        <f>IF(N609="základní",J609,0)</f>
        <v>0</v>
      </c>
      <c r="BF609" s="231">
        <f>IF(N609="snížená",J609,0)</f>
        <v>0</v>
      </c>
      <c r="BG609" s="231">
        <f>IF(N609="zákl. přenesená",J609,0)</f>
        <v>0</v>
      </c>
      <c r="BH609" s="231">
        <f>IF(N609="sníž. přenesená",J609,0)</f>
        <v>0</v>
      </c>
      <c r="BI609" s="231">
        <f>IF(N609="nulová",J609,0)</f>
        <v>0</v>
      </c>
      <c r="BJ609" s="17" t="s">
        <v>84</v>
      </c>
      <c r="BK609" s="231">
        <f>ROUND(I609*H609,2)</f>
        <v>0</v>
      </c>
      <c r="BL609" s="17" t="s">
        <v>168</v>
      </c>
      <c r="BM609" s="230" t="s">
        <v>744</v>
      </c>
    </row>
    <row r="610" s="13" customFormat="1">
      <c r="A610" s="13"/>
      <c r="B610" s="237"/>
      <c r="C610" s="238"/>
      <c r="D610" s="232" t="s">
        <v>172</v>
      </c>
      <c r="E610" s="239" t="s">
        <v>1</v>
      </c>
      <c r="F610" s="240" t="s">
        <v>745</v>
      </c>
      <c r="G610" s="238"/>
      <c r="H610" s="239" t="s">
        <v>1</v>
      </c>
      <c r="I610" s="241"/>
      <c r="J610" s="238"/>
      <c r="K610" s="238"/>
      <c r="L610" s="242"/>
      <c r="M610" s="243"/>
      <c r="N610" s="244"/>
      <c r="O610" s="244"/>
      <c r="P610" s="244"/>
      <c r="Q610" s="244"/>
      <c r="R610" s="244"/>
      <c r="S610" s="244"/>
      <c r="T610" s="245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6" t="s">
        <v>172</v>
      </c>
      <c r="AU610" s="246" t="s">
        <v>86</v>
      </c>
      <c r="AV610" s="13" t="s">
        <v>84</v>
      </c>
      <c r="AW610" s="13" t="s">
        <v>32</v>
      </c>
      <c r="AX610" s="13" t="s">
        <v>76</v>
      </c>
      <c r="AY610" s="246" t="s">
        <v>161</v>
      </c>
    </row>
    <row r="611" s="14" customFormat="1">
      <c r="A611" s="14"/>
      <c r="B611" s="247"/>
      <c r="C611" s="248"/>
      <c r="D611" s="232" t="s">
        <v>172</v>
      </c>
      <c r="E611" s="249" t="s">
        <v>1</v>
      </c>
      <c r="F611" s="250" t="s">
        <v>395</v>
      </c>
      <c r="G611" s="248"/>
      <c r="H611" s="251">
        <v>34</v>
      </c>
      <c r="I611" s="252"/>
      <c r="J611" s="248"/>
      <c r="K611" s="248"/>
      <c r="L611" s="253"/>
      <c r="M611" s="254"/>
      <c r="N611" s="255"/>
      <c r="O611" s="255"/>
      <c r="P611" s="255"/>
      <c r="Q611" s="255"/>
      <c r="R611" s="255"/>
      <c r="S611" s="255"/>
      <c r="T611" s="256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7" t="s">
        <v>172</v>
      </c>
      <c r="AU611" s="257" t="s">
        <v>86</v>
      </c>
      <c r="AV611" s="14" t="s">
        <v>86</v>
      </c>
      <c r="AW611" s="14" t="s">
        <v>32</v>
      </c>
      <c r="AX611" s="14" t="s">
        <v>76</v>
      </c>
      <c r="AY611" s="257" t="s">
        <v>161</v>
      </c>
    </row>
    <row r="612" s="13" customFormat="1">
      <c r="A612" s="13"/>
      <c r="B612" s="237"/>
      <c r="C612" s="238"/>
      <c r="D612" s="232" t="s">
        <v>172</v>
      </c>
      <c r="E612" s="239" t="s">
        <v>1</v>
      </c>
      <c r="F612" s="240" t="s">
        <v>746</v>
      </c>
      <c r="G612" s="238"/>
      <c r="H612" s="239" t="s">
        <v>1</v>
      </c>
      <c r="I612" s="241"/>
      <c r="J612" s="238"/>
      <c r="K612" s="238"/>
      <c r="L612" s="242"/>
      <c r="M612" s="243"/>
      <c r="N612" s="244"/>
      <c r="O612" s="244"/>
      <c r="P612" s="244"/>
      <c r="Q612" s="244"/>
      <c r="R612" s="244"/>
      <c r="S612" s="244"/>
      <c r="T612" s="245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6" t="s">
        <v>172</v>
      </c>
      <c r="AU612" s="246" t="s">
        <v>86</v>
      </c>
      <c r="AV612" s="13" t="s">
        <v>84</v>
      </c>
      <c r="AW612" s="13" t="s">
        <v>32</v>
      </c>
      <c r="AX612" s="13" t="s">
        <v>76</v>
      </c>
      <c r="AY612" s="246" t="s">
        <v>161</v>
      </c>
    </row>
    <row r="613" s="14" customFormat="1">
      <c r="A613" s="14"/>
      <c r="B613" s="247"/>
      <c r="C613" s="248"/>
      <c r="D613" s="232" t="s">
        <v>172</v>
      </c>
      <c r="E613" s="249" t="s">
        <v>1</v>
      </c>
      <c r="F613" s="250" t="s">
        <v>313</v>
      </c>
      <c r="G613" s="248"/>
      <c r="H613" s="251">
        <v>22</v>
      </c>
      <c r="I613" s="252"/>
      <c r="J613" s="248"/>
      <c r="K613" s="248"/>
      <c r="L613" s="253"/>
      <c r="M613" s="254"/>
      <c r="N613" s="255"/>
      <c r="O613" s="255"/>
      <c r="P613" s="255"/>
      <c r="Q613" s="255"/>
      <c r="R613" s="255"/>
      <c r="S613" s="255"/>
      <c r="T613" s="256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7" t="s">
        <v>172</v>
      </c>
      <c r="AU613" s="257" t="s">
        <v>86</v>
      </c>
      <c r="AV613" s="14" t="s">
        <v>86</v>
      </c>
      <c r="AW613" s="14" t="s">
        <v>32</v>
      </c>
      <c r="AX613" s="14" t="s">
        <v>76</v>
      </c>
      <c r="AY613" s="257" t="s">
        <v>161</v>
      </c>
    </row>
    <row r="614" s="15" customFormat="1">
      <c r="A614" s="15"/>
      <c r="B614" s="258"/>
      <c r="C614" s="259"/>
      <c r="D614" s="232" t="s">
        <v>172</v>
      </c>
      <c r="E614" s="260" t="s">
        <v>1</v>
      </c>
      <c r="F614" s="261" t="s">
        <v>175</v>
      </c>
      <c r="G614" s="259"/>
      <c r="H614" s="262">
        <v>56</v>
      </c>
      <c r="I614" s="263"/>
      <c r="J614" s="259"/>
      <c r="K614" s="259"/>
      <c r="L614" s="264"/>
      <c r="M614" s="265"/>
      <c r="N614" s="266"/>
      <c r="O614" s="266"/>
      <c r="P614" s="266"/>
      <c r="Q614" s="266"/>
      <c r="R614" s="266"/>
      <c r="S614" s="266"/>
      <c r="T614" s="267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T614" s="268" t="s">
        <v>172</v>
      </c>
      <c r="AU614" s="268" t="s">
        <v>86</v>
      </c>
      <c r="AV614" s="15" t="s">
        <v>168</v>
      </c>
      <c r="AW614" s="15" t="s">
        <v>32</v>
      </c>
      <c r="AX614" s="15" t="s">
        <v>84</v>
      </c>
      <c r="AY614" s="268" t="s">
        <v>161</v>
      </c>
    </row>
    <row r="615" s="2" customFormat="1" ht="66.75" customHeight="1">
      <c r="A615" s="38"/>
      <c r="B615" s="39"/>
      <c r="C615" s="269" t="s">
        <v>747</v>
      </c>
      <c r="D615" s="269" t="s">
        <v>319</v>
      </c>
      <c r="E615" s="270" t="s">
        <v>748</v>
      </c>
      <c r="F615" s="271" t="s">
        <v>749</v>
      </c>
      <c r="G615" s="272" t="s">
        <v>225</v>
      </c>
      <c r="H615" s="273">
        <v>34</v>
      </c>
      <c r="I615" s="274"/>
      <c r="J615" s="275">
        <f>ROUND(I615*H615,2)</f>
        <v>0</v>
      </c>
      <c r="K615" s="271" t="s">
        <v>1</v>
      </c>
      <c r="L615" s="276"/>
      <c r="M615" s="277" t="s">
        <v>1</v>
      </c>
      <c r="N615" s="278" t="s">
        <v>41</v>
      </c>
      <c r="O615" s="91"/>
      <c r="P615" s="228">
        <f>O615*H615</f>
        <v>0</v>
      </c>
      <c r="Q615" s="228">
        <v>0.0061999999999999998</v>
      </c>
      <c r="R615" s="228">
        <f>Q615*H615</f>
        <v>0.21079999999999999</v>
      </c>
      <c r="S615" s="228">
        <v>0</v>
      </c>
      <c r="T615" s="229">
        <f>S615*H615</f>
        <v>0</v>
      </c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R615" s="230" t="s">
        <v>210</v>
      </c>
      <c r="AT615" s="230" t="s">
        <v>319</v>
      </c>
      <c r="AU615" s="230" t="s">
        <v>86</v>
      </c>
      <c r="AY615" s="17" t="s">
        <v>161</v>
      </c>
      <c r="BE615" s="231">
        <f>IF(N615="základní",J615,0)</f>
        <v>0</v>
      </c>
      <c r="BF615" s="231">
        <f>IF(N615="snížená",J615,0)</f>
        <v>0</v>
      </c>
      <c r="BG615" s="231">
        <f>IF(N615="zákl. přenesená",J615,0)</f>
        <v>0</v>
      </c>
      <c r="BH615" s="231">
        <f>IF(N615="sníž. přenesená",J615,0)</f>
        <v>0</v>
      </c>
      <c r="BI615" s="231">
        <f>IF(N615="nulová",J615,0)</f>
        <v>0</v>
      </c>
      <c r="BJ615" s="17" t="s">
        <v>84</v>
      </c>
      <c r="BK615" s="231">
        <f>ROUND(I615*H615,2)</f>
        <v>0</v>
      </c>
      <c r="BL615" s="17" t="s">
        <v>168</v>
      </c>
      <c r="BM615" s="230" t="s">
        <v>750</v>
      </c>
    </row>
    <row r="616" s="13" customFormat="1">
      <c r="A616" s="13"/>
      <c r="B616" s="237"/>
      <c r="C616" s="238"/>
      <c r="D616" s="232" t="s">
        <v>172</v>
      </c>
      <c r="E616" s="239" t="s">
        <v>1</v>
      </c>
      <c r="F616" s="240" t="s">
        <v>745</v>
      </c>
      <c r="G616" s="238"/>
      <c r="H616" s="239" t="s">
        <v>1</v>
      </c>
      <c r="I616" s="241"/>
      <c r="J616" s="238"/>
      <c r="K616" s="238"/>
      <c r="L616" s="242"/>
      <c r="M616" s="243"/>
      <c r="N616" s="244"/>
      <c r="O616" s="244"/>
      <c r="P616" s="244"/>
      <c r="Q616" s="244"/>
      <c r="R616" s="244"/>
      <c r="S616" s="244"/>
      <c r="T616" s="245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6" t="s">
        <v>172</v>
      </c>
      <c r="AU616" s="246" t="s">
        <v>86</v>
      </c>
      <c r="AV616" s="13" t="s">
        <v>84</v>
      </c>
      <c r="AW616" s="13" t="s">
        <v>32</v>
      </c>
      <c r="AX616" s="13" t="s">
        <v>76</v>
      </c>
      <c r="AY616" s="246" t="s">
        <v>161</v>
      </c>
    </row>
    <row r="617" s="14" customFormat="1">
      <c r="A617" s="14"/>
      <c r="B617" s="247"/>
      <c r="C617" s="248"/>
      <c r="D617" s="232" t="s">
        <v>172</v>
      </c>
      <c r="E617" s="249" t="s">
        <v>1</v>
      </c>
      <c r="F617" s="250" t="s">
        <v>395</v>
      </c>
      <c r="G617" s="248"/>
      <c r="H617" s="251">
        <v>34</v>
      </c>
      <c r="I617" s="252"/>
      <c r="J617" s="248"/>
      <c r="K617" s="248"/>
      <c r="L617" s="253"/>
      <c r="M617" s="254"/>
      <c r="N617" s="255"/>
      <c r="O617" s="255"/>
      <c r="P617" s="255"/>
      <c r="Q617" s="255"/>
      <c r="R617" s="255"/>
      <c r="S617" s="255"/>
      <c r="T617" s="256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7" t="s">
        <v>172</v>
      </c>
      <c r="AU617" s="257" t="s">
        <v>86</v>
      </c>
      <c r="AV617" s="14" t="s">
        <v>86</v>
      </c>
      <c r="AW617" s="14" t="s">
        <v>32</v>
      </c>
      <c r="AX617" s="14" t="s">
        <v>76</v>
      </c>
      <c r="AY617" s="257" t="s">
        <v>161</v>
      </c>
    </row>
    <row r="618" s="15" customFormat="1">
      <c r="A618" s="15"/>
      <c r="B618" s="258"/>
      <c r="C618" s="259"/>
      <c r="D618" s="232" t="s">
        <v>172</v>
      </c>
      <c r="E618" s="260" t="s">
        <v>1</v>
      </c>
      <c r="F618" s="261" t="s">
        <v>175</v>
      </c>
      <c r="G618" s="259"/>
      <c r="H618" s="262">
        <v>34</v>
      </c>
      <c r="I618" s="263"/>
      <c r="J618" s="259"/>
      <c r="K618" s="259"/>
      <c r="L618" s="264"/>
      <c r="M618" s="265"/>
      <c r="N618" s="266"/>
      <c r="O618" s="266"/>
      <c r="P618" s="266"/>
      <c r="Q618" s="266"/>
      <c r="R618" s="266"/>
      <c r="S618" s="266"/>
      <c r="T618" s="267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T618" s="268" t="s">
        <v>172</v>
      </c>
      <c r="AU618" s="268" t="s">
        <v>86</v>
      </c>
      <c r="AV618" s="15" t="s">
        <v>168</v>
      </c>
      <c r="AW618" s="15" t="s">
        <v>32</v>
      </c>
      <c r="AX618" s="15" t="s">
        <v>84</v>
      </c>
      <c r="AY618" s="268" t="s">
        <v>161</v>
      </c>
    </row>
    <row r="619" s="2" customFormat="1" ht="66.75" customHeight="1">
      <c r="A619" s="38"/>
      <c r="B619" s="39"/>
      <c r="C619" s="269" t="s">
        <v>751</v>
      </c>
      <c r="D619" s="269" t="s">
        <v>319</v>
      </c>
      <c r="E619" s="270" t="s">
        <v>752</v>
      </c>
      <c r="F619" s="271" t="s">
        <v>753</v>
      </c>
      <c r="G619" s="272" t="s">
        <v>225</v>
      </c>
      <c r="H619" s="273">
        <v>22</v>
      </c>
      <c r="I619" s="274"/>
      <c r="J619" s="275">
        <f>ROUND(I619*H619,2)</f>
        <v>0</v>
      </c>
      <c r="K619" s="271" t="s">
        <v>1</v>
      </c>
      <c r="L619" s="276"/>
      <c r="M619" s="277" t="s">
        <v>1</v>
      </c>
      <c r="N619" s="278" t="s">
        <v>41</v>
      </c>
      <c r="O619" s="91"/>
      <c r="P619" s="228">
        <f>O619*H619</f>
        <v>0</v>
      </c>
      <c r="Q619" s="228">
        <v>0.0061999999999999998</v>
      </c>
      <c r="R619" s="228">
        <f>Q619*H619</f>
        <v>0.13639999999999999</v>
      </c>
      <c r="S619" s="228">
        <v>0</v>
      </c>
      <c r="T619" s="229">
        <f>S619*H619</f>
        <v>0</v>
      </c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R619" s="230" t="s">
        <v>210</v>
      </c>
      <c r="AT619" s="230" t="s">
        <v>319</v>
      </c>
      <c r="AU619" s="230" t="s">
        <v>86</v>
      </c>
      <c r="AY619" s="17" t="s">
        <v>161</v>
      </c>
      <c r="BE619" s="231">
        <f>IF(N619="základní",J619,0)</f>
        <v>0</v>
      </c>
      <c r="BF619" s="231">
        <f>IF(N619="snížená",J619,0)</f>
        <v>0</v>
      </c>
      <c r="BG619" s="231">
        <f>IF(N619="zákl. přenesená",J619,0)</f>
        <v>0</v>
      </c>
      <c r="BH619" s="231">
        <f>IF(N619="sníž. přenesená",J619,0)</f>
        <v>0</v>
      </c>
      <c r="BI619" s="231">
        <f>IF(N619="nulová",J619,0)</f>
        <v>0</v>
      </c>
      <c r="BJ619" s="17" t="s">
        <v>84</v>
      </c>
      <c r="BK619" s="231">
        <f>ROUND(I619*H619,2)</f>
        <v>0</v>
      </c>
      <c r="BL619" s="17" t="s">
        <v>168</v>
      </c>
      <c r="BM619" s="230" t="s">
        <v>754</v>
      </c>
    </row>
    <row r="620" s="13" customFormat="1">
      <c r="A620" s="13"/>
      <c r="B620" s="237"/>
      <c r="C620" s="238"/>
      <c r="D620" s="232" t="s">
        <v>172</v>
      </c>
      <c r="E620" s="239" t="s">
        <v>1</v>
      </c>
      <c r="F620" s="240" t="s">
        <v>746</v>
      </c>
      <c r="G620" s="238"/>
      <c r="H620" s="239" t="s">
        <v>1</v>
      </c>
      <c r="I620" s="241"/>
      <c r="J620" s="238"/>
      <c r="K620" s="238"/>
      <c r="L620" s="242"/>
      <c r="M620" s="243"/>
      <c r="N620" s="244"/>
      <c r="O620" s="244"/>
      <c r="P620" s="244"/>
      <c r="Q620" s="244"/>
      <c r="R620" s="244"/>
      <c r="S620" s="244"/>
      <c r="T620" s="245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46" t="s">
        <v>172</v>
      </c>
      <c r="AU620" s="246" t="s">
        <v>86</v>
      </c>
      <c r="AV620" s="13" t="s">
        <v>84</v>
      </c>
      <c r="AW620" s="13" t="s">
        <v>32</v>
      </c>
      <c r="AX620" s="13" t="s">
        <v>76</v>
      </c>
      <c r="AY620" s="246" t="s">
        <v>161</v>
      </c>
    </row>
    <row r="621" s="14" customFormat="1">
      <c r="A621" s="14"/>
      <c r="B621" s="247"/>
      <c r="C621" s="248"/>
      <c r="D621" s="232" t="s">
        <v>172</v>
      </c>
      <c r="E621" s="249" t="s">
        <v>1</v>
      </c>
      <c r="F621" s="250" t="s">
        <v>313</v>
      </c>
      <c r="G621" s="248"/>
      <c r="H621" s="251">
        <v>22</v>
      </c>
      <c r="I621" s="252"/>
      <c r="J621" s="248"/>
      <c r="K621" s="248"/>
      <c r="L621" s="253"/>
      <c r="M621" s="254"/>
      <c r="N621" s="255"/>
      <c r="O621" s="255"/>
      <c r="P621" s="255"/>
      <c r="Q621" s="255"/>
      <c r="R621" s="255"/>
      <c r="S621" s="255"/>
      <c r="T621" s="256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7" t="s">
        <v>172</v>
      </c>
      <c r="AU621" s="257" t="s">
        <v>86</v>
      </c>
      <c r="AV621" s="14" t="s">
        <v>86</v>
      </c>
      <c r="AW621" s="14" t="s">
        <v>32</v>
      </c>
      <c r="AX621" s="14" t="s">
        <v>76</v>
      </c>
      <c r="AY621" s="257" t="s">
        <v>161</v>
      </c>
    </row>
    <row r="622" s="15" customFormat="1">
      <c r="A622" s="15"/>
      <c r="B622" s="258"/>
      <c r="C622" s="259"/>
      <c r="D622" s="232" t="s">
        <v>172</v>
      </c>
      <c r="E622" s="260" t="s">
        <v>1</v>
      </c>
      <c r="F622" s="261" t="s">
        <v>175</v>
      </c>
      <c r="G622" s="259"/>
      <c r="H622" s="262">
        <v>22</v>
      </c>
      <c r="I622" s="263"/>
      <c r="J622" s="259"/>
      <c r="K622" s="259"/>
      <c r="L622" s="264"/>
      <c r="M622" s="265"/>
      <c r="N622" s="266"/>
      <c r="O622" s="266"/>
      <c r="P622" s="266"/>
      <c r="Q622" s="266"/>
      <c r="R622" s="266"/>
      <c r="S622" s="266"/>
      <c r="T622" s="267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T622" s="268" t="s">
        <v>172</v>
      </c>
      <c r="AU622" s="268" t="s">
        <v>86</v>
      </c>
      <c r="AV622" s="15" t="s">
        <v>168</v>
      </c>
      <c r="AW622" s="15" t="s">
        <v>32</v>
      </c>
      <c r="AX622" s="15" t="s">
        <v>84</v>
      </c>
      <c r="AY622" s="268" t="s">
        <v>161</v>
      </c>
    </row>
    <row r="623" s="2" customFormat="1" ht="24.15" customHeight="1">
      <c r="A623" s="38"/>
      <c r="B623" s="39"/>
      <c r="C623" s="219" t="s">
        <v>755</v>
      </c>
      <c r="D623" s="219" t="s">
        <v>163</v>
      </c>
      <c r="E623" s="220" t="s">
        <v>756</v>
      </c>
      <c r="F623" s="221" t="s">
        <v>757</v>
      </c>
      <c r="G623" s="222" t="s">
        <v>166</v>
      </c>
      <c r="H623" s="223">
        <v>4268.3999999999996</v>
      </c>
      <c r="I623" s="224"/>
      <c r="J623" s="225">
        <f>ROUND(I623*H623,2)</f>
        <v>0</v>
      </c>
      <c r="K623" s="221" t="s">
        <v>167</v>
      </c>
      <c r="L623" s="44"/>
      <c r="M623" s="226" t="s">
        <v>1</v>
      </c>
      <c r="N623" s="227" t="s">
        <v>41</v>
      </c>
      <c r="O623" s="91"/>
      <c r="P623" s="228">
        <f>O623*H623</f>
        <v>0</v>
      </c>
      <c r="Q623" s="228">
        <v>0.00046999999999999999</v>
      </c>
      <c r="R623" s="228">
        <f>Q623*H623</f>
        <v>2.0061479999999996</v>
      </c>
      <c r="S623" s="228">
        <v>0</v>
      </c>
      <c r="T623" s="229">
        <f>S623*H623</f>
        <v>0</v>
      </c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R623" s="230" t="s">
        <v>168</v>
      </c>
      <c r="AT623" s="230" t="s">
        <v>163</v>
      </c>
      <c r="AU623" s="230" t="s">
        <v>86</v>
      </c>
      <c r="AY623" s="17" t="s">
        <v>161</v>
      </c>
      <c r="BE623" s="231">
        <f>IF(N623="základní",J623,0)</f>
        <v>0</v>
      </c>
      <c r="BF623" s="231">
        <f>IF(N623="snížená",J623,0)</f>
        <v>0</v>
      </c>
      <c r="BG623" s="231">
        <f>IF(N623="zákl. přenesená",J623,0)</f>
        <v>0</v>
      </c>
      <c r="BH623" s="231">
        <f>IF(N623="sníž. přenesená",J623,0)</f>
        <v>0</v>
      </c>
      <c r="BI623" s="231">
        <f>IF(N623="nulová",J623,0)</f>
        <v>0</v>
      </c>
      <c r="BJ623" s="17" t="s">
        <v>84</v>
      </c>
      <c r="BK623" s="231">
        <f>ROUND(I623*H623,2)</f>
        <v>0</v>
      </c>
      <c r="BL623" s="17" t="s">
        <v>168</v>
      </c>
      <c r="BM623" s="230" t="s">
        <v>758</v>
      </c>
    </row>
    <row r="624" s="13" customFormat="1">
      <c r="A624" s="13"/>
      <c r="B624" s="237"/>
      <c r="C624" s="238"/>
      <c r="D624" s="232" t="s">
        <v>172</v>
      </c>
      <c r="E624" s="239" t="s">
        <v>1</v>
      </c>
      <c r="F624" s="240" t="s">
        <v>759</v>
      </c>
      <c r="G624" s="238"/>
      <c r="H624" s="239" t="s">
        <v>1</v>
      </c>
      <c r="I624" s="241"/>
      <c r="J624" s="238"/>
      <c r="K624" s="238"/>
      <c r="L624" s="242"/>
      <c r="M624" s="243"/>
      <c r="N624" s="244"/>
      <c r="O624" s="244"/>
      <c r="P624" s="244"/>
      <c r="Q624" s="244"/>
      <c r="R624" s="244"/>
      <c r="S624" s="244"/>
      <c r="T624" s="245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6" t="s">
        <v>172</v>
      </c>
      <c r="AU624" s="246" t="s">
        <v>86</v>
      </c>
      <c r="AV624" s="13" t="s">
        <v>84</v>
      </c>
      <c r="AW624" s="13" t="s">
        <v>32</v>
      </c>
      <c r="AX624" s="13" t="s">
        <v>76</v>
      </c>
      <c r="AY624" s="246" t="s">
        <v>161</v>
      </c>
    </row>
    <row r="625" s="14" customFormat="1">
      <c r="A625" s="14"/>
      <c r="B625" s="247"/>
      <c r="C625" s="248"/>
      <c r="D625" s="232" t="s">
        <v>172</v>
      </c>
      <c r="E625" s="249" t="s">
        <v>1</v>
      </c>
      <c r="F625" s="250" t="s">
        <v>760</v>
      </c>
      <c r="G625" s="248"/>
      <c r="H625" s="251">
        <v>4268.3999999999996</v>
      </c>
      <c r="I625" s="252"/>
      <c r="J625" s="248"/>
      <c r="K625" s="248"/>
      <c r="L625" s="253"/>
      <c r="M625" s="254"/>
      <c r="N625" s="255"/>
      <c r="O625" s="255"/>
      <c r="P625" s="255"/>
      <c r="Q625" s="255"/>
      <c r="R625" s="255"/>
      <c r="S625" s="255"/>
      <c r="T625" s="256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7" t="s">
        <v>172</v>
      </c>
      <c r="AU625" s="257" t="s">
        <v>86</v>
      </c>
      <c r="AV625" s="14" t="s">
        <v>86</v>
      </c>
      <c r="AW625" s="14" t="s">
        <v>32</v>
      </c>
      <c r="AX625" s="14" t="s">
        <v>76</v>
      </c>
      <c r="AY625" s="257" t="s">
        <v>161</v>
      </c>
    </row>
    <row r="626" s="15" customFormat="1">
      <c r="A626" s="15"/>
      <c r="B626" s="258"/>
      <c r="C626" s="259"/>
      <c r="D626" s="232" t="s">
        <v>172</v>
      </c>
      <c r="E626" s="260" t="s">
        <v>1</v>
      </c>
      <c r="F626" s="261" t="s">
        <v>175</v>
      </c>
      <c r="G626" s="259"/>
      <c r="H626" s="262">
        <v>4268.3999999999996</v>
      </c>
      <c r="I626" s="263"/>
      <c r="J626" s="259"/>
      <c r="K626" s="259"/>
      <c r="L626" s="264"/>
      <c r="M626" s="265"/>
      <c r="N626" s="266"/>
      <c r="O626" s="266"/>
      <c r="P626" s="266"/>
      <c r="Q626" s="266"/>
      <c r="R626" s="266"/>
      <c r="S626" s="266"/>
      <c r="T626" s="267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T626" s="268" t="s">
        <v>172</v>
      </c>
      <c r="AU626" s="268" t="s">
        <v>86</v>
      </c>
      <c r="AV626" s="15" t="s">
        <v>168</v>
      </c>
      <c r="AW626" s="15" t="s">
        <v>32</v>
      </c>
      <c r="AX626" s="15" t="s">
        <v>84</v>
      </c>
      <c r="AY626" s="268" t="s">
        <v>161</v>
      </c>
    </row>
    <row r="627" s="2" customFormat="1" ht="49.05" customHeight="1">
      <c r="A627" s="38"/>
      <c r="B627" s="39"/>
      <c r="C627" s="219" t="s">
        <v>761</v>
      </c>
      <c r="D627" s="219" t="s">
        <v>163</v>
      </c>
      <c r="E627" s="220" t="s">
        <v>762</v>
      </c>
      <c r="F627" s="221" t="s">
        <v>763</v>
      </c>
      <c r="G627" s="222" t="s">
        <v>225</v>
      </c>
      <c r="H627" s="223">
        <v>74</v>
      </c>
      <c r="I627" s="224"/>
      <c r="J627" s="225">
        <f>ROUND(I627*H627,2)</f>
        <v>0</v>
      </c>
      <c r="K627" s="221" t="s">
        <v>167</v>
      </c>
      <c r="L627" s="44"/>
      <c r="M627" s="226" t="s">
        <v>1</v>
      </c>
      <c r="N627" s="227" t="s">
        <v>41</v>
      </c>
      <c r="O627" s="91"/>
      <c r="P627" s="228">
        <f>O627*H627</f>
        <v>0</v>
      </c>
      <c r="Q627" s="228">
        <v>0.16850000000000001</v>
      </c>
      <c r="R627" s="228">
        <f>Q627*H627</f>
        <v>12.469000000000001</v>
      </c>
      <c r="S627" s="228">
        <v>0</v>
      </c>
      <c r="T627" s="229">
        <f>S627*H627</f>
        <v>0</v>
      </c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R627" s="230" t="s">
        <v>168</v>
      </c>
      <c r="AT627" s="230" t="s">
        <v>163</v>
      </c>
      <c r="AU627" s="230" t="s">
        <v>86</v>
      </c>
      <c r="AY627" s="17" t="s">
        <v>161</v>
      </c>
      <c r="BE627" s="231">
        <f>IF(N627="základní",J627,0)</f>
        <v>0</v>
      </c>
      <c r="BF627" s="231">
        <f>IF(N627="snížená",J627,0)</f>
        <v>0</v>
      </c>
      <c r="BG627" s="231">
        <f>IF(N627="zákl. přenesená",J627,0)</f>
        <v>0</v>
      </c>
      <c r="BH627" s="231">
        <f>IF(N627="sníž. přenesená",J627,0)</f>
        <v>0</v>
      </c>
      <c r="BI627" s="231">
        <f>IF(N627="nulová",J627,0)</f>
        <v>0</v>
      </c>
      <c r="BJ627" s="17" t="s">
        <v>84</v>
      </c>
      <c r="BK627" s="231">
        <f>ROUND(I627*H627,2)</f>
        <v>0</v>
      </c>
      <c r="BL627" s="17" t="s">
        <v>168</v>
      </c>
      <c r="BM627" s="230" t="s">
        <v>764</v>
      </c>
    </row>
    <row r="628" s="13" customFormat="1">
      <c r="A628" s="13"/>
      <c r="B628" s="237"/>
      <c r="C628" s="238"/>
      <c r="D628" s="232" t="s">
        <v>172</v>
      </c>
      <c r="E628" s="239" t="s">
        <v>1</v>
      </c>
      <c r="F628" s="240" t="s">
        <v>765</v>
      </c>
      <c r="G628" s="238"/>
      <c r="H628" s="239" t="s">
        <v>1</v>
      </c>
      <c r="I628" s="241"/>
      <c r="J628" s="238"/>
      <c r="K628" s="238"/>
      <c r="L628" s="242"/>
      <c r="M628" s="243"/>
      <c r="N628" s="244"/>
      <c r="O628" s="244"/>
      <c r="P628" s="244"/>
      <c r="Q628" s="244"/>
      <c r="R628" s="244"/>
      <c r="S628" s="244"/>
      <c r="T628" s="245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6" t="s">
        <v>172</v>
      </c>
      <c r="AU628" s="246" t="s">
        <v>86</v>
      </c>
      <c r="AV628" s="13" t="s">
        <v>84</v>
      </c>
      <c r="AW628" s="13" t="s">
        <v>32</v>
      </c>
      <c r="AX628" s="13" t="s">
        <v>76</v>
      </c>
      <c r="AY628" s="246" t="s">
        <v>161</v>
      </c>
    </row>
    <row r="629" s="14" customFormat="1">
      <c r="A629" s="14"/>
      <c r="B629" s="247"/>
      <c r="C629" s="248"/>
      <c r="D629" s="232" t="s">
        <v>172</v>
      </c>
      <c r="E629" s="249" t="s">
        <v>1</v>
      </c>
      <c r="F629" s="250" t="s">
        <v>601</v>
      </c>
      <c r="G629" s="248"/>
      <c r="H629" s="251">
        <v>74</v>
      </c>
      <c r="I629" s="252"/>
      <c r="J629" s="248"/>
      <c r="K629" s="248"/>
      <c r="L629" s="253"/>
      <c r="M629" s="254"/>
      <c r="N629" s="255"/>
      <c r="O629" s="255"/>
      <c r="P629" s="255"/>
      <c r="Q629" s="255"/>
      <c r="R629" s="255"/>
      <c r="S629" s="255"/>
      <c r="T629" s="256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57" t="s">
        <v>172</v>
      </c>
      <c r="AU629" s="257" t="s">
        <v>86</v>
      </c>
      <c r="AV629" s="14" t="s">
        <v>86</v>
      </c>
      <c r="AW629" s="14" t="s">
        <v>32</v>
      </c>
      <c r="AX629" s="14" t="s">
        <v>76</v>
      </c>
      <c r="AY629" s="257" t="s">
        <v>161</v>
      </c>
    </row>
    <row r="630" s="15" customFormat="1">
      <c r="A630" s="15"/>
      <c r="B630" s="258"/>
      <c r="C630" s="259"/>
      <c r="D630" s="232" t="s">
        <v>172</v>
      </c>
      <c r="E630" s="260" t="s">
        <v>1</v>
      </c>
      <c r="F630" s="261" t="s">
        <v>175</v>
      </c>
      <c r="G630" s="259"/>
      <c r="H630" s="262">
        <v>74</v>
      </c>
      <c r="I630" s="263"/>
      <c r="J630" s="259"/>
      <c r="K630" s="259"/>
      <c r="L630" s="264"/>
      <c r="M630" s="265"/>
      <c r="N630" s="266"/>
      <c r="O630" s="266"/>
      <c r="P630" s="266"/>
      <c r="Q630" s="266"/>
      <c r="R630" s="266"/>
      <c r="S630" s="266"/>
      <c r="T630" s="267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T630" s="268" t="s">
        <v>172</v>
      </c>
      <c r="AU630" s="268" t="s">
        <v>86</v>
      </c>
      <c r="AV630" s="15" t="s">
        <v>168</v>
      </c>
      <c r="AW630" s="15" t="s">
        <v>32</v>
      </c>
      <c r="AX630" s="15" t="s">
        <v>84</v>
      </c>
      <c r="AY630" s="268" t="s">
        <v>161</v>
      </c>
    </row>
    <row r="631" s="2" customFormat="1" ht="16.5" customHeight="1">
      <c r="A631" s="38"/>
      <c r="B631" s="39"/>
      <c r="C631" s="269" t="s">
        <v>766</v>
      </c>
      <c r="D631" s="269" t="s">
        <v>319</v>
      </c>
      <c r="E631" s="270" t="s">
        <v>767</v>
      </c>
      <c r="F631" s="271" t="s">
        <v>768</v>
      </c>
      <c r="G631" s="272" t="s">
        <v>225</v>
      </c>
      <c r="H631" s="273">
        <v>75.480000000000004</v>
      </c>
      <c r="I631" s="274"/>
      <c r="J631" s="275">
        <f>ROUND(I631*H631,2)</f>
        <v>0</v>
      </c>
      <c r="K631" s="271" t="s">
        <v>167</v>
      </c>
      <c r="L631" s="276"/>
      <c r="M631" s="277" t="s">
        <v>1</v>
      </c>
      <c r="N631" s="278" t="s">
        <v>41</v>
      </c>
      <c r="O631" s="91"/>
      <c r="P631" s="228">
        <f>O631*H631</f>
        <v>0</v>
      </c>
      <c r="Q631" s="228">
        <v>0.080000000000000002</v>
      </c>
      <c r="R631" s="228">
        <f>Q631*H631</f>
        <v>6.0384000000000002</v>
      </c>
      <c r="S631" s="228">
        <v>0</v>
      </c>
      <c r="T631" s="229">
        <f>S631*H631</f>
        <v>0</v>
      </c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R631" s="230" t="s">
        <v>210</v>
      </c>
      <c r="AT631" s="230" t="s">
        <v>319</v>
      </c>
      <c r="AU631" s="230" t="s">
        <v>86</v>
      </c>
      <c r="AY631" s="17" t="s">
        <v>161</v>
      </c>
      <c r="BE631" s="231">
        <f>IF(N631="základní",J631,0)</f>
        <v>0</v>
      </c>
      <c r="BF631" s="231">
        <f>IF(N631="snížená",J631,0)</f>
        <v>0</v>
      </c>
      <c r="BG631" s="231">
        <f>IF(N631="zákl. přenesená",J631,0)</f>
        <v>0</v>
      </c>
      <c r="BH631" s="231">
        <f>IF(N631="sníž. přenesená",J631,0)</f>
        <v>0</v>
      </c>
      <c r="BI631" s="231">
        <f>IF(N631="nulová",J631,0)</f>
        <v>0</v>
      </c>
      <c r="BJ631" s="17" t="s">
        <v>84</v>
      </c>
      <c r="BK631" s="231">
        <f>ROUND(I631*H631,2)</f>
        <v>0</v>
      </c>
      <c r="BL631" s="17" t="s">
        <v>168</v>
      </c>
      <c r="BM631" s="230" t="s">
        <v>769</v>
      </c>
    </row>
    <row r="632" s="2" customFormat="1">
      <c r="A632" s="38"/>
      <c r="B632" s="39"/>
      <c r="C632" s="40"/>
      <c r="D632" s="232" t="s">
        <v>170</v>
      </c>
      <c r="E632" s="40"/>
      <c r="F632" s="233" t="s">
        <v>770</v>
      </c>
      <c r="G632" s="40"/>
      <c r="H632" s="40"/>
      <c r="I632" s="234"/>
      <c r="J632" s="40"/>
      <c r="K632" s="40"/>
      <c r="L632" s="44"/>
      <c r="M632" s="235"/>
      <c r="N632" s="236"/>
      <c r="O632" s="91"/>
      <c r="P632" s="91"/>
      <c r="Q632" s="91"/>
      <c r="R632" s="91"/>
      <c r="S632" s="91"/>
      <c r="T632" s="92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T632" s="17" t="s">
        <v>170</v>
      </c>
      <c r="AU632" s="17" t="s">
        <v>86</v>
      </c>
    </row>
    <row r="633" s="14" customFormat="1">
      <c r="A633" s="14"/>
      <c r="B633" s="247"/>
      <c r="C633" s="248"/>
      <c r="D633" s="232" t="s">
        <v>172</v>
      </c>
      <c r="E633" s="248"/>
      <c r="F633" s="250" t="s">
        <v>771</v>
      </c>
      <c r="G633" s="248"/>
      <c r="H633" s="251">
        <v>75.480000000000004</v>
      </c>
      <c r="I633" s="252"/>
      <c r="J633" s="248"/>
      <c r="K633" s="248"/>
      <c r="L633" s="253"/>
      <c r="M633" s="254"/>
      <c r="N633" s="255"/>
      <c r="O633" s="255"/>
      <c r="P633" s="255"/>
      <c r="Q633" s="255"/>
      <c r="R633" s="255"/>
      <c r="S633" s="255"/>
      <c r="T633" s="256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7" t="s">
        <v>172</v>
      </c>
      <c r="AU633" s="257" t="s">
        <v>86</v>
      </c>
      <c r="AV633" s="14" t="s">
        <v>86</v>
      </c>
      <c r="AW633" s="14" t="s">
        <v>4</v>
      </c>
      <c r="AX633" s="14" t="s">
        <v>84</v>
      </c>
      <c r="AY633" s="257" t="s">
        <v>161</v>
      </c>
    </row>
    <row r="634" s="2" customFormat="1" ht="49.05" customHeight="1">
      <c r="A634" s="38"/>
      <c r="B634" s="39"/>
      <c r="C634" s="219" t="s">
        <v>772</v>
      </c>
      <c r="D634" s="219" t="s">
        <v>163</v>
      </c>
      <c r="E634" s="220" t="s">
        <v>773</v>
      </c>
      <c r="F634" s="221" t="s">
        <v>774</v>
      </c>
      <c r="G634" s="222" t="s">
        <v>225</v>
      </c>
      <c r="H634" s="223">
        <v>1501</v>
      </c>
      <c r="I634" s="224"/>
      <c r="J634" s="225">
        <f>ROUND(I634*H634,2)</f>
        <v>0</v>
      </c>
      <c r="K634" s="221" t="s">
        <v>167</v>
      </c>
      <c r="L634" s="44"/>
      <c r="M634" s="226" t="s">
        <v>1</v>
      </c>
      <c r="N634" s="227" t="s">
        <v>41</v>
      </c>
      <c r="O634" s="91"/>
      <c r="P634" s="228">
        <f>O634*H634</f>
        <v>0</v>
      </c>
      <c r="Q634" s="228">
        <v>0.15256</v>
      </c>
      <c r="R634" s="228">
        <f>Q634*H634</f>
        <v>228.99256</v>
      </c>
      <c r="S634" s="228">
        <v>0</v>
      </c>
      <c r="T634" s="229">
        <f>S634*H634</f>
        <v>0</v>
      </c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R634" s="230" t="s">
        <v>168</v>
      </c>
      <c r="AT634" s="230" t="s">
        <v>163</v>
      </c>
      <c r="AU634" s="230" t="s">
        <v>86</v>
      </c>
      <c r="AY634" s="17" t="s">
        <v>161</v>
      </c>
      <c r="BE634" s="231">
        <f>IF(N634="základní",J634,0)</f>
        <v>0</v>
      </c>
      <c r="BF634" s="231">
        <f>IF(N634="snížená",J634,0)</f>
        <v>0</v>
      </c>
      <c r="BG634" s="231">
        <f>IF(N634="zákl. přenesená",J634,0)</f>
        <v>0</v>
      </c>
      <c r="BH634" s="231">
        <f>IF(N634="sníž. přenesená",J634,0)</f>
        <v>0</v>
      </c>
      <c r="BI634" s="231">
        <f>IF(N634="nulová",J634,0)</f>
        <v>0</v>
      </c>
      <c r="BJ634" s="17" t="s">
        <v>84</v>
      </c>
      <c r="BK634" s="231">
        <f>ROUND(I634*H634,2)</f>
        <v>0</v>
      </c>
      <c r="BL634" s="17" t="s">
        <v>168</v>
      </c>
      <c r="BM634" s="230" t="s">
        <v>775</v>
      </c>
    </row>
    <row r="635" s="13" customFormat="1">
      <c r="A635" s="13"/>
      <c r="B635" s="237"/>
      <c r="C635" s="238"/>
      <c r="D635" s="232" t="s">
        <v>172</v>
      </c>
      <c r="E635" s="239" t="s">
        <v>1</v>
      </c>
      <c r="F635" s="240" t="s">
        <v>776</v>
      </c>
      <c r="G635" s="238"/>
      <c r="H635" s="239" t="s">
        <v>1</v>
      </c>
      <c r="I635" s="241"/>
      <c r="J635" s="238"/>
      <c r="K635" s="238"/>
      <c r="L635" s="242"/>
      <c r="M635" s="243"/>
      <c r="N635" s="244"/>
      <c r="O635" s="244"/>
      <c r="P635" s="244"/>
      <c r="Q635" s="244"/>
      <c r="R635" s="244"/>
      <c r="S635" s="244"/>
      <c r="T635" s="245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6" t="s">
        <v>172</v>
      </c>
      <c r="AU635" s="246" t="s">
        <v>86</v>
      </c>
      <c r="AV635" s="13" t="s">
        <v>84</v>
      </c>
      <c r="AW635" s="13" t="s">
        <v>32</v>
      </c>
      <c r="AX635" s="13" t="s">
        <v>76</v>
      </c>
      <c r="AY635" s="246" t="s">
        <v>161</v>
      </c>
    </row>
    <row r="636" s="14" customFormat="1">
      <c r="A636" s="14"/>
      <c r="B636" s="247"/>
      <c r="C636" s="248"/>
      <c r="D636" s="232" t="s">
        <v>172</v>
      </c>
      <c r="E636" s="249" t="s">
        <v>1</v>
      </c>
      <c r="F636" s="250" t="s">
        <v>777</v>
      </c>
      <c r="G636" s="248"/>
      <c r="H636" s="251">
        <v>690</v>
      </c>
      <c r="I636" s="252"/>
      <c r="J636" s="248"/>
      <c r="K636" s="248"/>
      <c r="L636" s="253"/>
      <c r="M636" s="254"/>
      <c r="N636" s="255"/>
      <c r="O636" s="255"/>
      <c r="P636" s="255"/>
      <c r="Q636" s="255"/>
      <c r="R636" s="255"/>
      <c r="S636" s="255"/>
      <c r="T636" s="256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57" t="s">
        <v>172</v>
      </c>
      <c r="AU636" s="257" t="s">
        <v>86</v>
      </c>
      <c r="AV636" s="14" t="s">
        <v>86</v>
      </c>
      <c r="AW636" s="14" t="s">
        <v>32</v>
      </c>
      <c r="AX636" s="14" t="s">
        <v>76</v>
      </c>
      <c r="AY636" s="257" t="s">
        <v>161</v>
      </c>
    </row>
    <row r="637" s="13" customFormat="1">
      <c r="A637" s="13"/>
      <c r="B637" s="237"/>
      <c r="C637" s="238"/>
      <c r="D637" s="232" t="s">
        <v>172</v>
      </c>
      <c r="E637" s="239" t="s">
        <v>1</v>
      </c>
      <c r="F637" s="240" t="s">
        <v>778</v>
      </c>
      <c r="G637" s="238"/>
      <c r="H637" s="239" t="s">
        <v>1</v>
      </c>
      <c r="I637" s="241"/>
      <c r="J637" s="238"/>
      <c r="K637" s="238"/>
      <c r="L637" s="242"/>
      <c r="M637" s="243"/>
      <c r="N637" s="244"/>
      <c r="O637" s="244"/>
      <c r="P637" s="244"/>
      <c r="Q637" s="244"/>
      <c r="R637" s="244"/>
      <c r="S637" s="244"/>
      <c r="T637" s="245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6" t="s">
        <v>172</v>
      </c>
      <c r="AU637" s="246" t="s">
        <v>86</v>
      </c>
      <c r="AV637" s="13" t="s">
        <v>84</v>
      </c>
      <c r="AW637" s="13" t="s">
        <v>32</v>
      </c>
      <c r="AX637" s="13" t="s">
        <v>76</v>
      </c>
      <c r="AY637" s="246" t="s">
        <v>161</v>
      </c>
    </row>
    <row r="638" s="14" customFormat="1">
      <c r="A638" s="14"/>
      <c r="B638" s="247"/>
      <c r="C638" s="248"/>
      <c r="D638" s="232" t="s">
        <v>172</v>
      </c>
      <c r="E638" s="249" t="s">
        <v>1</v>
      </c>
      <c r="F638" s="250" t="s">
        <v>779</v>
      </c>
      <c r="G638" s="248"/>
      <c r="H638" s="251">
        <v>376</v>
      </c>
      <c r="I638" s="252"/>
      <c r="J638" s="248"/>
      <c r="K638" s="248"/>
      <c r="L638" s="253"/>
      <c r="M638" s="254"/>
      <c r="N638" s="255"/>
      <c r="O638" s="255"/>
      <c r="P638" s="255"/>
      <c r="Q638" s="255"/>
      <c r="R638" s="255"/>
      <c r="S638" s="255"/>
      <c r="T638" s="256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57" t="s">
        <v>172</v>
      </c>
      <c r="AU638" s="257" t="s">
        <v>86</v>
      </c>
      <c r="AV638" s="14" t="s">
        <v>86</v>
      </c>
      <c r="AW638" s="14" t="s">
        <v>32</v>
      </c>
      <c r="AX638" s="14" t="s">
        <v>76</v>
      </c>
      <c r="AY638" s="257" t="s">
        <v>161</v>
      </c>
    </row>
    <row r="639" s="13" customFormat="1">
      <c r="A639" s="13"/>
      <c r="B639" s="237"/>
      <c r="C639" s="238"/>
      <c r="D639" s="232" t="s">
        <v>172</v>
      </c>
      <c r="E639" s="239" t="s">
        <v>1</v>
      </c>
      <c r="F639" s="240" t="s">
        <v>780</v>
      </c>
      <c r="G639" s="238"/>
      <c r="H639" s="239" t="s">
        <v>1</v>
      </c>
      <c r="I639" s="241"/>
      <c r="J639" s="238"/>
      <c r="K639" s="238"/>
      <c r="L639" s="242"/>
      <c r="M639" s="243"/>
      <c r="N639" s="244"/>
      <c r="O639" s="244"/>
      <c r="P639" s="244"/>
      <c r="Q639" s="244"/>
      <c r="R639" s="244"/>
      <c r="S639" s="244"/>
      <c r="T639" s="245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6" t="s">
        <v>172</v>
      </c>
      <c r="AU639" s="246" t="s">
        <v>86</v>
      </c>
      <c r="AV639" s="13" t="s">
        <v>84</v>
      </c>
      <c r="AW639" s="13" t="s">
        <v>32</v>
      </c>
      <c r="AX639" s="13" t="s">
        <v>76</v>
      </c>
      <c r="AY639" s="246" t="s">
        <v>161</v>
      </c>
    </row>
    <row r="640" s="14" customFormat="1">
      <c r="A640" s="14"/>
      <c r="B640" s="247"/>
      <c r="C640" s="248"/>
      <c r="D640" s="232" t="s">
        <v>172</v>
      </c>
      <c r="E640" s="249" t="s">
        <v>1</v>
      </c>
      <c r="F640" s="250" t="s">
        <v>781</v>
      </c>
      <c r="G640" s="248"/>
      <c r="H640" s="251">
        <v>435</v>
      </c>
      <c r="I640" s="252"/>
      <c r="J640" s="248"/>
      <c r="K640" s="248"/>
      <c r="L640" s="253"/>
      <c r="M640" s="254"/>
      <c r="N640" s="255"/>
      <c r="O640" s="255"/>
      <c r="P640" s="255"/>
      <c r="Q640" s="255"/>
      <c r="R640" s="255"/>
      <c r="S640" s="255"/>
      <c r="T640" s="256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7" t="s">
        <v>172</v>
      </c>
      <c r="AU640" s="257" t="s">
        <v>86</v>
      </c>
      <c r="AV640" s="14" t="s">
        <v>86</v>
      </c>
      <c r="AW640" s="14" t="s">
        <v>32</v>
      </c>
      <c r="AX640" s="14" t="s">
        <v>76</v>
      </c>
      <c r="AY640" s="257" t="s">
        <v>161</v>
      </c>
    </row>
    <row r="641" s="15" customFormat="1">
      <c r="A641" s="15"/>
      <c r="B641" s="258"/>
      <c r="C641" s="259"/>
      <c r="D641" s="232" t="s">
        <v>172</v>
      </c>
      <c r="E641" s="260" t="s">
        <v>1</v>
      </c>
      <c r="F641" s="261" t="s">
        <v>175</v>
      </c>
      <c r="G641" s="259"/>
      <c r="H641" s="262">
        <v>1501</v>
      </c>
      <c r="I641" s="263"/>
      <c r="J641" s="259"/>
      <c r="K641" s="259"/>
      <c r="L641" s="264"/>
      <c r="M641" s="265"/>
      <c r="N641" s="266"/>
      <c r="O641" s="266"/>
      <c r="P641" s="266"/>
      <c r="Q641" s="266"/>
      <c r="R641" s="266"/>
      <c r="S641" s="266"/>
      <c r="T641" s="267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T641" s="268" t="s">
        <v>172</v>
      </c>
      <c r="AU641" s="268" t="s">
        <v>86</v>
      </c>
      <c r="AV641" s="15" t="s">
        <v>168</v>
      </c>
      <c r="AW641" s="15" t="s">
        <v>32</v>
      </c>
      <c r="AX641" s="15" t="s">
        <v>84</v>
      </c>
      <c r="AY641" s="268" t="s">
        <v>161</v>
      </c>
    </row>
    <row r="642" s="2" customFormat="1" ht="16.5" customHeight="1">
      <c r="A642" s="38"/>
      <c r="B642" s="39"/>
      <c r="C642" s="269" t="s">
        <v>782</v>
      </c>
      <c r="D642" s="269" t="s">
        <v>319</v>
      </c>
      <c r="E642" s="270" t="s">
        <v>783</v>
      </c>
      <c r="F642" s="271" t="s">
        <v>784</v>
      </c>
      <c r="G642" s="272" t="s">
        <v>225</v>
      </c>
      <c r="H642" s="273">
        <v>646.67999999999995</v>
      </c>
      <c r="I642" s="274"/>
      <c r="J642" s="275">
        <f>ROUND(I642*H642,2)</f>
        <v>0</v>
      </c>
      <c r="K642" s="271" t="s">
        <v>167</v>
      </c>
      <c r="L642" s="276"/>
      <c r="M642" s="277" t="s">
        <v>1</v>
      </c>
      <c r="N642" s="278" t="s">
        <v>41</v>
      </c>
      <c r="O642" s="91"/>
      <c r="P642" s="228">
        <f>O642*H642</f>
        <v>0</v>
      </c>
      <c r="Q642" s="228">
        <v>0.104</v>
      </c>
      <c r="R642" s="228">
        <f>Q642*H642</f>
        <v>67.254719999999992</v>
      </c>
      <c r="S642" s="228">
        <v>0</v>
      </c>
      <c r="T642" s="229">
        <f>S642*H642</f>
        <v>0</v>
      </c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R642" s="230" t="s">
        <v>210</v>
      </c>
      <c r="AT642" s="230" t="s">
        <v>319</v>
      </c>
      <c r="AU642" s="230" t="s">
        <v>86</v>
      </c>
      <c r="AY642" s="17" t="s">
        <v>161</v>
      </c>
      <c r="BE642" s="231">
        <f>IF(N642="základní",J642,0)</f>
        <v>0</v>
      </c>
      <c r="BF642" s="231">
        <f>IF(N642="snížená",J642,0)</f>
        <v>0</v>
      </c>
      <c r="BG642" s="231">
        <f>IF(N642="zákl. přenesená",J642,0)</f>
        <v>0</v>
      </c>
      <c r="BH642" s="231">
        <f>IF(N642="sníž. přenesená",J642,0)</f>
        <v>0</v>
      </c>
      <c r="BI642" s="231">
        <f>IF(N642="nulová",J642,0)</f>
        <v>0</v>
      </c>
      <c r="BJ642" s="17" t="s">
        <v>84</v>
      </c>
      <c r="BK642" s="231">
        <f>ROUND(I642*H642,2)</f>
        <v>0</v>
      </c>
      <c r="BL642" s="17" t="s">
        <v>168</v>
      </c>
      <c r="BM642" s="230" t="s">
        <v>785</v>
      </c>
    </row>
    <row r="643" s="2" customFormat="1">
      <c r="A643" s="38"/>
      <c r="B643" s="39"/>
      <c r="C643" s="40"/>
      <c r="D643" s="232" t="s">
        <v>170</v>
      </c>
      <c r="E643" s="40"/>
      <c r="F643" s="233" t="s">
        <v>786</v>
      </c>
      <c r="G643" s="40"/>
      <c r="H643" s="40"/>
      <c r="I643" s="234"/>
      <c r="J643" s="40"/>
      <c r="K643" s="40"/>
      <c r="L643" s="44"/>
      <c r="M643" s="235"/>
      <c r="N643" s="236"/>
      <c r="O643" s="91"/>
      <c r="P643" s="91"/>
      <c r="Q643" s="91"/>
      <c r="R643" s="91"/>
      <c r="S643" s="91"/>
      <c r="T643" s="92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T643" s="17" t="s">
        <v>170</v>
      </c>
      <c r="AU643" s="17" t="s">
        <v>86</v>
      </c>
    </row>
    <row r="644" s="13" customFormat="1">
      <c r="A644" s="13"/>
      <c r="B644" s="237"/>
      <c r="C644" s="238"/>
      <c r="D644" s="232" t="s">
        <v>172</v>
      </c>
      <c r="E644" s="239" t="s">
        <v>1</v>
      </c>
      <c r="F644" s="240" t="s">
        <v>787</v>
      </c>
      <c r="G644" s="238"/>
      <c r="H644" s="239" t="s">
        <v>1</v>
      </c>
      <c r="I644" s="241"/>
      <c r="J644" s="238"/>
      <c r="K644" s="238"/>
      <c r="L644" s="242"/>
      <c r="M644" s="243"/>
      <c r="N644" s="244"/>
      <c r="O644" s="244"/>
      <c r="P644" s="244"/>
      <c r="Q644" s="244"/>
      <c r="R644" s="244"/>
      <c r="S644" s="244"/>
      <c r="T644" s="245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6" t="s">
        <v>172</v>
      </c>
      <c r="AU644" s="246" t="s">
        <v>86</v>
      </c>
      <c r="AV644" s="13" t="s">
        <v>84</v>
      </c>
      <c r="AW644" s="13" t="s">
        <v>32</v>
      </c>
      <c r="AX644" s="13" t="s">
        <v>76</v>
      </c>
      <c r="AY644" s="246" t="s">
        <v>161</v>
      </c>
    </row>
    <row r="645" s="14" customFormat="1">
      <c r="A645" s="14"/>
      <c r="B645" s="247"/>
      <c r="C645" s="248"/>
      <c r="D645" s="232" t="s">
        <v>172</v>
      </c>
      <c r="E645" s="249" t="s">
        <v>1</v>
      </c>
      <c r="F645" s="250" t="s">
        <v>788</v>
      </c>
      <c r="G645" s="248"/>
      <c r="H645" s="251">
        <v>646.67999999999995</v>
      </c>
      <c r="I645" s="252"/>
      <c r="J645" s="248"/>
      <c r="K645" s="248"/>
      <c r="L645" s="253"/>
      <c r="M645" s="254"/>
      <c r="N645" s="255"/>
      <c r="O645" s="255"/>
      <c r="P645" s="255"/>
      <c r="Q645" s="255"/>
      <c r="R645" s="255"/>
      <c r="S645" s="255"/>
      <c r="T645" s="256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57" t="s">
        <v>172</v>
      </c>
      <c r="AU645" s="257" t="s">
        <v>86</v>
      </c>
      <c r="AV645" s="14" t="s">
        <v>86</v>
      </c>
      <c r="AW645" s="14" t="s">
        <v>32</v>
      </c>
      <c r="AX645" s="14" t="s">
        <v>76</v>
      </c>
      <c r="AY645" s="257" t="s">
        <v>161</v>
      </c>
    </row>
    <row r="646" s="15" customFormat="1">
      <c r="A646" s="15"/>
      <c r="B646" s="258"/>
      <c r="C646" s="259"/>
      <c r="D646" s="232" t="s">
        <v>172</v>
      </c>
      <c r="E646" s="260" t="s">
        <v>1</v>
      </c>
      <c r="F646" s="261" t="s">
        <v>175</v>
      </c>
      <c r="G646" s="259"/>
      <c r="H646" s="262">
        <v>646.67999999999995</v>
      </c>
      <c r="I646" s="263"/>
      <c r="J646" s="259"/>
      <c r="K646" s="259"/>
      <c r="L646" s="264"/>
      <c r="M646" s="265"/>
      <c r="N646" s="266"/>
      <c r="O646" s="266"/>
      <c r="P646" s="266"/>
      <c r="Q646" s="266"/>
      <c r="R646" s="266"/>
      <c r="S646" s="266"/>
      <c r="T646" s="267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T646" s="268" t="s">
        <v>172</v>
      </c>
      <c r="AU646" s="268" t="s">
        <v>86</v>
      </c>
      <c r="AV646" s="15" t="s">
        <v>168</v>
      </c>
      <c r="AW646" s="15" t="s">
        <v>32</v>
      </c>
      <c r="AX646" s="15" t="s">
        <v>84</v>
      </c>
      <c r="AY646" s="268" t="s">
        <v>161</v>
      </c>
    </row>
    <row r="647" s="2" customFormat="1" ht="24.15" customHeight="1">
      <c r="A647" s="38"/>
      <c r="B647" s="39"/>
      <c r="C647" s="269" t="s">
        <v>789</v>
      </c>
      <c r="D647" s="269" t="s">
        <v>319</v>
      </c>
      <c r="E647" s="270" t="s">
        <v>790</v>
      </c>
      <c r="F647" s="271" t="s">
        <v>791</v>
      </c>
      <c r="G647" s="272" t="s">
        <v>225</v>
      </c>
      <c r="H647" s="273">
        <v>2.04</v>
      </c>
      <c r="I647" s="274"/>
      <c r="J647" s="275">
        <f>ROUND(I647*H647,2)</f>
        <v>0</v>
      </c>
      <c r="K647" s="271" t="s">
        <v>1</v>
      </c>
      <c r="L647" s="276"/>
      <c r="M647" s="277" t="s">
        <v>1</v>
      </c>
      <c r="N647" s="278" t="s">
        <v>41</v>
      </c>
      <c r="O647" s="91"/>
      <c r="P647" s="228">
        <f>O647*H647</f>
        <v>0</v>
      </c>
      <c r="Q647" s="228">
        <v>0.105</v>
      </c>
      <c r="R647" s="228">
        <f>Q647*H647</f>
        <v>0.2142</v>
      </c>
      <c r="S647" s="228">
        <v>0</v>
      </c>
      <c r="T647" s="229">
        <f>S647*H647</f>
        <v>0</v>
      </c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R647" s="230" t="s">
        <v>210</v>
      </c>
      <c r="AT647" s="230" t="s">
        <v>319</v>
      </c>
      <c r="AU647" s="230" t="s">
        <v>86</v>
      </c>
      <c r="AY647" s="17" t="s">
        <v>161</v>
      </c>
      <c r="BE647" s="231">
        <f>IF(N647="základní",J647,0)</f>
        <v>0</v>
      </c>
      <c r="BF647" s="231">
        <f>IF(N647="snížená",J647,0)</f>
        <v>0</v>
      </c>
      <c r="BG647" s="231">
        <f>IF(N647="zákl. přenesená",J647,0)</f>
        <v>0</v>
      </c>
      <c r="BH647" s="231">
        <f>IF(N647="sníž. přenesená",J647,0)</f>
        <v>0</v>
      </c>
      <c r="BI647" s="231">
        <f>IF(N647="nulová",J647,0)</f>
        <v>0</v>
      </c>
      <c r="BJ647" s="17" t="s">
        <v>84</v>
      </c>
      <c r="BK647" s="231">
        <f>ROUND(I647*H647,2)</f>
        <v>0</v>
      </c>
      <c r="BL647" s="17" t="s">
        <v>168</v>
      </c>
      <c r="BM647" s="230" t="s">
        <v>792</v>
      </c>
    </row>
    <row r="648" s="13" customFormat="1">
      <c r="A648" s="13"/>
      <c r="B648" s="237"/>
      <c r="C648" s="238"/>
      <c r="D648" s="232" t="s">
        <v>172</v>
      </c>
      <c r="E648" s="239" t="s">
        <v>1</v>
      </c>
      <c r="F648" s="240" t="s">
        <v>793</v>
      </c>
      <c r="G648" s="238"/>
      <c r="H648" s="239" t="s">
        <v>1</v>
      </c>
      <c r="I648" s="241"/>
      <c r="J648" s="238"/>
      <c r="K648" s="238"/>
      <c r="L648" s="242"/>
      <c r="M648" s="243"/>
      <c r="N648" s="244"/>
      <c r="O648" s="244"/>
      <c r="P648" s="244"/>
      <c r="Q648" s="244"/>
      <c r="R648" s="244"/>
      <c r="S648" s="244"/>
      <c r="T648" s="245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6" t="s">
        <v>172</v>
      </c>
      <c r="AU648" s="246" t="s">
        <v>86</v>
      </c>
      <c r="AV648" s="13" t="s">
        <v>84</v>
      </c>
      <c r="AW648" s="13" t="s">
        <v>32</v>
      </c>
      <c r="AX648" s="13" t="s">
        <v>76</v>
      </c>
      <c r="AY648" s="246" t="s">
        <v>161</v>
      </c>
    </row>
    <row r="649" s="14" customFormat="1">
      <c r="A649" s="14"/>
      <c r="B649" s="247"/>
      <c r="C649" s="248"/>
      <c r="D649" s="232" t="s">
        <v>172</v>
      </c>
      <c r="E649" s="249" t="s">
        <v>1</v>
      </c>
      <c r="F649" s="250" t="s">
        <v>794</v>
      </c>
      <c r="G649" s="248"/>
      <c r="H649" s="251">
        <v>2.04</v>
      </c>
      <c r="I649" s="252"/>
      <c r="J649" s="248"/>
      <c r="K649" s="248"/>
      <c r="L649" s="253"/>
      <c r="M649" s="254"/>
      <c r="N649" s="255"/>
      <c r="O649" s="255"/>
      <c r="P649" s="255"/>
      <c r="Q649" s="255"/>
      <c r="R649" s="255"/>
      <c r="S649" s="255"/>
      <c r="T649" s="256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57" t="s">
        <v>172</v>
      </c>
      <c r="AU649" s="257" t="s">
        <v>86</v>
      </c>
      <c r="AV649" s="14" t="s">
        <v>86</v>
      </c>
      <c r="AW649" s="14" t="s">
        <v>32</v>
      </c>
      <c r="AX649" s="14" t="s">
        <v>76</v>
      </c>
      <c r="AY649" s="257" t="s">
        <v>161</v>
      </c>
    </row>
    <row r="650" s="15" customFormat="1">
      <c r="A650" s="15"/>
      <c r="B650" s="258"/>
      <c r="C650" s="259"/>
      <c r="D650" s="232" t="s">
        <v>172</v>
      </c>
      <c r="E650" s="260" t="s">
        <v>1</v>
      </c>
      <c r="F650" s="261" t="s">
        <v>175</v>
      </c>
      <c r="G650" s="259"/>
      <c r="H650" s="262">
        <v>2.04</v>
      </c>
      <c r="I650" s="263"/>
      <c r="J650" s="259"/>
      <c r="K650" s="259"/>
      <c r="L650" s="264"/>
      <c r="M650" s="265"/>
      <c r="N650" s="266"/>
      <c r="O650" s="266"/>
      <c r="P650" s="266"/>
      <c r="Q650" s="266"/>
      <c r="R650" s="266"/>
      <c r="S650" s="266"/>
      <c r="T650" s="267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T650" s="268" t="s">
        <v>172</v>
      </c>
      <c r="AU650" s="268" t="s">
        <v>86</v>
      </c>
      <c r="AV650" s="15" t="s">
        <v>168</v>
      </c>
      <c r="AW650" s="15" t="s">
        <v>32</v>
      </c>
      <c r="AX650" s="15" t="s">
        <v>84</v>
      </c>
      <c r="AY650" s="268" t="s">
        <v>161</v>
      </c>
    </row>
    <row r="651" s="2" customFormat="1" ht="24.15" customHeight="1">
      <c r="A651" s="38"/>
      <c r="B651" s="39"/>
      <c r="C651" s="269" t="s">
        <v>795</v>
      </c>
      <c r="D651" s="269" t="s">
        <v>319</v>
      </c>
      <c r="E651" s="270" t="s">
        <v>796</v>
      </c>
      <c r="F651" s="271" t="s">
        <v>797</v>
      </c>
      <c r="G651" s="272" t="s">
        <v>225</v>
      </c>
      <c r="H651" s="273">
        <v>7.1399999999999997</v>
      </c>
      <c r="I651" s="274"/>
      <c r="J651" s="275">
        <f>ROUND(I651*H651,2)</f>
        <v>0</v>
      </c>
      <c r="K651" s="271" t="s">
        <v>167</v>
      </c>
      <c r="L651" s="276"/>
      <c r="M651" s="277" t="s">
        <v>1</v>
      </c>
      <c r="N651" s="278" t="s">
        <v>41</v>
      </c>
      <c r="O651" s="91"/>
      <c r="P651" s="228">
        <f>O651*H651</f>
        <v>0</v>
      </c>
      <c r="Q651" s="228">
        <v>0.105</v>
      </c>
      <c r="R651" s="228">
        <f>Q651*H651</f>
        <v>0.74969999999999992</v>
      </c>
      <c r="S651" s="228">
        <v>0</v>
      </c>
      <c r="T651" s="229">
        <f>S651*H651</f>
        <v>0</v>
      </c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R651" s="230" t="s">
        <v>210</v>
      </c>
      <c r="AT651" s="230" t="s">
        <v>319</v>
      </c>
      <c r="AU651" s="230" t="s">
        <v>86</v>
      </c>
      <c r="AY651" s="17" t="s">
        <v>161</v>
      </c>
      <c r="BE651" s="231">
        <f>IF(N651="základní",J651,0)</f>
        <v>0</v>
      </c>
      <c r="BF651" s="231">
        <f>IF(N651="snížená",J651,0)</f>
        <v>0</v>
      </c>
      <c r="BG651" s="231">
        <f>IF(N651="zákl. přenesená",J651,0)</f>
        <v>0</v>
      </c>
      <c r="BH651" s="231">
        <f>IF(N651="sníž. přenesená",J651,0)</f>
        <v>0</v>
      </c>
      <c r="BI651" s="231">
        <f>IF(N651="nulová",J651,0)</f>
        <v>0</v>
      </c>
      <c r="BJ651" s="17" t="s">
        <v>84</v>
      </c>
      <c r="BK651" s="231">
        <f>ROUND(I651*H651,2)</f>
        <v>0</v>
      </c>
      <c r="BL651" s="17" t="s">
        <v>168</v>
      </c>
      <c r="BM651" s="230" t="s">
        <v>798</v>
      </c>
    </row>
    <row r="652" s="13" customFormat="1">
      <c r="A652" s="13"/>
      <c r="B652" s="237"/>
      <c r="C652" s="238"/>
      <c r="D652" s="232" t="s">
        <v>172</v>
      </c>
      <c r="E652" s="239" t="s">
        <v>1</v>
      </c>
      <c r="F652" s="240" t="s">
        <v>799</v>
      </c>
      <c r="G652" s="238"/>
      <c r="H652" s="239" t="s">
        <v>1</v>
      </c>
      <c r="I652" s="241"/>
      <c r="J652" s="238"/>
      <c r="K652" s="238"/>
      <c r="L652" s="242"/>
      <c r="M652" s="243"/>
      <c r="N652" s="244"/>
      <c r="O652" s="244"/>
      <c r="P652" s="244"/>
      <c r="Q652" s="244"/>
      <c r="R652" s="244"/>
      <c r="S652" s="244"/>
      <c r="T652" s="245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46" t="s">
        <v>172</v>
      </c>
      <c r="AU652" s="246" t="s">
        <v>86</v>
      </c>
      <c r="AV652" s="13" t="s">
        <v>84</v>
      </c>
      <c r="AW652" s="13" t="s">
        <v>32</v>
      </c>
      <c r="AX652" s="13" t="s">
        <v>76</v>
      </c>
      <c r="AY652" s="246" t="s">
        <v>161</v>
      </c>
    </row>
    <row r="653" s="14" customFormat="1">
      <c r="A653" s="14"/>
      <c r="B653" s="247"/>
      <c r="C653" s="248"/>
      <c r="D653" s="232" t="s">
        <v>172</v>
      </c>
      <c r="E653" s="249" t="s">
        <v>1</v>
      </c>
      <c r="F653" s="250" t="s">
        <v>800</v>
      </c>
      <c r="G653" s="248"/>
      <c r="H653" s="251">
        <v>7.1399999999999997</v>
      </c>
      <c r="I653" s="252"/>
      <c r="J653" s="248"/>
      <c r="K653" s="248"/>
      <c r="L653" s="253"/>
      <c r="M653" s="254"/>
      <c r="N653" s="255"/>
      <c r="O653" s="255"/>
      <c r="P653" s="255"/>
      <c r="Q653" s="255"/>
      <c r="R653" s="255"/>
      <c r="S653" s="255"/>
      <c r="T653" s="256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57" t="s">
        <v>172</v>
      </c>
      <c r="AU653" s="257" t="s">
        <v>86</v>
      </c>
      <c r="AV653" s="14" t="s">
        <v>86</v>
      </c>
      <c r="AW653" s="14" t="s">
        <v>32</v>
      </c>
      <c r="AX653" s="14" t="s">
        <v>76</v>
      </c>
      <c r="AY653" s="257" t="s">
        <v>161</v>
      </c>
    </row>
    <row r="654" s="15" customFormat="1">
      <c r="A654" s="15"/>
      <c r="B654" s="258"/>
      <c r="C654" s="259"/>
      <c r="D654" s="232" t="s">
        <v>172</v>
      </c>
      <c r="E654" s="260" t="s">
        <v>1</v>
      </c>
      <c r="F654" s="261" t="s">
        <v>175</v>
      </c>
      <c r="G654" s="259"/>
      <c r="H654" s="262">
        <v>7.1399999999999997</v>
      </c>
      <c r="I654" s="263"/>
      <c r="J654" s="259"/>
      <c r="K654" s="259"/>
      <c r="L654" s="264"/>
      <c r="M654" s="265"/>
      <c r="N654" s="266"/>
      <c r="O654" s="266"/>
      <c r="P654" s="266"/>
      <c r="Q654" s="266"/>
      <c r="R654" s="266"/>
      <c r="S654" s="266"/>
      <c r="T654" s="267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T654" s="268" t="s">
        <v>172</v>
      </c>
      <c r="AU654" s="268" t="s">
        <v>86</v>
      </c>
      <c r="AV654" s="15" t="s">
        <v>168</v>
      </c>
      <c r="AW654" s="15" t="s">
        <v>32</v>
      </c>
      <c r="AX654" s="15" t="s">
        <v>84</v>
      </c>
      <c r="AY654" s="268" t="s">
        <v>161</v>
      </c>
    </row>
    <row r="655" s="2" customFormat="1" ht="24.15" customHeight="1">
      <c r="A655" s="38"/>
      <c r="B655" s="39"/>
      <c r="C655" s="269" t="s">
        <v>801</v>
      </c>
      <c r="D655" s="269" t="s">
        <v>319</v>
      </c>
      <c r="E655" s="270" t="s">
        <v>802</v>
      </c>
      <c r="F655" s="271" t="s">
        <v>803</v>
      </c>
      <c r="G655" s="272" t="s">
        <v>225</v>
      </c>
      <c r="H655" s="273">
        <v>11.220000000000001</v>
      </c>
      <c r="I655" s="274"/>
      <c r="J655" s="275">
        <f>ROUND(I655*H655,2)</f>
        <v>0</v>
      </c>
      <c r="K655" s="271" t="s">
        <v>1</v>
      </c>
      <c r="L655" s="276"/>
      <c r="M655" s="277" t="s">
        <v>1</v>
      </c>
      <c r="N655" s="278" t="s">
        <v>41</v>
      </c>
      <c r="O655" s="91"/>
      <c r="P655" s="228">
        <f>O655*H655</f>
        <v>0</v>
      </c>
      <c r="Q655" s="228">
        <v>0.105</v>
      </c>
      <c r="R655" s="228">
        <f>Q655*H655</f>
        <v>1.1780999999999999</v>
      </c>
      <c r="S655" s="228">
        <v>0</v>
      </c>
      <c r="T655" s="229">
        <f>S655*H655</f>
        <v>0</v>
      </c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R655" s="230" t="s">
        <v>210</v>
      </c>
      <c r="AT655" s="230" t="s">
        <v>319</v>
      </c>
      <c r="AU655" s="230" t="s">
        <v>86</v>
      </c>
      <c r="AY655" s="17" t="s">
        <v>161</v>
      </c>
      <c r="BE655" s="231">
        <f>IF(N655="základní",J655,0)</f>
        <v>0</v>
      </c>
      <c r="BF655" s="231">
        <f>IF(N655="snížená",J655,0)</f>
        <v>0</v>
      </c>
      <c r="BG655" s="231">
        <f>IF(N655="zákl. přenesená",J655,0)</f>
        <v>0</v>
      </c>
      <c r="BH655" s="231">
        <f>IF(N655="sníž. přenesená",J655,0)</f>
        <v>0</v>
      </c>
      <c r="BI655" s="231">
        <f>IF(N655="nulová",J655,0)</f>
        <v>0</v>
      </c>
      <c r="BJ655" s="17" t="s">
        <v>84</v>
      </c>
      <c r="BK655" s="231">
        <f>ROUND(I655*H655,2)</f>
        <v>0</v>
      </c>
      <c r="BL655" s="17" t="s">
        <v>168</v>
      </c>
      <c r="BM655" s="230" t="s">
        <v>804</v>
      </c>
    </row>
    <row r="656" s="13" customFormat="1">
      <c r="A656" s="13"/>
      <c r="B656" s="237"/>
      <c r="C656" s="238"/>
      <c r="D656" s="232" t="s">
        <v>172</v>
      </c>
      <c r="E656" s="239" t="s">
        <v>1</v>
      </c>
      <c r="F656" s="240" t="s">
        <v>805</v>
      </c>
      <c r="G656" s="238"/>
      <c r="H656" s="239" t="s">
        <v>1</v>
      </c>
      <c r="I656" s="241"/>
      <c r="J656" s="238"/>
      <c r="K656" s="238"/>
      <c r="L656" s="242"/>
      <c r="M656" s="243"/>
      <c r="N656" s="244"/>
      <c r="O656" s="244"/>
      <c r="P656" s="244"/>
      <c r="Q656" s="244"/>
      <c r="R656" s="244"/>
      <c r="S656" s="244"/>
      <c r="T656" s="245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6" t="s">
        <v>172</v>
      </c>
      <c r="AU656" s="246" t="s">
        <v>86</v>
      </c>
      <c r="AV656" s="13" t="s">
        <v>84</v>
      </c>
      <c r="AW656" s="13" t="s">
        <v>32</v>
      </c>
      <c r="AX656" s="13" t="s">
        <v>76</v>
      </c>
      <c r="AY656" s="246" t="s">
        <v>161</v>
      </c>
    </row>
    <row r="657" s="14" customFormat="1">
      <c r="A657" s="14"/>
      <c r="B657" s="247"/>
      <c r="C657" s="248"/>
      <c r="D657" s="232" t="s">
        <v>172</v>
      </c>
      <c r="E657" s="249" t="s">
        <v>1</v>
      </c>
      <c r="F657" s="250" t="s">
        <v>806</v>
      </c>
      <c r="G657" s="248"/>
      <c r="H657" s="251">
        <v>11.220000000000001</v>
      </c>
      <c r="I657" s="252"/>
      <c r="J657" s="248"/>
      <c r="K657" s="248"/>
      <c r="L657" s="253"/>
      <c r="M657" s="254"/>
      <c r="N657" s="255"/>
      <c r="O657" s="255"/>
      <c r="P657" s="255"/>
      <c r="Q657" s="255"/>
      <c r="R657" s="255"/>
      <c r="S657" s="255"/>
      <c r="T657" s="256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57" t="s">
        <v>172</v>
      </c>
      <c r="AU657" s="257" t="s">
        <v>86</v>
      </c>
      <c r="AV657" s="14" t="s">
        <v>86</v>
      </c>
      <c r="AW657" s="14" t="s">
        <v>32</v>
      </c>
      <c r="AX657" s="14" t="s">
        <v>76</v>
      </c>
      <c r="AY657" s="257" t="s">
        <v>161</v>
      </c>
    </row>
    <row r="658" s="15" customFormat="1">
      <c r="A658" s="15"/>
      <c r="B658" s="258"/>
      <c r="C658" s="259"/>
      <c r="D658" s="232" t="s">
        <v>172</v>
      </c>
      <c r="E658" s="260" t="s">
        <v>1</v>
      </c>
      <c r="F658" s="261" t="s">
        <v>175</v>
      </c>
      <c r="G658" s="259"/>
      <c r="H658" s="262">
        <v>11.220000000000001</v>
      </c>
      <c r="I658" s="263"/>
      <c r="J658" s="259"/>
      <c r="K658" s="259"/>
      <c r="L658" s="264"/>
      <c r="M658" s="265"/>
      <c r="N658" s="266"/>
      <c r="O658" s="266"/>
      <c r="P658" s="266"/>
      <c r="Q658" s="266"/>
      <c r="R658" s="266"/>
      <c r="S658" s="266"/>
      <c r="T658" s="267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T658" s="268" t="s">
        <v>172</v>
      </c>
      <c r="AU658" s="268" t="s">
        <v>86</v>
      </c>
      <c r="AV658" s="15" t="s">
        <v>168</v>
      </c>
      <c r="AW658" s="15" t="s">
        <v>32</v>
      </c>
      <c r="AX658" s="15" t="s">
        <v>84</v>
      </c>
      <c r="AY658" s="268" t="s">
        <v>161</v>
      </c>
    </row>
    <row r="659" s="2" customFormat="1" ht="16.5" customHeight="1">
      <c r="A659" s="38"/>
      <c r="B659" s="39"/>
      <c r="C659" s="269" t="s">
        <v>807</v>
      </c>
      <c r="D659" s="269" t="s">
        <v>319</v>
      </c>
      <c r="E659" s="270" t="s">
        <v>808</v>
      </c>
      <c r="F659" s="271" t="s">
        <v>809</v>
      </c>
      <c r="G659" s="272" t="s">
        <v>225</v>
      </c>
      <c r="H659" s="273">
        <v>36.719999999999999</v>
      </c>
      <c r="I659" s="274"/>
      <c r="J659" s="275">
        <f>ROUND(I659*H659,2)</f>
        <v>0</v>
      </c>
      <c r="K659" s="271" t="s">
        <v>167</v>
      </c>
      <c r="L659" s="276"/>
      <c r="M659" s="277" t="s">
        <v>1</v>
      </c>
      <c r="N659" s="278" t="s">
        <v>41</v>
      </c>
      <c r="O659" s="91"/>
      <c r="P659" s="228">
        <f>O659*H659</f>
        <v>0</v>
      </c>
      <c r="Q659" s="228">
        <v>0.105</v>
      </c>
      <c r="R659" s="228">
        <f>Q659*H659</f>
        <v>3.8555999999999999</v>
      </c>
      <c r="S659" s="228">
        <v>0</v>
      </c>
      <c r="T659" s="229">
        <f>S659*H659</f>
        <v>0</v>
      </c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R659" s="230" t="s">
        <v>210</v>
      </c>
      <c r="AT659" s="230" t="s">
        <v>319</v>
      </c>
      <c r="AU659" s="230" t="s">
        <v>86</v>
      </c>
      <c r="AY659" s="17" t="s">
        <v>161</v>
      </c>
      <c r="BE659" s="231">
        <f>IF(N659="základní",J659,0)</f>
        <v>0</v>
      </c>
      <c r="BF659" s="231">
        <f>IF(N659="snížená",J659,0)</f>
        <v>0</v>
      </c>
      <c r="BG659" s="231">
        <f>IF(N659="zákl. přenesená",J659,0)</f>
        <v>0</v>
      </c>
      <c r="BH659" s="231">
        <f>IF(N659="sníž. přenesená",J659,0)</f>
        <v>0</v>
      </c>
      <c r="BI659" s="231">
        <f>IF(N659="nulová",J659,0)</f>
        <v>0</v>
      </c>
      <c r="BJ659" s="17" t="s">
        <v>84</v>
      </c>
      <c r="BK659" s="231">
        <f>ROUND(I659*H659,2)</f>
        <v>0</v>
      </c>
      <c r="BL659" s="17" t="s">
        <v>168</v>
      </c>
      <c r="BM659" s="230" t="s">
        <v>810</v>
      </c>
    </row>
    <row r="660" s="13" customFormat="1">
      <c r="A660" s="13"/>
      <c r="B660" s="237"/>
      <c r="C660" s="238"/>
      <c r="D660" s="232" t="s">
        <v>172</v>
      </c>
      <c r="E660" s="239" t="s">
        <v>1</v>
      </c>
      <c r="F660" s="240" t="s">
        <v>811</v>
      </c>
      <c r="G660" s="238"/>
      <c r="H660" s="239" t="s">
        <v>1</v>
      </c>
      <c r="I660" s="241"/>
      <c r="J660" s="238"/>
      <c r="K660" s="238"/>
      <c r="L660" s="242"/>
      <c r="M660" s="243"/>
      <c r="N660" s="244"/>
      <c r="O660" s="244"/>
      <c r="P660" s="244"/>
      <c r="Q660" s="244"/>
      <c r="R660" s="244"/>
      <c r="S660" s="244"/>
      <c r="T660" s="245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6" t="s">
        <v>172</v>
      </c>
      <c r="AU660" s="246" t="s">
        <v>86</v>
      </c>
      <c r="AV660" s="13" t="s">
        <v>84</v>
      </c>
      <c r="AW660" s="13" t="s">
        <v>32</v>
      </c>
      <c r="AX660" s="13" t="s">
        <v>76</v>
      </c>
      <c r="AY660" s="246" t="s">
        <v>161</v>
      </c>
    </row>
    <row r="661" s="14" customFormat="1">
      <c r="A661" s="14"/>
      <c r="B661" s="247"/>
      <c r="C661" s="248"/>
      <c r="D661" s="232" t="s">
        <v>172</v>
      </c>
      <c r="E661" s="249" t="s">
        <v>1</v>
      </c>
      <c r="F661" s="250" t="s">
        <v>588</v>
      </c>
      <c r="G661" s="248"/>
      <c r="H661" s="251">
        <v>36.719999999999999</v>
      </c>
      <c r="I661" s="252"/>
      <c r="J661" s="248"/>
      <c r="K661" s="248"/>
      <c r="L661" s="253"/>
      <c r="M661" s="254"/>
      <c r="N661" s="255"/>
      <c r="O661" s="255"/>
      <c r="P661" s="255"/>
      <c r="Q661" s="255"/>
      <c r="R661" s="255"/>
      <c r="S661" s="255"/>
      <c r="T661" s="256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57" t="s">
        <v>172</v>
      </c>
      <c r="AU661" s="257" t="s">
        <v>86</v>
      </c>
      <c r="AV661" s="14" t="s">
        <v>86</v>
      </c>
      <c r="AW661" s="14" t="s">
        <v>32</v>
      </c>
      <c r="AX661" s="14" t="s">
        <v>76</v>
      </c>
      <c r="AY661" s="257" t="s">
        <v>161</v>
      </c>
    </row>
    <row r="662" s="15" customFormat="1">
      <c r="A662" s="15"/>
      <c r="B662" s="258"/>
      <c r="C662" s="259"/>
      <c r="D662" s="232" t="s">
        <v>172</v>
      </c>
      <c r="E662" s="260" t="s">
        <v>1</v>
      </c>
      <c r="F662" s="261" t="s">
        <v>175</v>
      </c>
      <c r="G662" s="259"/>
      <c r="H662" s="262">
        <v>36.719999999999999</v>
      </c>
      <c r="I662" s="263"/>
      <c r="J662" s="259"/>
      <c r="K662" s="259"/>
      <c r="L662" s="264"/>
      <c r="M662" s="265"/>
      <c r="N662" s="266"/>
      <c r="O662" s="266"/>
      <c r="P662" s="266"/>
      <c r="Q662" s="266"/>
      <c r="R662" s="266"/>
      <c r="S662" s="266"/>
      <c r="T662" s="267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T662" s="268" t="s">
        <v>172</v>
      </c>
      <c r="AU662" s="268" t="s">
        <v>86</v>
      </c>
      <c r="AV662" s="15" t="s">
        <v>168</v>
      </c>
      <c r="AW662" s="15" t="s">
        <v>32</v>
      </c>
      <c r="AX662" s="15" t="s">
        <v>84</v>
      </c>
      <c r="AY662" s="268" t="s">
        <v>161</v>
      </c>
    </row>
    <row r="663" s="2" customFormat="1" ht="21.75" customHeight="1">
      <c r="A663" s="38"/>
      <c r="B663" s="39"/>
      <c r="C663" s="269" t="s">
        <v>812</v>
      </c>
      <c r="D663" s="269" t="s">
        <v>319</v>
      </c>
      <c r="E663" s="270" t="s">
        <v>813</v>
      </c>
      <c r="F663" s="271" t="s">
        <v>814</v>
      </c>
      <c r="G663" s="272" t="s">
        <v>225</v>
      </c>
      <c r="H663" s="273">
        <v>383.51999999999998</v>
      </c>
      <c r="I663" s="274"/>
      <c r="J663" s="275">
        <f>ROUND(I663*H663,2)</f>
        <v>0</v>
      </c>
      <c r="K663" s="271" t="s">
        <v>167</v>
      </c>
      <c r="L663" s="276"/>
      <c r="M663" s="277" t="s">
        <v>1</v>
      </c>
      <c r="N663" s="278" t="s">
        <v>41</v>
      </c>
      <c r="O663" s="91"/>
      <c r="P663" s="228">
        <f>O663*H663</f>
        <v>0</v>
      </c>
      <c r="Q663" s="228">
        <v>0.065000000000000002</v>
      </c>
      <c r="R663" s="228">
        <f>Q663*H663</f>
        <v>24.928799999999999</v>
      </c>
      <c r="S663" s="228">
        <v>0</v>
      </c>
      <c r="T663" s="229">
        <f>S663*H663</f>
        <v>0</v>
      </c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R663" s="230" t="s">
        <v>210</v>
      </c>
      <c r="AT663" s="230" t="s">
        <v>319</v>
      </c>
      <c r="AU663" s="230" t="s">
        <v>86</v>
      </c>
      <c r="AY663" s="17" t="s">
        <v>161</v>
      </c>
      <c r="BE663" s="231">
        <f>IF(N663="základní",J663,0)</f>
        <v>0</v>
      </c>
      <c r="BF663" s="231">
        <f>IF(N663="snížená",J663,0)</f>
        <v>0</v>
      </c>
      <c r="BG663" s="231">
        <f>IF(N663="zákl. přenesená",J663,0)</f>
        <v>0</v>
      </c>
      <c r="BH663" s="231">
        <f>IF(N663="sníž. přenesená",J663,0)</f>
        <v>0</v>
      </c>
      <c r="BI663" s="231">
        <f>IF(N663="nulová",J663,0)</f>
        <v>0</v>
      </c>
      <c r="BJ663" s="17" t="s">
        <v>84</v>
      </c>
      <c r="BK663" s="231">
        <f>ROUND(I663*H663,2)</f>
        <v>0</v>
      </c>
      <c r="BL663" s="17" t="s">
        <v>168</v>
      </c>
      <c r="BM663" s="230" t="s">
        <v>815</v>
      </c>
    </row>
    <row r="664" s="13" customFormat="1">
      <c r="A664" s="13"/>
      <c r="B664" s="237"/>
      <c r="C664" s="238"/>
      <c r="D664" s="232" t="s">
        <v>172</v>
      </c>
      <c r="E664" s="239" t="s">
        <v>1</v>
      </c>
      <c r="F664" s="240" t="s">
        <v>778</v>
      </c>
      <c r="G664" s="238"/>
      <c r="H664" s="239" t="s">
        <v>1</v>
      </c>
      <c r="I664" s="241"/>
      <c r="J664" s="238"/>
      <c r="K664" s="238"/>
      <c r="L664" s="242"/>
      <c r="M664" s="243"/>
      <c r="N664" s="244"/>
      <c r="O664" s="244"/>
      <c r="P664" s="244"/>
      <c r="Q664" s="244"/>
      <c r="R664" s="244"/>
      <c r="S664" s="244"/>
      <c r="T664" s="245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6" t="s">
        <v>172</v>
      </c>
      <c r="AU664" s="246" t="s">
        <v>86</v>
      </c>
      <c r="AV664" s="13" t="s">
        <v>84</v>
      </c>
      <c r="AW664" s="13" t="s">
        <v>32</v>
      </c>
      <c r="AX664" s="13" t="s">
        <v>76</v>
      </c>
      <c r="AY664" s="246" t="s">
        <v>161</v>
      </c>
    </row>
    <row r="665" s="14" customFormat="1">
      <c r="A665" s="14"/>
      <c r="B665" s="247"/>
      <c r="C665" s="248"/>
      <c r="D665" s="232" t="s">
        <v>172</v>
      </c>
      <c r="E665" s="249" t="s">
        <v>1</v>
      </c>
      <c r="F665" s="250" t="s">
        <v>816</v>
      </c>
      <c r="G665" s="248"/>
      <c r="H665" s="251">
        <v>383.51999999999998</v>
      </c>
      <c r="I665" s="252"/>
      <c r="J665" s="248"/>
      <c r="K665" s="248"/>
      <c r="L665" s="253"/>
      <c r="M665" s="254"/>
      <c r="N665" s="255"/>
      <c r="O665" s="255"/>
      <c r="P665" s="255"/>
      <c r="Q665" s="255"/>
      <c r="R665" s="255"/>
      <c r="S665" s="255"/>
      <c r="T665" s="256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57" t="s">
        <v>172</v>
      </c>
      <c r="AU665" s="257" t="s">
        <v>86</v>
      </c>
      <c r="AV665" s="14" t="s">
        <v>86</v>
      </c>
      <c r="AW665" s="14" t="s">
        <v>32</v>
      </c>
      <c r="AX665" s="14" t="s">
        <v>76</v>
      </c>
      <c r="AY665" s="257" t="s">
        <v>161</v>
      </c>
    </row>
    <row r="666" s="15" customFormat="1">
      <c r="A666" s="15"/>
      <c r="B666" s="258"/>
      <c r="C666" s="259"/>
      <c r="D666" s="232" t="s">
        <v>172</v>
      </c>
      <c r="E666" s="260" t="s">
        <v>1</v>
      </c>
      <c r="F666" s="261" t="s">
        <v>175</v>
      </c>
      <c r="G666" s="259"/>
      <c r="H666" s="262">
        <v>383.51999999999998</v>
      </c>
      <c r="I666" s="263"/>
      <c r="J666" s="259"/>
      <c r="K666" s="259"/>
      <c r="L666" s="264"/>
      <c r="M666" s="265"/>
      <c r="N666" s="266"/>
      <c r="O666" s="266"/>
      <c r="P666" s="266"/>
      <c r="Q666" s="266"/>
      <c r="R666" s="266"/>
      <c r="S666" s="266"/>
      <c r="T666" s="267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T666" s="268" t="s">
        <v>172</v>
      </c>
      <c r="AU666" s="268" t="s">
        <v>86</v>
      </c>
      <c r="AV666" s="15" t="s">
        <v>168</v>
      </c>
      <c r="AW666" s="15" t="s">
        <v>32</v>
      </c>
      <c r="AX666" s="15" t="s">
        <v>84</v>
      </c>
      <c r="AY666" s="268" t="s">
        <v>161</v>
      </c>
    </row>
    <row r="667" s="2" customFormat="1" ht="16.5" customHeight="1">
      <c r="A667" s="38"/>
      <c r="B667" s="39"/>
      <c r="C667" s="269" t="s">
        <v>817</v>
      </c>
      <c r="D667" s="269" t="s">
        <v>319</v>
      </c>
      <c r="E667" s="270" t="s">
        <v>818</v>
      </c>
      <c r="F667" s="271" t="s">
        <v>819</v>
      </c>
      <c r="G667" s="272" t="s">
        <v>225</v>
      </c>
      <c r="H667" s="273">
        <v>414.12</v>
      </c>
      <c r="I667" s="274"/>
      <c r="J667" s="275">
        <f>ROUND(I667*H667,2)</f>
        <v>0</v>
      </c>
      <c r="K667" s="271" t="s">
        <v>1</v>
      </c>
      <c r="L667" s="276"/>
      <c r="M667" s="277" t="s">
        <v>1</v>
      </c>
      <c r="N667" s="278" t="s">
        <v>41</v>
      </c>
      <c r="O667" s="91"/>
      <c r="P667" s="228">
        <f>O667*H667</f>
        <v>0</v>
      </c>
      <c r="Q667" s="228">
        <v>0.082000000000000003</v>
      </c>
      <c r="R667" s="228">
        <f>Q667*H667</f>
        <v>33.957840000000004</v>
      </c>
      <c r="S667" s="228">
        <v>0</v>
      </c>
      <c r="T667" s="229">
        <f>S667*H667</f>
        <v>0</v>
      </c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R667" s="230" t="s">
        <v>210</v>
      </c>
      <c r="AT667" s="230" t="s">
        <v>319</v>
      </c>
      <c r="AU667" s="230" t="s">
        <v>86</v>
      </c>
      <c r="AY667" s="17" t="s">
        <v>161</v>
      </c>
      <c r="BE667" s="231">
        <f>IF(N667="základní",J667,0)</f>
        <v>0</v>
      </c>
      <c r="BF667" s="231">
        <f>IF(N667="snížená",J667,0)</f>
        <v>0</v>
      </c>
      <c r="BG667" s="231">
        <f>IF(N667="zákl. přenesená",J667,0)</f>
        <v>0</v>
      </c>
      <c r="BH667" s="231">
        <f>IF(N667="sníž. přenesená",J667,0)</f>
        <v>0</v>
      </c>
      <c r="BI667" s="231">
        <f>IF(N667="nulová",J667,0)</f>
        <v>0</v>
      </c>
      <c r="BJ667" s="17" t="s">
        <v>84</v>
      </c>
      <c r="BK667" s="231">
        <f>ROUND(I667*H667,2)</f>
        <v>0</v>
      </c>
      <c r="BL667" s="17" t="s">
        <v>168</v>
      </c>
      <c r="BM667" s="230" t="s">
        <v>820</v>
      </c>
    </row>
    <row r="668" s="13" customFormat="1">
      <c r="A668" s="13"/>
      <c r="B668" s="237"/>
      <c r="C668" s="238"/>
      <c r="D668" s="232" t="s">
        <v>172</v>
      </c>
      <c r="E668" s="239" t="s">
        <v>1</v>
      </c>
      <c r="F668" s="240" t="s">
        <v>821</v>
      </c>
      <c r="G668" s="238"/>
      <c r="H668" s="239" t="s">
        <v>1</v>
      </c>
      <c r="I668" s="241"/>
      <c r="J668" s="238"/>
      <c r="K668" s="238"/>
      <c r="L668" s="242"/>
      <c r="M668" s="243"/>
      <c r="N668" s="244"/>
      <c r="O668" s="244"/>
      <c r="P668" s="244"/>
      <c r="Q668" s="244"/>
      <c r="R668" s="244"/>
      <c r="S668" s="244"/>
      <c r="T668" s="245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46" t="s">
        <v>172</v>
      </c>
      <c r="AU668" s="246" t="s">
        <v>86</v>
      </c>
      <c r="AV668" s="13" t="s">
        <v>84</v>
      </c>
      <c r="AW668" s="13" t="s">
        <v>32</v>
      </c>
      <c r="AX668" s="13" t="s">
        <v>76</v>
      </c>
      <c r="AY668" s="246" t="s">
        <v>161</v>
      </c>
    </row>
    <row r="669" s="14" customFormat="1">
      <c r="A669" s="14"/>
      <c r="B669" s="247"/>
      <c r="C669" s="248"/>
      <c r="D669" s="232" t="s">
        <v>172</v>
      </c>
      <c r="E669" s="249" t="s">
        <v>1</v>
      </c>
      <c r="F669" s="250" t="s">
        <v>822</v>
      </c>
      <c r="G669" s="248"/>
      <c r="H669" s="251">
        <v>414.12</v>
      </c>
      <c r="I669" s="252"/>
      <c r="J669" s="248"/>
      <c r="K669" s="248"/>
      <c r="L669" s="253"/>
      <c r="M669" s="254"/>
      <c r="N669" s="255"/>
      <c r="O669" s="255"/>
      <c r="P669" s="255"/>
      <c r="Q669" s="255"/>
      <c r="R669" s="255"/>
      <c r="S669" s="255"/>
      <c r="T669" s="256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57" t="s">
        <v>172</v>
      </c>
      <c r="AU669" s="257" t="s">
        <v>86</v>
      </c>
      <c r="AV669" s="14" t="s">
        <v>86</v>
      </c>
      <c r="AW669" s="14" t="s">
        <v>32</v>
      </c>
      <c r="AX669" s="14" t="s">
        <v>76</v>
      </c>
      <c r="AY669" s="257" t="s">
        <v>161</v>
      </c>
    </row>
    <row r="670" s="15" customFormat="1">
      <c r="A670" s="15"/>
      <c r="B670" s="258"/>
      <c r="C670" s="259"/>
      <c r="D670" s="232" t="s">
        <v>172</v>
      </c>
      <c r="E670" s="260" t="s">
        <v>1</v>
      </c>
      <c r="F670" s="261" t="s">
        <v>175</v>
      </c>
      <c r="G670" s="259"/>
      <c r="H670" s="262">
        <v>414.12</v>
      </c>
      <c r="I670" s="263"/>
      <c r="J670" s="259"/>
      <c r="K670" s="259"/>
      <c r="L670" s="264"/>
      <c r="M670" s="265"/>
      <c r="N670" s="266"/>
      <c r="O670" s="266"/>
      <c r="P670" s="266"/>
      <c r="Q670" s="266"/>
      <c r="R670" s="266"/>
      <c r="S670" s="266"/>
      <c r="T670" s="267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T670" s="268" t="s">
        <v>172</v>
      </c>
      <c r="AU670" s="268" t="s">
        <v>86</v>
      </c>
      <c r="AV670" s="15" t="s">
        <v>168</v>
      </c>
      <c r="AW670" s="15" t="s">
        <v>32</v>
      </c>
      <c r="AX670" s="15" t="s">
        <v>84</v>
      </c>
      <c r="AY670" s="268" t="s">
        <v>161</v>
      </c>
    </row>
    <row r="671" s="2" customFormat="1" ht="24.15" customHeight="1">
      <c r="A671" s="38"/>
      <c r="B671" s="39"/>
      <c r="C671" s="269" t="s">
        <v>823</v>
      </c>
      <c r="D671" s="269" t="s">
        <v>319</v>
      </c>
      <c r="E671" s="270" t="s">
        <v>824</v>
      </c>
      <c r="F671" s="271" t="s">
        <v>825</v>
      </c>
      <c r="G671" s="272" t="s">
        <v>225</v>
      </c>
      <c r="H671" s="273">
        <v>22.440000000000001</v>
      </c>
      <c r="I671" s="274"/>
      <c r="J671" s="275">
        <f>ROUND(I671*H671,2)</f>
        <v>0</v>
      </c>
      <c r="K671" s="271" t="s">
        <v>1</v>
      </c>
      <c r="L671" s="276"/>
      <c r="M671" s="277" t="s">
        <v>1</v>
      </c>
      <c r="N671" s="278" t="s">
        <v>41</v>
      </c>
      <c r="O671" s="91"/>
      <c r="P671" s="228">
        <f>O671*H671</f>
        <v>0</v>
      </c>
      <c r="Q671" s="228">
        <v>0.082000000000000003</v>
      </c>
      <c r="R671" s="228">
        <f>Q671*H671</f>
        <v>1.8400800000000002</v>
      </c>
      <c r="S671" s="228">
        <v>0</v>
      </c>
      <c r="T671" s="229">
        <f>S671*H671</f>
        <v>0</v>
      </c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R671" s="230" t="s">
        <v>210</v>
      </c>
      <c r="AT671" s="230" t="s">
        <v>319</v>
      </c>
      <c r="AU671" s="230" t="s">
        <v>86</v>
      </c>
      <c r="AY671" s="17" t="s">
        <v>161</v>
      </c>
      <c r="BE671" s="231">
        <f>IF(N671="základní",J671,0)</f>
        <v>0</v>
      </c>
      <c r="BF671" s="231">
        <f>IF(N671="snížená",J671,0)</f>
        <v>0</v>
      </c>
      <c r="BG671" s="231">
        <f>IF(N671="zákl. přenesená",J671,0)</f>
        <v>0</v>
      </c>
      <c r="BH671" s="231">
        <f>IF(N671="sníž. přenesená",J671,0)</f>
        <v>0</v>
      </c>
      <c r="BI671" s="231">
        <f>IF(N671="nulová",J671,0)</f>
        <v>0</v>
      </c>
      <c r="BJ671" s="17" t="s">
        <v>84</v>
      </c>
      <c r="BK671" s="231">
        <f>ROUND(I671*H671,2)</f>
        <v>0</v>
      </c>
      <c r="BL671" s="17" t="s">
        <v>168</v>
      </c>
      <c r="BM671" s="230" t="s">
        <v>826</v>
      </c>
    </row>
    <row r="672" s="13" customFormat="1">
      <c r="A672" s="13"/>
      <c r="B672" s="237"/>
      <c r="C672" s="238"/>
      <c r="D672" s="232" t="s">
        <v>172</v>
      </c>
      <c r="E672" s="239" t="s">
        <v>1</v>
      </c>
      <c r="F672" s="240" t="s">
        <v>827</v>
      </c>
      <c r="G672" s="238"/>
      <c r="H672" s="239" t="s">
        <v>1</v>
      </c>
      <c r="I672" s="241"/>
      <c r="J672" s="238"/>
      <c r="K672" s="238"/>
      <c r="L672" s="242"/>
      <c r="M672" s="243"/>
      <c r="N672" s="244"/>
      <c r="O672" s="244"/>
      <c r="P672" s="244"/>
      <c r="Q672" s="244"/>
      <c r="R672" s="244"/>
      <c r="S672" s="244"/>
      <c r="T672" s="245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6" t="s">
        <v>172</v>
      </c>
      <c r="AU672" s="246" t="s">
        <v>86</v>
      </c>
      <c r="AV672" s="13" t="s">
        <v>84</v>
      </c>
      <c r="AW672" s="13" t="s">
        <v>32</v>
      </c>
      <c r="AX672" s="13" t="s">
        <v>76</v>
      </c>
      <c r="AY672" s="246" t="s">
        <v>161</v>
      </c>
    </row>
    <row r="673" s="14" customFormat="1">
      <c r="A673" s="14"/>
      <c r="B673" s="247"/>
      <c r="C673" s="248"/>
      <c r="D673" s="232" t="s">
        <v>172</v>
      </c>
      <c r="E673" s="249" t="s">
        <v>1</v>
      </c>
      <c r="F673" s="250" t="s">
        <v>828</v>
      </c>
      <c r="G673" s="248"/>
      <c r="H673" s="251">
        <v>22.440000000000001</v>
      </c>
      <c r="I673" s="252"/>
      <c r="J673" s="248"/>
      <c r="K673" s="248"/>
      <c r="L673" s="253"/>
      <c r="M673" s="254"/>
      <c r="N673" s="255"/>
      <c r="O673" s="255"/>
      <c r="P673" s="255"/>
      <c r="Q673" s="255"/>
      <c r="R673" s="255"/>
      <c r="S673" s="255"/>
      <c r="T673" s="256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57" t="s">
        <v>172</v>
      </c>
      <c r="AU673" s="257" t="s">
        <v>86</v>
      </c>
      <c r="AV673" s="14" t="s">
        <v>86</v>
      </c>
      <c r="AW673" s="14" t="s">
        <v>32</v>
      </c>
      <c r="AX673" s="14" t="s">
        <v>76</v>
      </c>
      <c r="AY673" s="257" t="s">
        <v>161</v>
      </c>
    </row>
    <row r="674" s="15" customFormat="1">
      <c r="A674" s="15"/>
      <c r="B674" s="258"/>
      <c r="C674" s="259"/>
      <c r="D674" s="232" t="s">
        <v>172</v>
      </c>
      <c r="E674" s="260" t="s">
        <v>1</v>
      </c>
      <c r="F674" s="261" t="s">
        <v>175</v>
      </c>
      <c r="G674" s="259"/>
      <c r="H674" s="262">
        <v>22.440000000000001</v>
      </c>
      <c r="I674" s="263"/>
      <c r="J674" s="259"/>
      <c r="K674" s="259"/>
      <c r="L674" s="264"/>
      <c r="M674" s="265"/>
      <c r="N674" s="266"/>
      <c r="O674" s="266"/>
      <c r="P674" s="266"/>
      <c r="Q674" s="266"/>
      <c r="R674" s="266"/>
      <c r="S674" s="266"/>
      <c r="T674" s="267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T674" s="268" t="s">
        <v>172</v>
      </c>
      <c r="AU674" s="268" t="s">
        <v>86</v>
      </c>
      <c r="AV674" s="15" t="s">
        <v>168</v>
      </c>
      <c r="AW674" s="15" t="s">
        <v>32</v>
      </c>
      <c r="AX674" s="15" t="s">
        <v>84</v>
      </c>
      <c r="AY674" s="268" t="s">
        <v>161</v>
      </c>
    </row>
    <row r="675" s="2" customFormat="1" ht="24.15" customHeight="1">
      <c r="A675" s="38"/>
      <c r="B675" s="39"/>
      <c r="C675" s="269" t="s">
        <v>829</v>
      </c>
      <c r="D675" s="269" t="s">
        <v>319</v>
      </c>
      <c r="E675" s="270" t="s">
        <v>830</v>
      </c>
      <c r="F675" s="271" t="s">
        <v>831</v>
      </c>
      <c r="G675" s="272" t="s">
        <v>225</v>
      </c>
      <c r="H675" s="273">
        <v>7.1399999999999997</v>
      </c>
      <c r="I675" s="274"/>
      <c r="J675" s="275">
        <f>ROUND(I675*H675,2)</f>
        <v>0</v>
      </c>
      <c r="K675" s="271" t="s">
        <v>1</v>
      </c>
      <c r="L675" s="276"/>
      <c r="M675" s="277" t="s">
        <v>1</v>
      </c>
      <c r="N675" s="278" t="s">
        <v>41</v>
      </c>
      <c r="O675" s="91"/>
      <c r="P675" s="228">
        <f>O675*H675</f>
        <v>0</v>
      </c>
      <c r="Q675" s="228">
        <v>0.082000000000000003</v>
      </c>
      <c r="R675" s="228">
        <f>Q675*H675</f>
        <v>0.58548</v>
      </c>
      <c r="S675" s="228">
        <v>0</v>
      </c>
      <c r="T675" s="229">
        <f>S675*H675</f>
        <v>0</v>
      </c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R675" s="230" t="s">
        <v>210</v>
      </c>
      <c r="AT675" s="230" t="s">
        <v>319</v>
      </c>
      <c r="AU675" s="230" t="s">
        <v>86</v>
      </c>
      <c r="AY675" s="17" t="s">
        <v>161</v>
      </c>
      <c r="BE675" s="231">
        <f>IF(N675="základní",J675,0)</f>
        <v>0</v>
      </c>
      <c r="BF675" s="231">
        <f>IF(N675="snížená",J675,0)</f>
        <v>0</v>
      </c>
      <c r="BG675" s="231">
        <f>IF(N675="zákl. přenesená",J675,0)</f>
        <v>0</v>
      </c>
      <c r="BH675" s="231">
        <f>IF(N675="sníž. přenesená",J675,0)</f>
        <v>0</v>
      </c>
      <c r="BI675" s="231">
        <f>IF(N675="nulová",J675,0)</f>
        <v>0</v>
      </c>
      <c r="BJ675" s="17" t="s">
        <v>84</v>
      </c>
      <c r="BK675" s="231">
        <f>ROUND(I675*H675,2)</f>
        <v>0</v>
      </c>
      <c r="BL675" s="17" t="s">
        <v>168</v>
      </c>
      <c r="BM675" s="230" t="s">
        <v>832</v>
      </c>
    </row>
    <row r="676" s="13" customFormat="1">
      <c r="A676" s="13"/>
      <c r="B676" s="237"/>
      <c r="C676" s="238"/>
      <c r="D676" s="232" t="s">
        <v>172</v>
      </c>
      <c r="E676" s="239" t="s">
        <v>1</v>
      </c>
      <c r="F676" s="240" t="s">
        <v>833</v>
      </c>
      <c r="G676" s="238"/>
      <c r="H676" s="239" t="s">
        <v>1</v>
      </c>
      <c r="I676" s="241"/>
      <c r="J676" s="238"/>
      <c r="K676" s="238"/>
      <c r="L676" s="242"/>
      <c r="M676" s="243"/>
      <c r="N676" s="244"/>
      <c r="O676" s="244"/>
      <c r="P676" s="244"/>
      <c r="Q676" s="244"/>
      <c r="R676" s="244"/>
      <c r="S676" s="244"/>
      <c r="T676" s="245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6" t="s">
        <v>172</v>
      </c>
      <c r="AU676" s="246" t="s">
        <v>86</v>
      </c>
      <c r="AV676" s="13" t="s">
        <v>84</v>
      </c>
      <c r="AW676" s="13" t="s">
        <v>32</v>
      </c>
      <c r="AX676" s="13" t="s">
        <v>76</v>
      </c>
      <c r="AY676" s="246" t="s">
        <v>161</v>
      </c>
    </row>
    <row r="677" s="14" customFormat="1">
      <c r="A677" s="14"/>
      <c r="B677" s="247"/>
      <c r="C677" s="248"/>
      <c r="D677" s="232" t="s">
        <v>172</v>
      </c>
      <c r="E677" s="249" t="s">
        <v>1</v>
      </c>
      <c r="F677" s="250" t="s">
        <v>800</v>
      </c>
      <c r="G677" s="248"/>
      <c r="H677" s="251">
        <v>7.1399999999999997</v>
      </c>
      <c r="I677" s="252"/>
      <c r="J677" s="248"/>
      <c r="K677" s="248"/>
      <c r="L677" s="253"/>
      <c r="M677" s="254"/>
      <c r="N677" s="255"/>
      <c r="O677" s="255"/>
      <c r="P677" s="255"/>
      <c r="Q677" s="255"/>
      <c r="R677" s="255"/>
      <c r="S677" s="255"/>
      <c r="T677" s="256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57" t="s">
        <v>172</v>
      </c>
      <c r="AU677" s="257" t="s">
        <v>86</v>
      </c>
      <c r="AV677" s="14" t="s">
        <v>86</v>
      </c>
      <c r="AW677" s="14" t="s">
        <v>32</v>
      </c>
      <c r="AX677" s="14" t="s">
        <v>76</v>
      </c>
      <c r="AY677" s="257" t="s">
        <v>161</v>
      </c>
    </row>
    <row r="678" s="15" customFormat="1">
      <c r="A678" s="15"/>
      <c r="B678" s="258"/>
      <c r="C678" s="259"/>
      <c r="D678" s="232" t="s">
        <v>172</v>
      </c>
      <c r="E678" s="260" t="s">
        <v>1</v>
      </c>
      <c r="F678" s="261" t="s">
        <v>175</v>
      </c>
      <c r="G678" s="259"/>
      <c r="H678" s="262">
        <v>7.1399999999999997</v>
      </c>
      <c r="I678" s="263"/>
      <c r="J678" s="259"/>
      <c r="K678" s="259"/>
      <c r="L678" s="264"/>
      <c r="M678" s="265"/>
      <c r="N678" s="266"/>
      <c r="O678" s="266"/>
      <c r="P678" s="266"/>
      <c r="Q678" s="266"/>
      <c r="R678" s="266"/>
      <c r="S678" s="266"/>
      <c r="T678" s="267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T678" s="268" t="s">
        <v>172</v>
      </c>
      <c r="AU678" s="268" t="s">
        <v>86</v>
      </c>
      <c r="AV678" s="15" t="s">
        <v>168</v>
      </c>
      <c r="AW678" s="15" t="s">
        <v>32</v>
      </c>
      <c r="AX678" s="15" t="s">
        <v>84</v>
      </c>
      <c r="AY678" s="268" t="s">
        <v>161</v>
      </c>
    </row>
    <row r="679" s="2" customFormat="1" ht="62.7" customHeight="1">
      <c r="A679" s="38"/>
      <c r="B679" s="39"/>
      <c r="C679" s="219" t="s">
        <v>834</v>
      </c>
      <c r="D679" s="219" t="s">
        <v>163</v>
      </c>
      <c r="E679" s="220" t="s">
        <v>835</v>
      </c>
      <c r="F679" s="221" t="s">
        <v>836</v>
      </c>
      <c r="G679" s="222" t="s">
        <v>225</v>
      </c>
      <c r="H679" s="223">
        <v>1165</v>
      </c>
      <c r="I679" s="224"/>
      <c r="J679" s="225">
        <f>ROUND(I679*H679,2)</f>
        <v>0</v>
      </c>
      <c r="K679" s="221" t="s">
        <v>167</v>
      </c>
      <c r="L679" s="44"/>
      <c r="M679" s="226" t="s">
        <v>1</v>
      </c>
      <c r="N679" s="227" t="s">
        <v>41</v>
      </c>
      <c r="O679" s="91"/>
      <c r="P679" s="228">
        <f>O679*H679</f>
        <v>0</v>
      </c>
      <c r="Q679" s="228">
        <v>0.089779999999999999</v>
      </c>
      <c r="R679" s="228">
        <f>Q679*H679</f>
        <v>104.5937</v>
      </c>
      <c r="S679" s="228">
        <v>0</v>
      </c>
      <c r="T679" s="229">
        <f>S679*H679</f>
        <v>0</v>
      </c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R679" s="230" t="s">
        <v>168</v>
      </c>
      <c r="AT679" s="230" t="s">
        <v>163</v>
      </c>
      <c r="AU679" s="230" t="s">
        <v>86</v>
      </c>
      <c r="AY679" s="17" t="s">
        <v>161</v>
      </c>
      <c r="BE679" s="231">
        <f>IF(N679="základní",J679,0)</f>
        <v>0</v>
      </c>
      <c r="BF679" s="231">
        <f>IF(N679="snížená",J679,0)</f>
        <v>0</v>
      </c>
      <c r="BG679" s="231">
        <f>IF(N679="zákl. přenesená",J679,0)</f>
        <v>0</v>
      </c>
      <c r="BH679" s="231">
        <f>IF(N679="sníž. přenesená",J679,0)</f>
        <v>0</v>
      </c>
      <c r="BI679" s="231">
        <f>IF(N679="nulová",J679,0)</f>
        <v>0</v>
      </c>
      <c r="BJ679" s="17" t="s">
        <v>84</v>
      </c>
      <c r="BK679" s="231">
        <f>ROUND(I679*H679,2)</f>
        <v>0</v>
      </c>
      <c r="BL679" s="17" t="s">
        <v>168</v>
      </c>
      <c r="BM679" s="230" t="s">
        <v>837</v>
      </c>
    </row>
    <row r="680" s="13" customFormat="1">
      <c r="A680" s="13"/>
      <c r="B680" s="237"/>
      <c r="C680" s="238"/>
      <c r="D680" s="232" t="s">
        <v>172</v>
      </c>
      <c r="E680" s="239" t="s">
        <v>1</v>
      </c>
      <c r="F680" s="240" t="s">
        <v>838</v>
      </c>
      <c r="G680" s="238"/>
      <c r="H680" s="239" t="s">
        <v>1</v>
      </c>
      <c r="I680" s="241"/>
      <c r="J680" s="238"/>
      <c r="K680" s="238"/>
      <c r="L680" s="242"/>
      <c r="M680" s="243"/>
      <c r="N680" s="244"/>
      <c r="O680" s="244"/>
      <c r="P680" s="244"/>
      <c r="Q680" s="244"/>
      <c r="R680" s="244"/>
      <c r="S680" s="244"/>
      <c r="T680" s="245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46" t="s">
        <v>172</v>
      </c>
      <c r="AU680" s="246" t="s">
        <v>86</v>
      </c>
      <c r="AV680" s="13" t="s">
        <v>84</v>
      </c>
      <c r="AW680" s="13" t="s">
        <v>32</v>
      </c>
      <c r="AX680" s="13" t="s">
        <v>76</v>
      </c>
      <c r="AY680" s="246" t="s">
        <v>161</v>
      </c>
    </row>
    <row r="681" s="14" customFormat="1">
      <c r="A681" s="14"/>
      <c r="B681" s="247"/>
      <c r="C681" s="248"/>
      <c r="D681" s="232" t="s">
        <v>172</v>
      </c>
      <c r="E681" s="249" t="s">
        <v>1</v>
      </c>
      <c r="F681" s="250" t="s">
        <v>186</v>
      </c>
      <c r="G681" s="248"/>
      <c r="H681" s="251">
        <v>955</v>
      </c>
      <c r="I681" s="252"/>
      <c r="J681" s="248"/>
      <c r="K681" s="248"/>
      <c r="L681" s="253"/>
      <c r="M681" s="254"/>
      <c r="N681" s="255"/>
      <c r="O681" s="255"/>
      <c r="P681" s="255"/>
      <c r="Q681" s="255"/>
      <c r="R681" s="255"/>
      <c r="S681" s="255"/>
      <c r="T681" s="256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57" t="s">
        <v>172</v>
      </c>
      <c r="AU681" s="257" t="s">
        <v>86</v>
      </c>
      <c r="AV681" s="14" t="s">
        <v>86</v>
      </c>
      <c r="AW681" s="14" t="s">
        <v>32</v>
      </c>
      <c r="AX681" s="14" t="s">
        <v>76</v>
      </c>
      <c r="AY681" s="257" t="s">
        <v>161</v>
      </c>
    </row>
    <row r="682" s="13" customFormat="1">
      <c r="A682" s="13"/>
      <c r="B682" s="237"/>
      <c r="C682" s="238"/>
      <c r="D682" s="232" t="s">
        <v>172</v>
      </c>
      <c r="E682" s="239" t="s">
        <v>1</v>
      </c>
      <c r="F682" s="240" t="s">
        <v>839</v>
      </c>
      <c r="G682" s="238"/>
      <c r="H682" s="239" t="s">
        <v>1</v>
      </c>
      <c r="I682" s="241"/>
      <c r="J682" s="238"/>
      <c r="K682" s="238"/>
      <c r="L682" s="242"/>
      <c r="M682" s="243"/>
      <c r="N682" s="244"/>
      <c r="O682" s="244"/>
      <c r="P682" s="244"/>
      <c r="Q682" s="244"/>
      <c r="R682" s="244"/>
      <c r="S682" s="244"/>
      <c r="T682" s="245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6" t="s">
        <v>172</v>
      </c>
      <c r="AU682" s="246" t="s">
        <v>86</v>
      </c>
      <c r="AV682" s="13" t="s">
        <v>84</v>
      </c>
      <c r="AW682" s="13" t="s">
        <v>32</v>
      </c>
      <c r="AX682" s="13" t="s">
        <v>76</v>
      </c>
      <c r="AY682" s="246" t="s">
        <v>161</v>
      </c>
    </row>
    <row r="683" s="14" customFormat="1">
      <c r="A683" s="14"/>
      <c r="B683" s="247"/>
      <c r="C683" s="248"/>
      <c r="D683" s="232" t="s">
        <v>172</v>
      </c>
      <c r="E683" s="249" t="s">
        <v>1</v>
      </c>
      <c r="F683" s="250" t="s">
        <v>840</v>
      </c>
      <c r="G683" s="248"/>
      <c r="H683" s="251">
        <v>210</v>
      </c>
      <c r="I683" s="252"/>
      <c r="J683" s="248"/>
      <c r="K683" s="248"/>
      <c r="L683" s="253"/>
      <c r="M683" s="254"/>
      <c r="N683" s="255"/>
      <c r="O683" s="255"/>
      <c r="P683" s="255"/>
      <c r="Q683" s="255"/>
      <c r="R683" s="255"/>
      <c r="S683" s="255"/>
      <c r="T683" s="256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57" t="s">
        <v>172</v>
      </c>
      <c r="AU683" s="257" t="s">
        <v>86</v>
      </c>
      <c r="AV683" s="14" t="s">
        <v>86</v>
      </c>
      <c r="AW683" s="14" t="s">
        <v>32</v>
      </c>
      <c r="AX683" s="14" t="s">
        <v>76</v>
      </c>
      <c r="AY683" s="257" t="s">
        <v>161</v>
      </c>
    </row>
    <row r="684" s="15" customFormat="1">
      <c r="A684" s="15"/>
      <c r="B684" s="258"/>
      <c r="C684" s="259"/>
      <c r="D684" s="232" t="s">
        <v>172</v>
      </c>
      <c r="E684" s="260" t="s">
        <v>1</v>
      </c>
      <c r="F684" s="261" t="s">
        <v>175</v>
      </c>
      <c r="G684" s="259"/>
      <c r="H684" s="262">
        <v>1165</v>
      </c>
      <c r="I684" s="263"/>
      <c r="J684" s="259"/>
      <c r="K684" s="259"/>
      <c r="L684" s="264"/>
      <c r="M684" s="265"/>
      <c r="N684" s="266"/>
      <c r="O684" s="266"/>
      <c r="P684" s="266"/>
      <c r="Q684" s="266"/>
      <c r="R684" s="266"/>
      <c r="S684" s="266"/>
      <c r="T684" s="267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T684" s="268" t="s">
        <v>172</v>
      </c>
      <c r="AU684" s="268" t="s">
        <v>86</v>
      </c>
      <c r="AV684" s="15" t="s">
        <v>168</v>
      </c>
      <c r="AW684" s="15" t="s">
        <v>32</v>
      </c>
      <c r="AX684" s="15" t="s">
        <v>84</v>
      </c>
      <c r="AY684" s="268" t="s">
        <v>161</v>
      </c>
    </row>
    <row r="685" s="2" customFormat="1" ht="16.5" customHeight="1">
      <c r="A685" s="38"/>
      <c r="B685" s="39"/>
      <c r="C685" s="269" t="s">
        <v>841</v>
      </c>
      <c r="D685" s="269" t="s">
        <v>319</v>
      </c>
      <c r="E685" s="270" t="s">
        <v>842</v>
      </c>
      <c r="F685" s="271" t="s">
        <v>843</v>
      </c>
      <c r="G685" s="272" t="s">
        <v>166</v>
      </c>
      <c r="H685" s="273">
        <v>118.83</v>
      </c>
      <c r="I685" s="274"/>
      <c r="J685" s="275">
        <f>ROUND(I685*H685,2)</f>
        <v>0</v>
      </c>
      <c r="K685" s="271" t="s">
        <v>167</v>
      </c>
      <c r="L685" s="276"/>
      <c r="M685" s="277" t="s">
        <v>1</v>
      </c>
      <c r="N685" s="278" t="s">
        <v>41</v>
      </c>
      <c r="O685" s="91"/>
      <c r="P685" s="228">
        <f>O685*H685</f>
        <v>0</v>
      </c>
      <c r="Q685" s="228">
        <v>0.222</v>
      </c>
      <c r="R685" s="228">
        <f>Q685*H685</f>
        <v>26.38026</v>
      </c>
      <c r="S685" s="228">
        <v>0</v>
      </c>
      <c r="T685" s="229">
        <f>S685*H685</f>
        <v>0</v>
      </c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R685" s="230" t="s">
        <v>210</v>
      </c>
      <c r="AT685" s="230" t="s">
        <v>319</v>
      </c>
      <c r="AU685" s="230" t="s">
        <v>86</v>
      </c>
      <c r="AY685" s="17" t="s">
        <v>161</v>
      </c>
      <c r="BE685" s="231">
        <f>IF(N685="základní",J685,0)</f>
        <v>0</v>
      </c>
      <c r="BF685" s="231">
        <f>IF(N685="snížená",J685,0)</f>
        <v>0</v>
      </c>
      <c r="BG685" s="231">
        <f>IF(N685="zákl. přenesená",J685,0)</f>
        <v>0</v>
      </c>
      <c r="BH685" s="231">
        <f>IF(N685="sníž. přenesená",J685,0)</f>
        <v>0</v>
      </c>
      <c r="BI685" s="231">
        <f>IF(N685="nulová",J685,0)</f>
        <v>0</v>
      </c>
      <c r="BJ685" s="17" t="s">
        <v>84</v>
      </c>
      <c r="BK685" s="231">
        <f>ROUND(I685*H685,2)</f>
        <v>0</v>
      </c>
      <c r="BL685" s="17" t="s">
        <v>168</v>
      </c>
      <c r="BM685" s="230" t="s">
        <v>844</v>
      </c>
    </row>
    <row r="686" s="13" customFormat="1">
      <c r="A686" s="13"/>
      <c r="B686" s="237"/>
      <c r="C686" s="238"/>
      <c r="D686" s="232" t="s">
        <v>172</v>
      </c>
      <c r="E686" s="239" t="s">
        <v>1</v>
      </c>
      <c r="F686" s="240" t="s">
        <v>838</v>
      </c>
      <c r="G686" s="238"/>
      <c r="H686" s="239" t="s">
        <v>1</v>
      </c>
      <c r="I686" s="241"/>
      <c r="J686" s="238"/>
      <c r="K686" s="238"/>
      <c r="L686" s="242"/>
      <c r="M686" s="243"/>
      <c r="N686" s="244"/>
      <c r="O686" s="244"/>
      <c r="P686" s="244"/>
      <c r="Q686" s="244"/>
      <c r="R686" s="244"/>
      <c r="S686" s="244"/>
      <c r="T686" s="245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46" t="s">
        <v>172</v>
      </c>
      <c r="AU686" s="246" t="s">
        <v>86</v>
      </c>
      <c r="AV686" s="13" t="s">
        <v>84</v>
      </c>
      <c r="AW686" s="13" t="s">
        <v>32</v>
      </c>
      <c r="AX686" s="13" t="s">
        <v>76</v>
      </c>
      <c r="AY686" s="246" t="s">
        <v>161</v>
      </c>
    </row>
    <row r="687" s="14" customFormat="1">
      <c r="A687" s="14"/>
      <c r="B687" s="247"/>
      <c r="C687" s="248"/>
      <c r="D687" s="232" t="s">
        <v>172</v>
      </c>
      <c r="E687" s="249" t="s">
        <v>1</v>
      </c>
      <c r="F687" s="250" t="s">
        <v>845</v>
      </c>
      <c r="G687" s="248"/>
      <c r="H687" s="251">
        <v>97.409999999999997</v>
      </c>
      <c r="I687" s="252"/>
      <c r="J687" s="248"/>
      <c r="K687" s="248"/>
      <c r="L687" s="253"/>
      <c r="M687" s="254"/>
      <c r="N687" s="255"/>
      <c r="O687" s="255"/>
      <c r="P687" s="255"/>
      <c r="Q687" s="255"/>
      <c r="R687" s="255"/>
      <c r="S687" s="255"/>
      <c r="T687" s="256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7" t="s">
        <v>172</v>
      </c>
      <c r="AU687" s="257" t="s">
        <v>86</v>
      </c>
      <c r="AV687" s="14" t="s">
        <v>86</v>
      </c>
      <c r="AW687" s="14" t="s">
        <v>32</v>
      </c>
      <c r="AX687" s="14" t="s">
        <v>76</v>
      </c>
      <c r="AY687" s="257" t="s">
        <v>161</v>
      </c>
    </row>
    <row r="688" s="13" customFormat="1">
      <c r="A688" s="13"/>
      <c r="B688" s="237"/>
      <c r="C688" s="238"/>
      <c r="D688" s="232" t="s">
        <v>172</v>
      </c>
      <c r="E688" s="239" t="s">
        <v>1</v>
      </c>
      <c r="F688" s="240" t="s">
        <v>839</v>
      </c>
      <c r="G688" s="238"/>
      <c r="H688" s="239" t="s">
        <v>1</v>
      </c>
      <c r="I688" s="241"/>
      <c r="J688" s="238"/>
      <c r="K688" s="238"/>
      <c r="L688" s="242"/>
      <c r="M688" s="243"/>
      <c r="N688" s="244"/>
      <c r="O688" s="244"/>
      <c r="P688" s="244"/>
      <c r="Q688" s="244"/>
      <c r="R688" s="244"/>
      <c r="S688" s="244"/>
      <c r="T688" s="245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6" t="s">
        <v>172</v>
      </c>
      <c r="AU688" s="246" t="s">
        <v>86</v>
      </c>
      <c r="AV688" s="13" t="s">
        <v>84</v>
      </c>
      <c r="AW688" s="13" t="s">
        <v>32</v>
      </c>
      <c r="AX688" s="13" t="s">
        <v>76</v>
      </c>
      <c r="AY688" s="246" t="s">
        <v>161</v>
      </c>
    </row>
    <row r="689" s="14" customFormat="1">
      <c r="A689" s="14"/>
      <c r="B689" s="247"/>
      <c r="C689" s="248"/>
      <c r="D689" s="232" t="s">
        <v>172</v>
      </c>
      <c r="E689" s="249" t="s">
        <v>1</v>
      </c>
      <c r="F689" s="250" t="s">
        <v>846</v>
      </c>
      <c r="G689" s="248"/>
      <c r="H689" s="251">
        <v>21.420000000000002</v>
      </c>
      <c r="I689" s="252"/>
      <c r="J689" s="248"/>
      <c r="K689" s="248"/>
      <c r="L689" s="253"/>
      <c r="M689" s="254"/>
      <c r="N689" s="255"/>
      <c r="O689" s="255"/>
      <c r="P689" s="255"/>
      <c r="Q689" s="255"/>
      <c r="R689" s="255"/>
      <c r="S689" s="255"/>
      <c r="T689" s="256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57" t="s">
        <v>172</v>
      </c>
      <c r="AU689" s="257" t="s">
        <v>86</v>
      </c>
      <c r="AV689" s="14" t="s">
        <v>86</v>
      </c>
      <c r="AW689" s="14" t="s">
        <v>32</v>
      </c>
      <c r="AX689" s="14" t="s">
        <v>76</v>
      </c>
      <c r="AY689" s="257" t="s">
        <v>161</v>
      </c>
    </row>
    <row r="690" s="15" customFormat="1">
      <c r="A690" s="15"/>
      <c r="B690" s="258"/>
      <c r="C690" s="259"/>
      <c r="D690" s="232" t="s">
        <v>172</v>
      </c>
      <c r="E690" s="260" t="s">
        <v>1</v>
      </c>
      <c r="F690" s="261" t="s">
        <v>175</v>
      </c>
      <c r="G690" s="259"/>
      <c r="H690" s="262">
        <v>118.83</v>
      </c>
      <c r="I690" s="263"/>
      <c r="J690" s="259"/>
      <c r="K690" s="259"/>
      <c r="L690" s="264"/>
      <c r="M690" s="265"/>
      <c r="N690" s="266"/>
      <c r="O690" s="266"/>
      <c r="P690" s="266"/>
      <c r="Q690" s="266"/>
      <c r="R690" s="266"/>
      <c r="S690" s="266"/>
      <c r="T690" s="267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T690" s="268" t="s">
        <v>172</v>
      </c>
      <c r="AU690" s="268" t="s">
        <v>86</v>
      </c>
      <c r="AV690" s="15" t="s">
        <v>168</v>
      </c>
      <c r="AW690" s="15" t="s">
        <v>32</v>
      </c>
      <c r="AX690" s="15" t="s">
        <v>84</v>
      </c>
      <c r="AY690" s="268" t="s">
        <v>161</v>
      </c>
    </row>
    <row r="691" s="2" customFormat="1" ht="62.7" customHeight="1">
      <c r="A691" s="38"/>
      <c r="B691" s="39"/>
      <c r="C691" s="219" t="s">
        <v>847</v>
      </c>
      <c r="D691" s="219" t="s">
        <v>163</v>
      </c>
      <c r="E691" s="220" t="s">
        <v>848</v>
      </c>
      <c r="F691" s="221" t="s">
        <v>849</v>
      </c>
      <c r="G691" s="222" t="s">
        <v>225</v>
      </c>
      <c r="H691" s="223">
        <v>420</v>
      </c>
      <c r="I691" s="224"/>
      <c r="J691" s="225">
        <f>ROUND(I691*H691,2)</f>
        <v>0</v>
      </c>
      <c r="K691" s="221" t="s">
        <v>167</v>
      </c>
      <c r="L691" s="44"/>
      <c r="M691" s="226" t="s">
        <v>1</v>
      </c>
      <c r="N691" s="227" t="s">
        <v>41</v>
      </c>
      <c r="O691" s="91"/>
      <c r="P691" s="228">
        <f>O691*H691</f>
        <v>0</v>
      </c>
      <c r="Q691" s="228">
        <v>0.10988000000000001</v>
      </c>
      <c r="R691" s="228">
        <f>Q691*H691</f>
        <v>46.1496</v>
      </c>
      <c r="S691" s="228">
        <v>0</v>
      </c>
      <c r="T691" s="229">
        <f>S691*H691</f>
        <v>0</v>
      </c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R691" s="230" t="s">
        <v>168</v>
      </c>
      <c r="AT691" s="230" t="s">
        <v>163</v>
      </c>
      <c r="AU691" s="230" t="s">
        <v>86</v>
      </c>
      <c r="AY691" s="17" t="s">
        <v>161</v>
      </c>
      <c r="BE691" s="231">
        <f>IF(N691="základní",J691,0)</f>
        <v>0</v>
      </c>
      <c r="BF691" s="231">
        <f>IF(N691="snížená",J691,0)</f>
        <v>0</v>
      </c>
      <c r="BG691" s="231">
        <f>IF(N691="zákl. přenesená",J691,0)</f>
        <v>0</v>
      </c>
      <c r="BH691" s="231">
        <f>IF(N691="sníž. přenesená",J691,0)</f>
        <v>0</v>
      </c>
      <c r="BI691" s="231">
        <f>IF(N691="nulová",J691,0)</f>
        <v>0</v>
      </c>
      <c r="BJ691" s="17" t="s">
        <v>84</v>
      </c>
      <c r="BK691" s="231">
        <f>ROUND(I691*H691,2)</f>
        <v>0</v>
      </c>
      <c r="BL691" s="17" t="s">
        <v>168</v>
      </c>
      <c r="BM691" s="230" t="s">
        <v>850</v>
      </c>
    </row>
    <row r="692" s="13" customFormat="1">
      <c r="A692" s="13"/>
      <c r="B692" s="237"/>
      <c r="C692" s="238"/>
      <c r="D692" s="232" t="s">
        <v>172</v>
      </c>
      <c r="E692" s="239" t="s">
        <v>1</v>
      </c>
      <c r="F692" s="240" t="s">
        <v>851</v>
      </c>
      <c r="G692" s="238"/>
      <c r="H692" s="239" t="s">
        <v>1</v>
      </c>
      <c r="I692" s="241"/>
      <c r="J692" s="238"/>
      <c r="K692" s="238"/>
      <c r="L692" s="242"/>
      <c r="M692" s="243"/>
      <c r="N692" s="244"/>
      <c r="O692" s="244"/>
      <c r="P692" s="244"/>
      <c r="Q692" s="244"/>
      <c r="R692" s="244"/>
      <c r="S692" s="244"/>
      <c r="T692" s="245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6" t="s">
        <v>172</v>
      </c>
      <c r="AU692" s="246" t="s">
        <v>86</v>
      </c>
      <c r="AV692" s="13" t="s">
        <v>84</v>
      </c>
      <c r="AW692" s="13" t="s">
        <v>32</v>
      </c>
      <c r="AX692" s="13" t="s">
        <v>76</v>
      </c>
      <c r="AY692" s="246" t="s">
        <v>161</v>
      </c>
    </row>
    <row r="693" s="14" customFormat="1">
      <c r="A693" s="14"/>
      <c r="B693" s="247"/>
      <c r="C693" s="248"/>
      <c r="D693" s="232" t="s">
        <v>172</v>
      </c>
      <c r="E693" s="249" t="s">
        <v>1</v>
      </c>
      <c r="F693" s="250" t="s">
        <v>852</v>
      </c>
      <c r="G693" s="248"/>
      <c r="H693" s="251">
        <v>420</v>
      </c>
      <c r="I693" s="252"/>
      <c r="J693" s="248"/>
      <c r="K693" s="248"/>
      <c r="L693" s="253"/>
      <c r="M693" s="254"/>
      <c r="N693" s="255"/>
      <c r="O693" s="255"/>
      <c r="P693" s="255"/>
      <c r="Q693" s="255"/>
      <c r="R693" s="255"/>
      <c r="S693" s="255"/>
      <c r="T693" s="256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57" t="s">
        <v>172</v>
      </c>
      <c r="AU693" s="257" t="s">
        <v>86</v>
      </c>
      <c r="AV693" s="14" t="s">
        <v>86</v>
      </c>
      <c r="AW693" s="14" t="s">
        <v>32</v>
      </c>
      <c r="AX693" s="14" t="s">
        <v>76</v>
      </c>
      <c r="AY693" s="257" t="s">
        <v>161</v>
      </c>
    </row>
    <row r="694" s="15" customFormat="1">
      <c r="A694" s="15"/>
      <c r="B694" s="258"/>
      <c r="C694" s="259"/>
      <c r="D694" s="232" t="s">
        <v>172</v>
      </c>
      <c r="E694" s="260" t="s">
        <v>1</v>
      </c>
      <c r="F694" s="261" t="s">
        <v>175</v>
      </c>
      <c r="G694" s="259"/>
      <c r="H694" s="262">
        <v>420</v>
      </c>
      <c r="I694" s="263"/>
      <c r="J694" s="259"/>
      <c r="K694" s="259"/>
      <c r="L694" s="264"/>
      <c r="M694" s="265"/>
      <c r="N694" s="266"/>
      <c r="O694" s="266"/>
      <c r="P694" s="266"/>
      <c r="Q694" s="266"/>
      <c r="R694" s="266"/>
      <c r="S694" s="266"/>
      <c r="T694" s="267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T694" s="268" t="s">
        <v>172</v>
      </c>
      <c r="AU694" s="268" t="s">
        <v>86</v>
      </c>
      <c r="AV694" s="15" t="s">
        <v>168</v>
      </c>
      <c r="AW694" s="15" t="s">
        <v>32</v>
      </c>
      <c r="AX694" s="15" t="s">
        <v>84</v>
      </c>
      <c r="AY694" s="268" t="s">
        <v>161</v>
      </c>
    </row>
    <row r="695" s="2" customFormat="1" ht="16.5" customHeight="1">
      <c r="A695" s="38"/>
      <c r="B695" s="39"/>
      <c r="C695" s="269" t="s">
        <v>853</v>
      </c>
      <c r="D695" s="269" t="s">
        <v>319</v>
      </c>
      <c r="E695" s="270" t="s">
        <v>528</v>
      </c>
      <c r="F695" s="271" t="s">
        <v>529</v>
      </c>
      <c r="G695" s="272" t="s">
        <v>166</v>
      </c>
      <c r="H695" s="273">
        <v>72.828000000000003</v>
      </c>
      <c r="I695" s="274"/>
      <c r="J695" s="275">
        <f>ROUND(I695*H695,2)</f>
        <v>0</v>
      </c>
      <c r="K695" s="271" t="s">
        <v>167</v>
      </c>
      <c r="L695" s="276"/>
      <c r="M695" s="277" t="s">
        <v>1</v>
      </c>
      <c r="N695" s="278" t="s">
        <v>41</v>
      </c>
      <c r="O695" s="91"/>
      <c r="P695" s="228">
        <f>O695*H695</f>
        <v>0</v>
      </c>
      <c r="Q695" s="228">
        <v>0.41699999999999998</v>
      </c>
      <c r="R695" s="228">
        <f>Q695*H695</f>
        <v>30.369275999999999</v>
      </c>
      <c r="S695" s="228">
        <v>0</v>
      </c>
      <c r="T695" s="229">
        <f>S695*H695</f>
        <v>0</v>
      </c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R695" s="230" t="s">
        <v>210</v>
      </c>
      <c r="AT695" s="230" t="s">
        <v>319</v>
      </c>
      <c r="AU695" s="230" t="s">
        <v>86</v>
      </c>
      <c r="AY695" s="17" t="s">
        <v>161</v>
      </c>
      <c r="BE695" s="231">
        <f>IF(N695="základní",J695,0)</f>
        <v>0</v>
      </c>
      <c r="BF695" s="231">
        <f>IF(N695="snížená",J695,0)</f>
        <v>0</v>
      </c>
      <c r="BG695" s="231">
        <f>IF(N695="zákl. přenesená",J695,0)</f>
        <v>0</v>
      </c>
      <c r="BH695" s="231">
        <f>IF(N695="sníž. přenesená",J695,0)</f>
        <v>0</v>
      </c>
      <c r="BI695" s="231">
        <f>IF(N695="nulová",J695,0)</f>
        <v>0</v>
      </c>
      <c r="BJ695" s="17" t="s">
        <v>84</v>
      </c>
      <c r="BK695" s="231">
        <f>ROUND(I695*H695,2)</f>
        <v>0</v>
      </c>
      <c r="BL695" s="17" t="s">
        <v>168</v>
      </c>
      <c r="BM695" s="230" t="s">
        <v>854</v>
      </c>
    </row>
    <row r="696" s="13" customFormat="1">
      <c r="A696" s="13"/>
      <c r="B696" s="237"/>
      <c r="C696" s="238"/>
      <c r="D696" s="232" t="s">
        <v>172</v>
      </c>
      <c r="E696" s="239" t="s">
        <v>1</v>
      </c>
      <c r="F696" s="240" t="s">
        <v>851</v>
      </c>
      <c r="G696" s="238"/>
      <c r="H696" s="239" t="s">
        <v>1</v>
      </c>
      <c r="I696" s="241"/>
      <c r="J696" s="238"/>
      <c r="K696" s="238"/>
      <c r="L696" s="242"/>
      <c r="M696" s="243"/>
      <c r="N696" s="244"/>
      <c r="O696" s="244"/>
      <c r="P696" s="244"/>
      <c r="Q696" s="244"/>
      <c r="R696" s="244"/>
      <c r="S696" s="244"/>
      <c r="T696" s="245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6" t="s">
        <v>172</v>
      </c>
      <c r="AU696" s="246" t="s">
        <v>86</v>
      </c>
      <c r="AV696" s="13" t="s">
        <v>84</v>
      </c>
      <c r="AW696" s="13" t="s">
        <v>32</v>
      </c>
      <c r="AX696" s="13" t="s">
        <v>76</v>
      </c>
      <c r="AY696" s="246" t="s">
        <v>161</v>
      </c>
    </row>
    <row r="697" s="14" customFormat="1">
      <c r="A697" s="14"/>
      <c r="B697" s="247"/>
      <c r="C697" s="248"/>
      <c r="D697" s="232" t="s">
        <v>172</v>
      </c>
      <c r="E697" s="249" t="s">
        <v>1</v>
      </c>
      <c r="F697" s="250" t="s">
        <v>855</v>
      </c>
      <c r="G697" s="248"/>
      <c r="H697" s="251">
        <v>72.828000000000003</v>
      </c>
      <c r="I697" s="252"/>
      <c r="J697" s="248"/>
      <c r="K697" s="248"/>
      <c r="L697" s="253"/>
      <c r="M697" s="254"/>
      <c r="N697" s="255"/>
      <c r="O697" s="255"/>
      <c r="P697" s="255"/>
      <c r="Q697" s="255"/>
      <c r="R697" s="255"/>
      <c r="S697" s="255"/>
      <c r="T697" s="256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57" t="s">
        <v>172</v>
      </c>
      <c r="AU697" s="257" t="s">
        <v>86</v>
      </c>
      <c r="AV697" s="14" t="s">
        <v>86</v>
      </c>
      <c r="AW697" s="14" t="s">
        <v>32</v>
      </c>
      <c r="AX697" s="14" t="s">
        <v>76</v>
      </c>
      <c r="AY697" s="257" t="s">
        <v>161</v>
      </c>
    </row>
    <row r="698" s="15" customFormat="1">
      <c r="A698" s="15"/>
      <c r="B698" s="258"/>
      <c r="C698" s="259"/>
      <c r="D698" s="232" t="s">
        <v>172</v>
      </c>
      <c r="E698" s="260" t="s">
        <v>1</v>
      </c>
      <c r="F698" s="261" t="s">
        <v>175</v>
      </c>
      <c r="G698" s="259"/>
      <c r="H698" s="262">
        <v>72.828000000000003</v>
      </c>
      <c r="I698" s="263"/>
      <c r="J698" s="259"/>
      <c r="K698" s="259"/>
      <c r="L698" s="264"/>
      <c r="M698" s="265"/>
      <c r="N698" s="266"/>
      <c r="O698" s="266"/>
      <c r="P698" s="266"/>
      <c r="Q698" s="266"/>
      <c r="R698" s="266"/>
      <c r="S698" s="266"/>
      <c r="T698" s="267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T698" s="268" t="s">
        <v>172</v>
      </c>
      <c r="AU698" s="268" t="s">
        <v>86</v>
      </c>
      <c r="AV698" s="15" t="s">
        <v>168</v>
      </c>
      <c r="AW698" s="15" t="s">
        <v>32</v>
      </c>
      <c r="AX698" s="15" t="s">
        <v>84</v>
      </c>
      <c r="AY698" s="268" t="s">
        <v>161</v>
      </c>
    </row>
    <row r="699" s="2" customFormat="1" ht="24.15" customHeight="1">
      <c r="A699" s="38"/>
      <c r="B699" s="39"/>
      <c r="C699" s="219" t="s">
        <v>856</v>
      </c>
      <c r="D699" s="219" t="s">
        <v>163</v>
      </c>
      <c r="E699" s="220" t="s">
        <v>857</v>
      </c>
      <c r="F699" s="221" t="s">
        <v>858</v>
      </c>
      <c r="G699" s="222" t="s">
        <v>225</v>
      </c>
      <c r="H699" s="223">
        <v>64</v>
      </c>
      <c r="I699" s="224"/>
      <c r="J699" s="225">
        <f>ROUND(I699*H699,2)</f>
        <v>0</v>
      </c>
      <c r="K699" s="221" t="s">
        <v>1</v>
      </c>
      <c r="L699" s="44"/>
      <c r="M699" s="226" t="s">
        <v>1</v>
      </c>
      <c r="N699" s="227" t="s">
        <v>41</v>
      </c>
      <c r="O699" s="91"/>
      <c r="P699" s="228">
        <f>O699*H699</f>
        <v>0</v>
      </c>
      <c r="Q699" s="228">
        <v>0</v>
      </c>
      <c r="R699" s="228">
        <f>Q699*H699</f>
        <v>0</v>
      </c>
      <c r="S699" s="228">
        <v>0</v>
      </c>
      <c r="T699" s="229">
        <f>S699*H699</f>
        <v>0</v>
      </c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R699" s="230" t="s">
        <v>168</v>
      </c>
      <c r="AT699" s="230" t="s">
        <v>163</v>
      </c>
      <c r="AU699" s="230" t="s">
        <v>86</v>
      </c>
      <c r="AY699" s="17" t="s">
        <v>161</v>
      </c>
      <c r="BE699" s="231">
        <f>IF(N699="základní",J699,0)</f>
        <v>0</v>
      </c>
      <c r="BF699" s="231">
        <f>IF(N699="snížená",J699,0)</f>
        <v>0</v>
      </c>
      <c r="BG699" s="231">
        <f>IF(N699="zákl. přenesená",J699,0)</f>
        <v>0</v>
      </c>
      <c r="BH699" s="231">
        <f>IF(N699="sníž. přenesená",J699,0)</f>
        <v>0</v>
      </c>
      <c r="BI699" s="231">
        <f>IF(N699="nulová",J699,0)</f>
        <v>0</v>
      </c>
      <c r="BJ699" s="17" t="s">
        <v>84</v>
      </c>
      <c r="BK699" s="231">
        <f>ROUND(I699*H699,2)</f>
        <v>0</v>
      </c>
      <c r="BL699" s="17" t="s">
        <v>168</v>
      </c>
      <c r="BM699" s="230" t="s">
        <v>859</v>
      </c>
    </row>
    <row r="700" s="14" customFormat="1">
      <c r="A700" s="14"/>
      <c r="B700" s="247"/>
      <c r="C700" s="248"/>
      <c r="D700" s="232" t="s">
        <v>172</v>
      </c>
      <c r="E700" s="249" t="s">
        <v>1</v>
      </c>
      <c r="F700" s="250" t="s">
        <v>539</v>
      </c>
      <c r="G700" s="248"/>
      <c r="H700" s="251">
        <v>64</v>
      </c>
      <c r="I700" s="252"/>
      <c r="J700" s="248"/>
      <c r="K700" s="248"/>
      <c r="L700" s="253"/>
      <c r="M700" s="254"/>
      <c r="N700" s="255"/>
      <c r="O700" s="255"/>
      <c r="P700" s="255"/>
      <c r="Q700" s="255"/>
      <c r="R700" s="255"/>
      <c r="S700" s="255"/>
      <c r="T700" s="256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57" t="s">
        <v>172</v>
      </c>
      <c r="AU700" s="257" t="s">
        <v>86</v>
      </c>
      <c r="AV700" s="14" t="s">
        <v>86</v>
      </c>
      <c r="AW700" s="14" t="s">
        <v>32</v>
      </c>
      <c r="AX700" s="14" t="s">
        <v>76</v>
      </c>
      <c r="AY700" s="257" t="s">
        <v>161</v>
      </c>
    </row>
    <row r="701" s="15" customFormat="1">
      <c r="A701" s="15"/>
      <c r="B701" s="258"/>
      <c r="C701" s="259"/>
      <c r="D701" s="232" t="s">
        <v>172</v>
      </c>
      <c r="E701" s="260" t="s">
        <v>1</v>
      </c>
      <c r="F701" s="261" t="s">
        <v>175</v>
      </c>
      <c r="G701" s="259"/>
      <c r="H701" s="262">
        <v>64</v>
      </c>
      <c r="I701" s="263"/>
      <c r="J701" s="259"/>
      <c r="K701" s="259"/>
      <c r="L701" s="264"/>
      <c r="M701" s="265"/>
      <c r="N701" s="266"/>
      <c r="O701" s="266"/>
      <c r="P701" s="266"/>
      <c r="Q701" s="266"/>
      <c r="R701" s="266"/>
      <c r="S701" s="266"/>
      <c r="T701" s="267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T701" s="268" t="s">
        <v>172</v>
      </c>
      <c r="AU701" s="268" t="s">
        <v>86</v>
      </c>
      <c r="AV701" s="15" t="s">
        <v>168</v>
      </c>
      <c r="AW701" s="15" t="s">
        <v>32</v>
      </c>
      <c r="AX701" s="15" t="s">
        <v>84</v>
      </c>
      <c r="AY701" s="268" t="s">
        <v>161</v>
      </c>
    </row>
    <row r="702" s="2" customFormat="1" ht="62.7" customHeight="1">
      <c r="A702" s="38"/>
      <c r="B702" s="39"/>
      <c r="C702" s="219" t="s">
        <v>860</v>
      </c>
      <c r="D702" s="219" t="s">
        <v>163</v>
      </c>
      <c r="E702" s="220" t="s">
        <v>861</v>
      </c>
      <c r="F702" s="221" t="s">
        <v>862</v>
      </c>
      <c r="G702" s="222" t="s">
        <v>225</v>
      </c>
      <c r="H702" s="223">
        <v>64</v>
      </c>
      <c r="I702" s="224"/>
      <c r="J702" s="225">
        <f>ROUND(I702*H702,2)</f>
        <v>0</v>
      </c>
      <c r="K702" s="221" t="s">
        <v>167</v>
      </c>
      <c r="L702" s="44"/>
      <c r="M702" s="226" t="s">
        <v>1</v>
      </c>
      <c r="N702" s="227" t="s">
        <v>41</v>
      </c>
      <c r="O702" s="91"/>
      <c r="P702" s="228">
        <f>O702*H702</f>
        <v>0</v>
      </c>
      <c r="Q702" s="228">
        <v>0.00060999999999999997</v>
      </c>
      <c r="R702" s="228">
        <f>Q702*H702</f>
        <v>0.039039999999999998</v>
      </c>
      <c r="S702" s="228">
        <v>0</v>
      </c>
      <c r="T702" s="229">
        <f>S702*H702</f>
        <v>0</v>
      </c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R702" s="230" t="s">
        <v>168</v>
      </c>
      <c r="AT702" s="230" t="s">
        <v>163</v>
      </c>
      <c r="AU702" s="230" t="s">
        <v>86</v>
      </c>
      <c r="AY702" s="17" t="s">
        <v>161</v>
      </c>
      <c r="BE702" s="231">
        <f>IF(N702="základní",J702,0)</f>
        <v>0</v>
      </c>
      <c r="BF702" s="231">
        <f>IF(N702="snížená",J702,0)</f>
        <v>0</v>
      </c>
      <c r="BG702" s="231">
        <f>IF(N702="zákl. přenesená",J702,0)</f>
        <v>0</v>
      </c>
      <c r="BH702" s="231">
        <f>IF(N702="sníž. přenesená",J702,0)</f>
        <v>0</v>
      </c>
      <c r="BI702" s="231">
        <f>IF(N702="nulová",J702,0)</f>
        <v>0</v>
      </c>
      <c r="BJ702" s="17" t="s">
        <v>84</v>
      </c>
      <c r="BK702" s="231">
        <f>ROUND(I702*H702,2)</f>
        <v>0</v>
      </c>
      <c r="BL702" s="17" t="s">
        <v>168</v>
      </c>
      <c r="BM702" s="230" t="s">
        <v>863</v>
      </c>
    </row>
    <row r="703" s="14" customFormat="1">
      <c r="A703" s="14"/>
      <c r="B703" s="247"/>
      <c r="C703" s="248"/>
      <c r="D703" s="232" t="s">
        <v>172</v>
      </c>
      <c r="E703" s="249" t="s">
        <v>1</v>
      </c>
      <c r="F703" s="250" t="s">
        <v>539</v>
      </c>
      <c r="G703" s="248"/>
      <c r="H703" s="251">
        <v>64</v>
      </c>
      <c r="I703" s="252"/>
      <c r="J703" s="248"/>
      <c r="K703" s="248"/>
      <c r="L703" s="253"/>
      <c r="M703" s="254"/>
      <c r="N703" s="255"/>
      <c r="O703" s="255"/>
      <c r="P703" s="255"/>
      <c r="Q703" s="255"/>
      <c r="R703" s="255"/>
      <c r="S703" s="255"/>
      <c r="T703" s="256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57" t="s">
        <v>172</v>
      </c>
      <c r="AU703" s="257" t="s">
        <v>86</v>
      </c>
      <c r="AV703" s="14" t="s">
        <v>86</v>
      </c>
      <c r="AW703" s="14" t="s">
        <v>32</v>
      </c>
      <c r="AX703" s="14" t="s">
        <v>76</v>
      </c>
      <c r="AY703" s="257" t="s">
        <v>161</v>
      </c>
    </row>
    <row r="704" s="15" customFormat="1">
      <c r="A704" s="15"/>
      <c r="B704" s="258"/>
      <c r="C704" s="259"/>
      <c r="D704" s="232" t="s">
        <v>172</v>
      </c>
      <c r="E704" s="260" t="s">
        <v>1</v>
      </c>
      <c r="F704" s="261" t="s">
        <v>175</v>
      </c>
      <c r="G704" s="259"/>
      <c r="H704" s="262">
        <v>64</v>
      </c>
      <c r="I704" s="263"/>
      <c r="J704" s="259"/>
      <c r="K704" s="259"/>
      <c r="L704" s="264"/>
      <c r="M704" s="265"/>
      <c r="N704" s="266"/>
      <c r="O704" s="266"/>
      <c r="P704" s="266"/>
      <c r="Q704" s="266"/>
      <c r="R704" s="266"/>
      <c r="S704" s="266"/>
      <c r="T704" s="267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T704" s="268" t="s">
        <v>172</v>
      </c>
      <c r="AU704" s="268" t="s">
        <v>86</v>
      </c>
      <c r="AV704" s="15" t="s">
        <v>168</v>
      </c>
      <c r="AW704" s="15" t="s">
        <v>32</v>
      </c>
      <c r="AX704" s="15" t="s">
        <v>84</v>
      </c>
      <c r="AY704" s="268" t="s">
        <v>161</v>
      </c>
    </row>
    <row r="705" s="2" customFormat="1" ht="24.15" customHeight="1">
      <c r="A705" s="38"/>
      <c r="B705" s="39"/>
      <c r="C705" s="219" t="s">
        <v>864</v>
      </c>
      <c r="D705" s="219" t="s">
        <v>163</v>
      </c>
      <c r="E705" s="220" t="s">
        <v>865</v>
      </c>
      <c r="F705" s="221" t="s">
        <v>866</v>
      </c>
      <c r="G705" s="222" t="s">
        <v>225</v>
      </c>
      <c r="H705" s="223">
        <v>368</v>
      </c>
      <c r="I705" s="224"/>
      <c r="J705" s="225">
        <f>ROUND(I705*H705,2)</f>
        <v>0</v>
      </c>
      <c r="K705" s="221" t="s">
        <v>167</v>
      </c>
      <c r="L705" s="44"/>
      <c r="M705" s="226" t="s">
        <v>1</v>
      </c>
      <c r="N705" s="227" t="s">
        <v>41</v>
      </c>
      <c r="O705" s="91"/>
      <c r="P705" s="228">
        <f>O705*H705</f>
        <v>0</v>
      </c>
      <c r="Q705" s="228">
        <v>0.00010000000000000001</v>
      </c>
      <c r="R705" s="228">
        <f>Q705*H705</f>
        <v>0.036799999999999999</v>
      </c>
      <c r="S705" s="228">
        <v>0</v>
      </c>
      <c r="T705" s="229">
        <f>S705*H705</f>
        <v>0</v>
      </c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R705" s="230" t="s">
        <v>168</v>
      </c>
      <c r="AT705" s="230" t="s">
        <v>163</v>
      </c>
      <c r="AU705" s="230" t="s">
        <v>86</v>
      </c>
      <c r="AY705" s="17" t="s">
        <v>161</v>
      </c>
      <c r="BE705" s="231">
        <f>IF(N705="základní",J705,0)</f>
        <v>0</v>
      </c>
      <c r="BF705" s="231">
        <f>IF(N705="snížená",J705,0)</f>
        <v>0</v>
      </c>
      <c r="BG705" s="231">
        <f>IF(N705="zákl. přenesená",J705,0)</f>
        <v>0</v>
      </c>
      <c r="BH705" s="231">
        <f>IF(N705="sníž. přenesená",J705,0)</f>
        <v>0</v>
      </c>
      <c r="BI705" s="231">
        <f>IF(N705="nulová",J705,0)</f>
        <v>0</v>
      </c>
      <c r="BJ705" s="17" t="s">
        <v>84</v>
      </c>
      <c r="BK705" s="231">
        <f>ROUND(I705*H705,2)</f>
        <v>0</v>
      </c>
      <c r="BL705" s="17" t="s">
        <v>168</v>
      </c>
      <c r="BM705" s="230" t="s">
        <v>867</v>
      </c>
    </row>
    <row r="706" s="14" customFormat="1">
      <c r="A706" s="14"/>
      <c r="B706" s="247"/>
      <c r="C706" s="248"/>
      <c r="D706" s="232" t="s">
        <v>172</v>
      </c>
      <c r="E706" s="249" t="s">
        <v>1</v>
      </c>
      <c r="F706" s="250" t="s">
        <v>868</v>
      </c>
      <c r="G706" s="248"/>
      <c r="H706" s="251">
        <v>368</v>
      </c>
      <c r="I706" s="252"/>
      <c r="J706" s="248"/>
      <c r="K706" s="248"/>
      <c r="L706" s="253"/>
      <c r="M706" s="254"/>
      <c r="N706" s="255"/>
      <c r="O706" s="255"/>
      <c r="P706" s="255"/>
      <c r="Q706" s="255"/>
      <c r="R706" s="255"/>
      <c r="S706" s="255"/>
      <c r="T706" s="256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7" t="s">
        <v>172</v>
      </c>
      <c r="AU706" s="257" t="s">
        <v>86</v>
      </c>
      <c r="AV706" s="14" t="s">
        <v>86</v>
      </c>
      <c r="AW706" s="14" t="s">
        <v>32</v>
      </c>
      <c r="AX706" s="14" t="s">
        <v>76</v>
      </c>
      <c r="AY706" s="257" t="s">
        <v>161</v>
      </c>
    </row>
    <row r="707" s="15" customFormat="1">
      <c r="A707" s="15"/>
      <c r="B707" s="258"/>
      <c r="C707" s="259"/>
      <c r="D707" s="232" t="s">
        <v>172</v>
      </c>
      <c r="E707" s="260" t="s">
        <v>1</v>
      </c>
      <c r="F707" s="261" t="s">
        <v>175</v>
      </c>
      <c r="G707" s="259"/>
      <c r="H707" s="262">
        <v>368</v>
      </c>
      <c r="I707" s="263"/>
      <c r="J707" s="259"/>
      <c r="K707" s="259"/>
      <c r="L707" s="264"/>
      <c r="M707" s="265"/>
      <c r="N707" s="266"/>
      <c r="O707" s="266"/>
      <c r="P707" s="266"/>
      <c r="Q707" s="266"/>
      <c r="R707" s="266"/>
      <c r="S707" s="266"/>
      <c r="T707" s="267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T707" s="268" t="s">
        <v>172</v>
      </c>
      <c r="AU707" s="268" t="s">
        <v>86</v>
      </c>
      <c r="AV707" s="15" t="s">
        <v>168</v>
      </c>
      <c r="AW707" s="15" t="s">
        <v>32</v>
      </c>
      <c r="AX707" s="15" t="s">
        <v>84</v>
      </c>
      <c r="AY707" s="268" t="s">
        <v>161</v>
      </c>
    </row>
    <row r="708" s="2" customFormat="1" ht="33" customHeight="1">
      <c r="A708" s="38"/>
      <c r="B708" s="39"/>
      <c r="C708" s="219" t="s">
        <v>869</v>
      </c>
      <c r="D708" s="219" t="s">
        <v>163</v>
      </c>
      <c r="E708" s="220" t="s">
        <v>870</v>
      </c>
      <c r="F708" s="221" t="s">
        <v>871</v>
      </c>
      <c r="G708" s="222" t="s">
        <v>225</v>
      </c>
      <c r="H708" s="223">
        <v>25</v>
      </c>
      <c r="I708" s="224"/>
      <c r="J708" s="225">
        <f>ROUND(I708*H708,2)</f>
        <v>0</v>
      </c>
      <c r="K708" s="221" t="s">
        <v>167</v>
      </c>
      <c r="L708" s="44"/>
      <c r="M708" s="226" t="s">
        <v>1</v>
      </c>
      <c r="N708" s="227" t="s">
        <v>41</v>
      </c>
      <c r="O708" s="91"/>
      <c r="P708" s="228">
        <f>O708*H708</f>
        <v>0</v>
      </c>
      <c r="Q708" s="228">
        <v>5.0000000000000002E-05</v>
      </c>
      <c r="R708" s="228">
        <f>Q708*H708</f>
        <v>0.00125</v>
      </c>
      <c r="S708" s="228">
        <v>0</v>
      </c>
      <c r="T708" s="229">
        <f>S708*H708</f>
        <v>0</v>
      </c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R708" s="230" t="s">
        <v>168</v>
      </c>
      <c r="AT708" s="230" t="s">
        <v>163</v>
      </c>
      <c r="AU708" s="230" t="s">
        <v>86</v>
      </c>
      <c r="AY708" s="17" t="s">
        <v>161</v>
      </c>
      <c r="BE708" s="231">
        <f>IF(N708="základní",J708,0)</f>
        <v>0</v>
      </c>
      <c r="BF708" s="231">
        <f>IF(N708="snížená",J708,0)</f>
        <v>0</v>
      </c>
      <c r="BG708" s="231">
        <f>IF(N708="zákl. přenesená",J708,0)</f>
        <v>0</v>
      </c>
      <c r="BH708" s="231">
        <f>IF(N708="sníž. přenesená",J708,0)</f>
        <v>0</v>
      </c>
      <c r="BI708" s="231">
        <f>IF(N708="nulová",J708,0)</f>
        <v>0</v>
      </c>
      <c r="BJ708" s="17" t="s">
        <v>84</v>
      </c>
      <c r="BK708" s="231">
        <f>ROUND(I708*H708,2)</f>
        <v>0</v>
      </c>
      <c r="BL708" s="17" t="s">
        <v>168</v>
      </c>
      <c r="BM708" s="230" t="s">
        <v>872</v>
      </c>
    </row>
    <row r="709" s="14" customFormat="1">
      <c r="A709" s="14"/>
      <c r="B709" s="247"/>
      <c r="C709" s="248"/>
      <c r="D709" s="232" t="s">
        <v>172</v>
      </c>
      <c r="E709" s="249" t="s">
        <v>1</v>
      </c>
      <c r="F709" s="250" t="s">
        <v>332</v>
      </c>
      <c r="G709" s="248"/>
      <c r="H709" s="251">
        <v>25</v>
      </c>
      <c r="I709" s="252"/>
      <c r="J709" s="248"/>
      <c r="K709" s="248"/>
      <c r="L709" s="253"/>
      <c r="M709" s="254"/>
      <c r="N709" s="255"/>
      <c r="O709" s="255"/>
      <c r="P709" s="255"/>
      <c r="Q709" s="255"/>
      <c r="R709" s="255"/>
      <c r="S709" s="255"/>
      <c r="T709" s="256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57" t="s">
        <v>172</v>
      </c>
      <c r="AU709" s="257" t="s">
        <v>86</v>
      </c>
      <c r="AV709" s="14" t="s">
        <v>86</v>
      </c>
      <c r="AW709" s="14" t="s">
        <v>32</v>
      </c>
      <c r="AX709" s="14" t="s">
        <v>76</v>
      </c>
      <c r="AY709" s="257" t="s">
        <v>161</v>
      </c>
    </row>
    <row r="710" s="15" customFormat="1">
      <c r="A710" s="15"/>
      <c r="B710" s="258"/>
      <c r="C710" s="259"/>
      <c r="D710" s="232" t="s">
        <v>172</v>
      </c>
      <c r="E710" s="260" t="s">
        <v>1</v>
      </c>
      <c r="F710" s="261" t="s">
        <v>175</v>
      </c>
      <c r="G710" s="259"/>
      <c r="H710" s="262">
        <v>25</v>
      </c>
      <c r="I710" s="263"/>
      <c r="J710" s="259"/>
      <c r="K710" s="259"/>
      <c r="L710" s="264"/>
      <c r="M710" s="265"/>
      <c r="N710" s="266"/>
      <c r="O710" s="266"/>
      <c r="P710" s="266"/>
      <c r="Q710" s="266"/>
      <c r="R710" s="266"/>
      <c r="S710" s="266"/>
      <c r="T710" s="267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T710" s="268" t="s">
        <v>172</v>
      </c>
      <c r="AU710" s="268" t="s">
        <v>86</v>
      </c>
      <c r="AV710" s="15" t="s">
        <v>168</v>
      </c>
      <c r="AW710" s="15" t="s">
        <v>32</v>
      </c>
      <c r="AX710" s="15" t="s">
        <v>84</v>
      </c>
      <c r="AY710" s="268" t="s">
        <v>161</v>
      </c>
    </row>
    <row r="711" s="2" customFormat="1" ht="24.15" customHeight="1">
      <c r="A711" s="38"/>
      <c r="B711" s="39"/>
      <c r="C711" s="219" t="s">
        <v>873</v>
      </c>
      <c r="D711" s="219" t="s">
        <v>163</v>
      </c>
      <c r="E711" s="220" t="s">
        <v>874</v>
      </c>
      <c r="F711" s="221" t="s">
        <v>875</v>
      </c>
      <c r="G711" s="222" t="s">
        <v>225</v>
      </c>
      <c r="H711" s="223">
        <v>655</v>
      </c>
      <c r="I711" s="224"/>
      <c r="J711" s="225">
        <f>ROUND(I711*H711,2)</f>
        <v>0</v>
      </c>
      <c r="K711" s="221" t="s">
        <v>167</v>
      </c>
      <c r="L711" s="44"/>
      <c r="M711" s="226" t="s">
        <v>1</v>
      </c>
      <c r="N711" s="227" t="s">
        <v>41</v>
      </c>
      <c r="O711" s="91"/>
      <c r="P711" s="228">
        <f>O711*H711</f>
        <v>0</v>
      </c>
      <c r="Q711" s="228">
        <v>0.00020000000000000001</v>
      </c>
      <c r="R711" s="228">
        <f>Q711*H711</f>
        <v>0.13100000000000001</v>
      </c>
      <c r="S711" s="228">
        <v>0</v>
      </c>
      <c r="T711" s="229">
        <f>S711*H711</f>
        <v>0</v>
      </c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R711" s="230" t="s">
        <v>168</v>
      </c>
      <c r="AT711" s="230" t="s">
        <v>163</v>
      </c>
      <c r="AU711" s="230" t="s">
        <v>86</v>
      </c>
      <c r="AY711" s="17" t="s">
        <v>161</v>
      </c>
      <c r="BE711" s="231">
        <f>IF(N711="základní",J711,0)</f>
        <v>0</v>
      </c>
      <c r="BF711" s="231">
        <f>IF(N711="snížená",J711,0)</f>
        <v>0</v>
      </c>
      <c r="BG711" s="231">
        <f>IF(N711="zákl. přenesená",J711,0)</f>
        <v>0</v>
      </c>
      <c r="BH711" s="231">
        <f>IF(N711="sníž. přenesená",J711,0)</f>
        <v>0</v>
      </c>
      <c r="BI711" s="231">
        <f>IF(N711="nulová",J711,0)</f>
        <v>0</v>
      </c>
      <c r="BJ711" s="17" t="s">
        <v>84</v>
      </c>
      <c r="BK711" s="231">
        <f>ROUND(I711*H711,2)</f>
        <v>0</v>
      </c>
      <c r="BL711" s="17" t="s">
        <v>168</v>
      </c>
      <c r="BM711" s="230" t="s">
        <v>876</v>
      </c>
    </row>
    <row r="712" s="14" customFormat="1">
      <c r="A712" s="14"/>
      <c r="B712" s="247"/>
      <c r="C712" s="248"/>
      <c r="D712" s="232" t="s">
        <v>172</v>
      </c>
      <c r="E712" s="249" t="s">
        <v>1</v>
      </c>
      <c r="F712" s="250" t="s">
        <v>877</v>
      </c>
      <c r="G712" s="248"/>
      <c r="H712" s="251">
        <v>655</v>
      </c>
      <c r="I712" s="252"/>
      <c r="J712" s="248"/>
      <c r="K712" s="248"/>
      <c r="L712" s="253"/>
      <c r="M712" s="254"/>
      <c r="N712" s="255"/>
      <c r="O712" s="255"/>
      <c r="P712" s="255"/>
      <c r="Q712" s="255"/>
      <c r="R712" s="255"/>
      <c r="S712" s="255"/>
      <c r="T712" s="256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57" t="s">
        <v>172</v>
      </c>
      <c r="AU712" s="257" t="s">
        <v>86</v>
      </c>
      <c r="AV712" s="14" t="s">
        <v>86</v>
      </c>
      <c r="AW712" s="14" t="s">
        <v>32</v>
      </c>
      <c r="AX712" s="14" t="s">
        <v>76</v>
      </c>
      <c r="AY712" s="257" t="s">
        <v>161</v>
      </c>
    </row>
    <row r="713" s="15" customFormat="1">
      <c r="A713" s="15"/>
      <c r="B713" s="258"/>
      <c r="C713" s="259"/>
      <c r="D713" s="232" t="s">
        <v>172</v>
      </c>
      <c r="E713" s="260" t="s">
        <v>1</v>
      </c>
      <c r="F713" s="261" t="s">
        <v>175</v>
      </c>
      <c r="G713" s="259"/>
      <c r="H713" s="262">
        <v>655</v>
      </c>
      <c r="I713" s="263"/>
      <c r="J713" s="259"/>
      <c r="K713" s="259"/>
      <c r="L713" s="264"/>
      <c r="M713" s="265"/>
      <c r="N713" s="266"/>
      <c r="O713" s="266"/>
      <c r="P713" s="266"/>
      <c r="Q713" s="266"/>
      <c r="R713" s="266"/>
      <c r="S713" s="266"/>
      <c r="T713" s="267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T713" s="268" t="s">
        <v>172</v>
      </c>
      <c r="AU713" s="268" t="s">
        <v>86</v>
      </c>
      <c r="AV713" s="15" t="s">
        <v>168</v>
      </c>
      <c r="AW713" s="15" t="s">
        <v>32</v>
      </c>
      <c r="AX713" s="15" t="s">
        <v>84</v>
      </c>
      <c r="AY713" s="268" t="s">
        <v>161</v>
      </c>
    </row>
    <row r="714" s="2" customFormat="1" ht="33" customHeight="1">
      <c r="A714" s="38"/>
      <c r="B714" s="39"/>
      <c r="C714" s="219" t="s">
        <v>878</v>
      </c>
      <c r="D714" s="219" t="s">
        <v>163</v>
      </c>
      <c r="E714" s="220" t="s">
        <v>879</v>
      </c>
      <c r="F714" s="221" t="s">
        <v>880</v>
      </c>
      <c r="G714" s="222" t="s">
        <v>225</v>
      </c>
      <c r="H714" s="223">
        <v>344</v>
      </c>
      <c r="I714" s="224"/>
      <c r="J714" s="225">
        <f>ROUND(I714*H714,2)</f>
        <v>0</v>
      </c>
      <c r="K714" s="221" t="s">
        <v>167</v>
      </c>
      <c r="L714" s="44"/>
      <c r="M714" s="226" t="s">
        <v>1</v>
      </c>
      <c r="N714" s="227" t="s">
        <v>41</v>
      </c>
      <c r="O714" s="91"/>
      <c r="P714" s="228">
        <f>O714*H714</f>
        <v>0</v>
      </c>
      <c r="Q714" s="228">
        <v>0.00010000000000000001</v>
      </c>
      <c r="R714" s="228">
        <f>Q714*H714</f>
        <v>0.0344</v>
      </c>
      <c r="S714" s="228">
        <v>0</v>
      </c>
      <c r="T714" s="229">
        <f>S714*H714</f>
        <v>0</v>
      </c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R714" s="230" t="s">
        <v>168</v>
      </c>
      <c r="AT714" s="230" t="s">
        <v>163</v>
      </c>
      <c r="AU714" s="230" t="s">
        <v>86</v>
      </c>
      <c r="AY714" s="17" t="s">
        <v>161</v>
      </c>
      <c r="BE714" s="231">
        <f>IF(N714="základní",J714,0)</f>
        <v>0</v>
      </c>
      <c r="BF714" s="231">
        <f>IF(N714="snížená",J714,0)</f>
        <v>0</v>
      </c>
      <c r="BG714" s="231">
        <f>IF(N714="zákl. přenesená",J714,0)</f>
        <v>0</v>
      </c>
      <c r="BH714" s="231">
        <f>IF(N714="sníž. přenesená",J714,0)</f>
        <v>0</v>
      </c>
      <c r="BI714" s="231">
        <f>IF(N714="nulová",J714,0)</f>
        <v>0</v>
      </c>
      <c r="BJ714" s="17" t="s">
        <v>84</v>
      </c>
      <c r="BK714" s="231">
        <f>ROUND(I714*H714,2)</f>
        <v>0</v>
      </c>
      <c r="BL714" s="17" t="s">
        <v>168</v>
      </c>
      <c r="BM714" s="230" t="s">
        <v>881</v>
      </c>
    </row>
    <row r="715" s="14" customFormat="1">
      <c r="A715" s="14"/>
      <c r="B715" s="247"/>
      <c r="C715" s="248"/>
      <c r="D715" s="232" t="s">
        <v>172</v>
      </c>
      <c r="E715" s="249" t="s">
        <v>1</v>
      </c>
      <c r="F715" s="250" t="s">
        <v>882</v>
      </c>
      <c r="G715" s="248"/>
      <c r="H715" s="251">
        <v>344</v>
      </c>
      <c r="I715" s="252"/>
      <c r="J715" s="248"/>
      <c r="K715" s="248"/>
      <c r="L715" s="253"/>
      <c r="M715" s="254"/>
      <c r="N715" s="255"/>
      <c r="O715" s="255"/>
      <c r="P715" s="255"/>
      <c r="Q715" s="255"/>
      <c r="R715" s="255"/>
      <c r="S715" s="255"/>
      <c r="T715" s="256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57" t="s">
        <v>172</v>
      </c>
      <c r="AU715" s="257" t="s">
        <v>86</v>
      </c>
      <c r="AV715" s="14" t="s">
        <v>86</v>
      </c>
      <c r="AW715" s="14" t="s">
        <v>32</v>
      </c>
      <c r="AX715" s="14" t="s">
        <v>76</v>
      </c>
      <c r="AY715" s="257" t="s">
        <v>161</v>
      </c>
    </row>
    <row r="716" s="15" customFormat="1">
      <c r="A716" s="15"/>
      <c r="B716" s="258"/>
      <c r="C716" s="259"/>
      <c r="D716" s="232" t="s">
        <v>172</v>
      </c>
      <c r="E716" s="260" t="s">
        <v>1</v>
      </c>
      <c r="F716" s="261" t="s">
        <v>175</v>
      </c>
      <c r="G716" s="259"/>
      <c r="H716" s="262">
        <v>344</v>
      </c>
      <c r="I716" s="263"/>
      <c r="J716" s="259"/>
      <c r="K716" s="259"/>
      <c r="L716" s="264"/>
      <c r="M716" s="265"/>
      <c r="N716" s="266"/>
      <c r="O716" s="266"/>
      <c r="P716" s="266"/>
      <c r="Q716" s="266"/>
      <c r="R716" s="266"/>
      <c r="S716" s="266"/>
      <c r="T716" s="267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T716" s="268" t="s">
        <v>172</v>
      </c>
      <c r="AU716" s="268" t="s">
        <v>86</v>
      </c>
      <c r="AV716" s="15" t="s">
        <v>168</v>
      </c>
      <c r="AW716" s="15" t="s">
        <v>32</v>
      </c>
      <c r="AX716" s="15" t="s">
        <v>84</v>
      </c>
      <c r="AY716" s="268" t="s">
        <v>161</v>
      </c>
    </row>
    <row r="717" s="2" customFormat="1" ht="33" customHeight="1">
      <c r="A717" s="38"/>
      <c r="B717" s="39"/>
      <c r="C717" s="219" t="s">
        <v>883</v>
      </c>
      <c r="D717" s="219" t="s">
        <v>163</v>
      </c>
      <c r="E717" s="220" t="s">
        <v>884</v>
      </c>
      <c r="F717" s="221" t="s">
        <v>885</v>
      </c>
      <c r="G717" s="222" t="s">
        <v>166</v>
      </c>
      <c r="H717" s="223">
        <v>21</v>
      </c>
      <c r="I717" s="224"/>
      <c r="J717" s="225">
        <f>ROUND(I717*H717,2)</f>
        <v>0</v>
      </c>
      <c r="K717" s="221" t="s">
        <v>167</v>
      </c>
      <c r="L717" s="44"/>
      <c r="M717" s="226" t="s">
        <v>1</v>
      </c>
      <c r="N717" s="227" t="s">
        <v>41</v>
      </c>
      <c r="O717" s="91"/>
      <c r="P717" s="228">
        <f>O717*H717</f>
        <v>0</v>
      </c>
      <c r="Q717" s="228">
        <v>0.0011999999999999999</v>
      </c>
      <c r="R717" s="228">
        <f>Q717*H717</f>
        <v>0.025199999999999997</v>
      </c>
      <c r="S717" s="228">
        <v>0</v>
      </c>
      <c r="T717" s="229">
        <f>S717*H717</f>
        <v>0</v>
      </c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R717" s="230" t="s">
        <v>168</v>
      </c>
      <c r="AT717" s="230" t="s">
        <v>163</v>
      </c>
      <c r="AU717" s="230" t="s">
        <v>86</v>
      </c>
      <c r="AY717" s="17" t="s">
        <v>161</v>
      </c>
      <c r="BE717" s="231">
        <f>IF(N717="základní",J717,0)</f>
        <v>0</v>
      </c>
      <c r="BF717" s="231">
        <f>IF(N717="snížená",J717,0)</f>
        <v>0</v>
      </c>
      <c r="BG717" s="231">
        <f>IF(N717="zákl. přenesená",J717,0)</f>
        <v>0</v>
      </c>
      <c r="BH717" s="231">
        <f>IF(N717="sníž. přenesená",J717,0)</f>
        <v>0</v>
      </c>
      <c r="BI717" s="231">
        <f>IF(N717="nulová",J717,0)</f>
        <v>0</v>
      </c>
      <c r="BJ717" s="17" t="s">
        <v>84</v>
      </c>
      <c r="BK717" s="231">
        <f>ROUND(I717*H717,2)</f>
        <v>0</v>
      </c>
      <c r="BL717" s="17" t="s">
        <v>168</v>
      </c>
      <c r="BM717" s="230" t="s">
        <v>886</v>
      </c>
    </row>
    <row r="718" s="13" customFormat="1">
      <c r="A718" s="13"/>
      <c r="B718" s="237"/>
      <c r="C718" s="238"/>
      <c r="D718" s="232" t="s">
        <v>172</v>
      </c>
      <c r="E718" s="239" t="s">
        <v>1</v>
      </c>
      <c r="F718" s="240" t="s">
        <v>887</v>
      </c>
      <c r="G718" s="238"/>
      <c r="H718" s="239" t="s">
        <v>1</v>
      </c>
      <c r="I718" s="241"/>
      <c r="J718" s="238"/>
      <c r="K718" s="238"/>
      <c r="L718" s="242"/>
      <c r="M718" s="243"/>
      <c r="N718" s="244"/>
      <c r="O718" s="244"/>
      <c r="P718" s="244"/>
      <c r="Q718" s="244"/>
      <c r="R718" s="244"/>
      <c r="S718" s="244"/>
      <c r="T718" s="245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6" t="s">
        <v>172</v>
      </c>
      <c r="AU718" s="246" t="s">
        <v>86</v>
      </c>
      <c r="AV718" s="13" t="s">
        <v>84</v>
      </c>
      <c r="AW718" s="13" t="s">
        <v>32</v>
      </c>
      <c r="AX718" s="13" t="s">
        <v>76</v>
      </c>
      <c r="AY718" s="246" t="s">
        <v>161</v>
      </c>
    </row>
    <row r="719" s="14" customFormat="1">
      <c r="A719" s="14"/>
      <c r="B719" s="247"/>
      <c r="C719" s="248"/>
      <c r="D719" s="232" t="s">
        <v>172</v>
      </c>
      <c r="E719" s="249" t="s">
        <v>1</v>
      </c>
      <c r="F719" s="250" t="s">
        <v>888</v>
      </c>
      <c r="G719" s="248"/>
      <c r="H719" s="251">
        <v>21</v>
      </c>
      <c r="I719" s="252"/>
      <c r="J719" s="248"/>
      <c r="K719" s="248"/>
      <c r="L719" s="253"/>
      <c r="M719" s="254"/>
      <c r="N719" s="255"/>
      <c r="O719" s="255"/>
      <c r="P719" s="255"/>
      <c r="Q719" s="255"/>
      <c r="R719" s="255"/>
      <c r="S719" s="255"/>
      <c r="T719" s="256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7" t="s">
        <v>172</v>
      </c>
      <c r="AU719" s="257" t="s">
        <v>86</v>
      </c>
      <c r="AV719" s="14" t="s">
        <v>86</v>
      </c>
      <c r="AW719" s="14" t="s">
        <v>32</v>
      </c>
      <c r="AX719" s="14" t="s">
        <v>76</v>
      </c>
      <c r="AY719" s="257" t="s">
        <v>161</v>
      </c>
    </row>
    <row r="720" s="15" customFormat="1">
      <c r="A720" s="15"/>
      <c r="B720" s="258"/>
      <c r="C720" s="259"/>
      <c r="D720" s="232" t="s">
        <v>172</v>
      </c>
      <c r="E720" s="260" t="s">
        <v>1</v>
      </c>
      <c r="F720" s="261" t="s">
        <v>175</v>
      </c>
      <c r="G720" s="259"/>
      <c r="H720" s="262">
        <v>21</v>
      </c>
      <c r="I720" s="263"/>
      <c r="J720" s="259"/>
      <c r="K720" s="259"/>
      <c r="L720" s="264"/>
      <c r="M720" s="265"/>
      <c r="N720" s="266"/>
      <c r="O720" s="266"/>
      <c r="P720" s="266"/>
      <c r="Q720" s="266"/>
      <c r="R720" s="266"/>
      <c r="S720" s="266"/>
      <c r="T720" s="267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T720" s="268" t="s">
        <v>172</v>
      </c>
      <c r="AU720" s="268" t="s">
        <v>86</v>
      </c>
      <c r="AV720" s="15" t="s">
        <v>168</v>
      </c>
      <c r="AW720" s="15" t="s">
        <v>32</v>
      </c>
      <c r="AX720" s="15" t="s">
        <v>84</v>
      </c>
      <c r="AY720" s="268" t="s">
        <v>161</v>
      </c>
    </row>
    <row r="721" s="2" customFormat="1" ht="33" customHeight="1">
      <c r="A721" s="38"/>
      <c r="B721" s="39"/>
      <c r="C721" s="219" t="s">
        <v>889</v>
      </c>
      <c r="D721" s="219" t="s">
        <v>163</v>
      </c>
      <c r="E721" s="220" t="s">
        <v>890</v>
      </c>
      <c r="F721" s="221" t="s">
        <v>891</v>
      </c>
      <c r="G721" s="222" t="s">
        <v>225</v>
      </c>
      <c r="H721" s="223">
        <v>368</v>
      </c>
      <c r="I721" s="224"/>
      <c r="J721" s="225">
        <f>ROUND(I721*H721,2)</f>
        <v>0</v>
      </c>
      <c r="K721" s="221" t="s">
        <v>167</v>
      </c>
      <c r="L721" s="44"/>
      <c r="M721" s="226" t="s">
        <v>1</v>
      </c>
      <c r="N721" s="227" t="s">
        <v>41</v>
      </c>
      <c r="O721" s="91"/>
      <c r="P721" s="228">
        <f>O721*H721</f>
        <v>0</v>
      </c>
      <c r="Q721" s="228">
        <v>0.00033</v>
      </c>
      <c r="R721" s="228">
        <f>Q721*H721</f>
        <v>0.12143999999999999</v>
      </c>
      <c r="S721" s="228">
        <v>0</v>
      </c>
      <c r="T721" s="229">
        <f>S721*H721</f>
        <v>0</v>
      </c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R721" s="230" t="s">
        <v>168</v>
      </c>
      <c r="AT721" s="230" t="s">
        <v>163</v>
      </c>
      <c r="AU721" s="230" t="s">
        <v>86</v>
      </c>
      <c r="AY721" s="17" t="s">
        <v>161</v>
      </c>
      <c r="BE721" s="231">
        <f>IF(N721="základní",J721,0)</f>
        <v>0</v>
      </c>
      <c r="BF721" s="231">
        <f>IF(N721="snížená",J721,0)</f>
        <v>0</v>
      </c>
      <c r="BG721" s="231">
        <f>IF(N721="zákl. přenesená",J721,0)</f>
        <v>0</v>
      </c>
      <c r="BH721" s="231">
        <f>IF(N721="sníž. přenesená",J721,0)</f>
        <v>0</v>
      </c>
      <c r="BI721" s="231">
        <f>IF(N721="nulová",J721,0)</f>
        <v>0</v>
      </c>
      <c r="BJ721" s="17" t="s">
        <v>84</v>
      </c>
      <c r="BK721" s="231">
        <f>ROUND(I721*H721,2)</f>
        <v>0</v>
      </c>
      <c r="BL721" s="17" t="s">
        <v>168</v>
      </c>
      <c r="BM721" s="230" t="s">
        <v>892</v>
      </c>
    </row>
    <row r="722" s="14" customFormat="1">
      <c r="A722" s="14"/>
      <c r="B722" s="247"/>
      <c r="C722" s="248"/>
      <c r="D722" s="232" t="s">
        <v>172</v>
      </c>
      <c r="E722" s="249" t="s">
        <v>1</v>
      </c>
      <c r="F722" s="250" t="s">
        <v>868</v>
      </c>
      <c r="G722" s="248"/>
      <c r="H722" s="251">
        <v>368</v>
      </c>
      <c r="I722" s="252"/>
      <c r="J722" s="248"/>
      <c r="K722" s="248"/>
      <c r="L722" s="253"/>
      <c r="M722" s="254"/>
      <c r="N722" s="255"/>
      <c r="O722" s="255"/>
      <c r="P722" s="255"/>
      <c r="Q722" s="255"/>
      <c r="R722" s="255"/>
      <c r="S722" s="255"/>
      <c r="T722" s="256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57" t="s">
        <v>172</v>
      </c>
      <c r="AU722" s="257" t="s">
        <v>86</v>
      </c>
      <c r="AV722" s="14" t="s">
        <v>86</v>
      </c>
      <c r="AW722" s="14" t="s">
        <v>32</v>
      </c>
      <c r="AX722" s="14" t="s">
        <v>76</v>
      </c>
      <c r="AY722" s="257" t="s">
        <v>161</v>
      </c>
    </row>
    <row r="723" s="15" customFormat="1">
      <c r="A723" s="15"/>
      <c r="B723" s="258"/>
      <c r="C723" s="259"/>
      <c r="D723" s="232" t="s">
        <v>172</v>
      </c>
      <c r="E723" s="260" t="s">
        <v>1</v>
      </c>
      <c r="F723" s="261" t="s">
        <v>175</v>
      </c>
      <c r="G723" s="259"/>
      <c r="H723" s="262">
        <v>368</v>
      </c>
      <c r="I723" s="263"/>
      <c r="J723" s="259"/>
      <c r="K723" s="259"/>
      <c r="L723" s="264"/>
      <c r="M723" s="265"/>
      <c r="N723" s="266"/>
      <c r="O723" s="266"/>
      <c r="P723" s="266"/>
      <c r="Q723" s="266"/>
      <c r="R723" s="266"/>
      <c r="S723" s="266"/>
      <c r="T723" s="267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T723" s="268" t="s">
        <v>172</v>
      </c>
      <c r="AU723" s="268" t="s">
        <v>86</v>
      </c>
      <c r="AV723" s="15" t="s">
        <v>168</v>
      </c>
      <c r="AW723" s="15" t="s">
        <v>32</v>
      </c>
      <c r="AX723" s="15" t="s">
        <v>84</v>
      </c>
      <c r="AY723" s="268" t="s">
        <v>161</v>
      </c>
    </row>
    <row r="724" s="2" customFormat="1" ht="33" customHeight="1">
      <c r="A724" s="38"/>
      <c r="B724" s="39"/>
      <c r="C724" s="219" t="s">
        <v>893</v>
      </c>
      <c r="D724" s="219" t="s">
        <v>163</v>
      </c>
      <c r="E724" s="220" t="s">
        <v>894</v>
      </c>
      <c r="F724" s="221" t="s">
        <v>895</v>
      </c>
      <c r="G724" s="222" t="s">
        <v>225</v>
      </c>
      <c r="H724" s="223">
        <v>25</v>
      </c>
      <c r="I724" s="224"/>
      <c r="J724" s="225">
        <f>ROUND(I724*H724,2)</f>
        <v>0</v>
      </c>
      <c r="K724" s="221" t="s">
        <v>167</v>
      </c>
      <c r="L724" s="44"/>
      <c r="M724" s="226" t="s">
        <v>1</v>
      </c>
      <c r="N724" s="227" t="s">
        <v>41</v>
      </c>
      <c r="O724" s="91"/>
      <c r="P724" s="228">
        <f>O724*H724</f>
        <v>0</v>
      </c>
      <c r="Q724" s="228">
        <v>0.00011</v>
      </c>
      <c r="R724" s="228">
        <f>Q724*H724</f>
        <v>0.0027500000000000003</v>
      </c>
      <c r="S724" s="228">
        <v>0</v>
      </c>
      <c r="T724" s="229">
        <f>S724*H724</f>
        <v>0</v>
      </c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R724" s="230" t="s">
        <v>168</v>
      </c>
      <c r="AT724" s="230" t="s">
        <v>163</v>
      </c>
      <c r="AU724" s="230" t="s">
        <v>86</v>
      </c>
      <c r="AY724" s="17" t="s">
        <v>161</v>
      </c>
      <c r="BE724" s="231">
        <f>IF(N724="základní",J724,0)</f>
        <v>0</v>
      </c>
      <c r="BF724" s="231">
        <f>IF(N724="snížená",J724,0)</f>
        <v>0</v>
      </c>
      <c r="BG724" s="231">
        <f>IF(N724="zákl. přenesená",J724,0)</f>
        <v>0</v>
      </c>
      <c r="BH724" s="231">
        <f>IF(N724="sníž. přenesená",J724,0)</f>
        <v>0</v>
      </c>
      <c r="BI724" s="231">
        <f>IF(N724="nulová",J724,0)</f>
        <v>0</v>
      </c>
      <c r="BJ724" s="17" t="s">
        <v>84</v>
      </c>
      <c r="BK724" s="231">
        <f>ROUND(I724*H724,2)</f>
        <v>0</v>
      </c>
      <c r="BL724" s="17" t="s">
        <v>168</v>
      </c>
      <c r="BM724" s="230" t="s">
        <v>896</v>
      </c>
    </row>
    <row r="725" s="14" customFormat="1">
      <c r="A725" s="14"/>
      <c r="B725" s="247"/>
      <c r="C725" s="248"/>
      <c r="D725" s="232" t="s">
        <v>172</v>
      </c>
      <c r="E725" s="249" t="s">
        <v>1</v>
      </c>
      <c r="F725" s="250" t="s">
        <v>332</v>
      </c>
      <c r="G725" s="248"/>
      <c r="H725" s="251">
        <v>25</v>
      </c>
      <c r="I725" s="252"/>
      <c r="J725" s="248"/>
      <c r="K725" s="248"/>
      <c r="L725" s="253"/>
      <c r="M725" s="254"/>
      <c r="N725" s="255"/>
      <c r="O725" s="255"/>
      <c r="P725" s="255"/>
      <c r="Q725" s="255"/>
      <c r="R725" s="255"/>
      <c r="S725" s="255"/>
      <c r="T725" s="256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57" t="s">
        <v>172</v>
      </c>
      <c r="AU725" s="257" t="s">
        <v>86</v>
      </c>
      <c r="AV725" s="14" t="s">
        <v>86</v>
      </c>
      <c r="AW725" s="14" t="s">
        <v>32</v>
      </c>
      <c r="AX725" s="14" t="s">
        <v>76</v>
      </c>
      <c r="AY725" s="257" t="s">
        <v>161</v>
      </c>
    </row>
    <row r="726" s="15" customFormat="1">
      <c r="A726" s="15"/>
      <c r="B726" s="258"/>
      <c r="C726" s="259"/>
      <c r="D726" s="232" t="s">
        <v>172</v>
      </c>
      <c r="E726" s="260" t="s">
        <v>1</v>
      </c>
      <c r="F726" s="261" t="s">
        <v>175</v>
      </c>
      <c r="G726" s="259"/>
      <c r="H726" s="262">
        <v>25</v>
      </c>
      <c r="I726" s="263"/>
      <c r="J726" s="259"/>
      <c r="K726" s="259"/>
      <c r="L726" s="264"/>
      <c r="M726" s="265"/>
      <c r="N726" s="266"/>
      <c r="O726" s="266"/>
      <c r="P726" s="266"/>
      <c r="Q726" s="266"/>
      <c r="R726" s="266"/>
      <c r="S726" s="266"/>
      <c r="T726" s="267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T726" s="268" t="s">
        <v>172</v>
      </c>
      <c r="AU726" s="268" t="s">
        <v>86</v>
      </c>
      <c r="AV726" s="15" t="s">
        <v>168</v>
      </c>
      <c r="AW726" s="15" t="s">
        <v>32</v>
      </c>
      <c r="AX726" s="15" t="s">
        <v>84</v>
      </c>
      <c r="AY726" s="268" t="s">
        <v>161</v>
      </c>
    </row>
    <row r="727" s="2" customFormat="1" ht="33" customHeight="1">
      <c r="A727" s="38"/>
      <c r="B727" s="39"/>
      <c r="C727" s="219" t="s">
        <v>897</v>
      </c>
      <c r="D727" s="219" t="s">
        <v>163</v>
      </c>
      <c r="E727" s="220" t="s">
        <v>898</v>
      </c>
      <c r="F727" s="221" t="s">
        <v>899</v>
      </c>
      <c r="G727" s="222" t="s">
        <v>225</v>
      </c>
      <c r="H727" s="223">
        <v>655</v>
      </c>
      <c r="I727" s="224"/>
      <c r="J727" s="225">
        <f>ROUND(I727*H727,2)</f>
        <v>0</v>
      </c>
      <c r="K727" s="221" t="s">
        <v>167</v>
      </c>
      <c r="L727" s="44"/>
      <c r="M727" s="226" t="s">
        <v>1</v>
      </c>
      <c r="N727" s="227" t="s">
        <v>41</v>
      </c>
      <c r="O727" s="91"/>
      <c r="P727" s="228">
        <f>O727*H727</f>
        <v>0</v>
      </c>
      <c r="Q727" s="228">
        <v>0.00064999999999999997</v>
      </c>
      <c r="R727" s="228">
        <f>Q727*H727</f>
        <v>0.42574999999999996</v>
      </c>
      <c r="S727" s="228">
        <v>0</v>
      </c>
      <c r="T727" s="229">
        <f>S727*H727</f>
        <v>0</v>
      </c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R727" s="230" t="s">
        <v>168</v>
      </c>
      <c r="AT727" s="230" t="s">
        <v>163</v>
      </c>
      <c r="AU727" s="230" t="s">
        <v>86</v>
      </c>
      <c r="AY727" s="17" t="s">
        <v>161</v>
      </c>
      <c r="BE727" s="231">
        <f>IF(N727="základní",J727,0)</f>
        <v>0</v>
      </c>
      <c r="BF727" s="231">
        <f>IF(N727="snížená",J727,0)</f>
        <v>0</v>
      </c>
      <c r="BG727" s="231">
        <f>IF(N727="zákl. přenesená",J727,0)</f>
        <v>0</v>
      </c>
      <c r="BH727" s="231">
        <f>IF(N727="sníž. přenesená",J727,0)</f>
        <v>0</v>
      </c>
      <c r="BI727" s="231">
        <f>IF(N727="nulová",J727,0)</f>
        <v>0</v>
      </c>
      <c r="BJ727" s="17" t="s">
        <v>84</v>
      </c>
      <c r="BK727" s="231">
        <f>ROUND(I727*H727,2)</f>
        <v>0</v>
      </c>
      <c r="BL727" s="17" t="s">
        <v>168</v>
      </c>
      <c r="BM727" s="230" t="s">
        <v>900</v>
      </c>
    </row>
    <row r="728" s="14" customFormat="1">
      <c r="A728" s="14"/>
      <c r="B728" s="247"/>
      <c r="C728" s="248"/>
      <c r="D728" s="232" t="s">
        <v>172</v>
      </c>
      <c r="E728" s="249" t="s">
        <v>1</v>
      </c>
      <c r="F728" s="250" t="s">
        <v>877</v>
      </c>
      <c r="G728" s="248"/>
      <c r="H728" s="251">
        <v>655</v>
      </c>
      <c r="I728" s="252"/>
      <c r="J728" s="248"/>
      <c r="K728" s="248"/>
      <c r="L728" s="253"/>
      <c r="M728" s="254"/>
      <c r="N728" s="255"/>
      <c r="O728" s="255"/>
      <c r="P728" s="255"/>
      <c r="Q728" s="255"/>
      <c r="R728" s="255"/>
      <c r="S728" s="255"/>
      <c r="T728" s="256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57" t="s">
        <v>172</v>
      </c>
      <c r="AU728" s="257" t="s">
        <v>86</v>
      </c>
      <c r="AV728" s="14" t="s">
        <v>86</v>
      </c>
      <c r="AW728" s="14" t="s">
        <v>32</v>
      </c>
      <c r="AX728" s="14" t="s">
        <v>76</v>
      </c>
      <c r="AY728" s="257" t="s">
        <v>161</v>
      </c>
    </row>
    <row r="729" s="15" customFormat="1">
      <c r="A729" s="15"/>
      <c r="B729" s="258"/>
      <c r="C729" s="259"/>
      <c r="D729" s="232" t="s">
        <v>172</v>
      </c>
      <c r="E729" s="260" t="s">
        <v>1</v>
      </c>
      <c r="F729" s="261" t="s">
        <v>175</v>
      </c>
      <c r="G729" s="259"/>
      <c r="H729" s="262">
        <v>655</v>
      </c>
      <c r="I729" s="263"/>
      <c r="J729" s="259"/>
      <c r="K729" s="259"/>
      <c r="L729" s="264"/>
      <c r="M729" s="265"/>
      <c r="N729" s="266"/>
      <c r="O729" s="266"/>
      <c r="P729" s="266"/>
      <c r="Q729" s="266"/>
      <c r="R729" s="266"/>
      <c r="S729" s="266"/>
      <c r="T729" s="267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T729" s="268" t="s">
        <v>172</v>
      </c>
      <c r="AU729" s="268" t="s">
        <v>86</v>
      </c>
      <c r="AV729" s="15" t="s">
        <v>168</v>
      </c>
      <c r="AW729" s="15" t="s">
        <v>32</v>
      </c>
      <c r="AX729" s="15" t="s">
        <v>84</v>
      </c>
      <c r="AY729" s="268" t="s">
        <v>161</v>
      </c>
    </row>
    <row r="730" s="2" customFormat="1" ht="33" customHeight="1">
      <c r="A730" s="38"/>
      <c r="B730" s="39"/>
      <c r="C730" s="219" t="s">
        <v>901</v>
      </c>
      <c r="D730" s="219" t="s">
        <v>163</v>
      </c>
      <c r="E730" s="220" t="s">
        <v>902</v>
      </c>
      <c r="F730" s="221" t="s">
        <v>903</v>
      </c>
      <c r="G730" s="222" t="s">
        <v>225</v>
      </c>
      <c r="H730" s="223">
        <v>344</v>
      </c>
      <c r="I730" s="224"/>
      <c r="J730" s="225">
        <f>ROUND(I730*H730,2)</f>
        <v>0</v>
      </c>
      <c r="K730" s="221" t="s">
        <v>167</v>
      </c>
      <c r="L730" s="44"/>
      <c r="M730" s="226" t="s">
        <v>1</v>
      </c>
      <c r="N730" s="227" t="s">
        <v>41</v>
      </c>
      <c r="O730" s="91"/>
      <c r="P730" s="228">
        <f>O730*H730</f>
        <v>0</v>
      </c>
      <c r="Q730" s="228">
        <v>0.00038000000000000002</v>
      </c>
      <c r="R730" s="228">
        <f>Q730*H730</f>
        <v>0.13072</v>
      </c>
      <c r="S730" s="228">
        <v>0</v>
      </c>
      <c r="T730" s="229">
        <f>S730*H730</f>
        <v>0</v>
      </c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R730" s="230" t="s">
        <v>168</v>
      </c>
      <c r="AT730" s="230" t="s">
        <v>163</v>
      </c>
      <c r="AU730" s="230" t="s">
        <v>86</v>
      </c>
      <c r="AY730" s="17" t="s">
        <v>161</v>
      </c>
      <c r="BE730" s="231">
        <f>IF(N730="základní",J730,0)</f>
        <v>0</v>
      </c>
      <c r="BF730" s="231">
        <f>IF(N730="snížená",J730,0)</f>
        <v>0</v>
      </c>
      <c r="BG730" s="231">
        <f>IF(N730="zákl. přenesená",J730,0)</f>
        <v>0</v>
      </c>
      <c r="BH730" s="231">
        <f>IF(N730="sníž. přenesená",J730,0)</f>
        <v>0</v>
      </c>
      <c r="BI730" s="231">
        <f>IF(N730="nulová",J730,0)</f>
        <v>0</v>
      </c>
      <c r="BJ730" s="17" t="s">
        <v>84</v>
      </c>
      <c r="BK730" s="231">
        <f>ROUND(I730*H730,2)</f>
        <v>0</v>
      </c>
      <c r="BL730" s="17" t="s">
        <v>168</v>
      </c>
      <c r="BM730" s="230" t="s">
        <v>904</v>
      </c>
    </row>
    <row r="731" s="14" customFormat="1">
      <c r="A731" s="14"/>
      <c r="B731" s="247"/>
      <c r="C731" s="248"/>
      <c r="D731" s="232" t="s">
        <v>172</v>
      </c>
      <c r="E731" s="249" t="s">
        <v>1</v>
      </c>
      <c r="F731" s="250" t="s">
        <v>882</v>
      </c>
      <c r="G731" s="248"/>
      <c r="H731" s="251">
        <v>344</v>
      </c>
      <c r="I731" s="252"/>
      <c r="J731" s="248"/>
      <c r="K731" s="248"/>
      <c r="L731" s="253"/>
      <c r="M731" s="254"/>
      <c r="N731" s="255"/>
      <c r="O731" s="255"/>
      <c r="P731" s="255"/>
      <c r="Q731" s="255"/>
      <c r="R731" s="255"/>
      <c r="S731" s="255"/>
      <c r="T731" s="256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57" t="s">
        <v>172</v>
      </c>
      <c r="AU731" s="257" t="s">
        <v>86</v>
      </c>
      <c r="AV731" s="14" t="s">
        <v>86</v>
      </c>
      <c r="AW731" s="14" t="s">
        <v>32</v>
      </c>
      <c r="AX731" s="14" t="s">
        <v>76</v>
      </c>
      <c r="AY731" s="257" t="s">
        <v>161</v>
      </c>
    </row>
    <row r="732" s="15" customFormat="1">
      <c r="A732" s="15"/>
      <c r="B732" s="258"/>
      <c r="C732" s="259"/>
      <c r="D732" s="232" t="s">
        <v>172</v>
      </c>
      <c r="E732" s="260" t="s">
        <v>1</v>
      </c>
      <c r="F732" s="261" t="s">
        <v>175</v>
      </c>
      <c r="G732" s="259"/>
      <c r="H732" s="262">
        <v>344</v>
      </c>
      <c r="I732" s="263"/>
      <c r="J732" s="259"/>
      <c r="K732" s="259"/>
      <c r="L732" s="264"/>
      <c r="M732" s="265"/>
      <c r="N732" s="266"/>
      <c r="O732" s="266"/>
      <c r="P732" s="266"/>
      <c r="Q732" s="266"/>
      <c r="R732" s="266"/>
      <c r="S732" s="266"/>
      <c r="T732" s="267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T732" s="268" t="s">
        <v>172</v>
      </c>
      <c r="AU732" s="268" t="s">
        <v>86</v>
      </c>
      <c r="AV732" s="15" t="s">
        <v>168</v>
      </c>
      <c r="AW732" s="15" t="s">
        <v>32</v>
      </c>
      <c r="AX732" s="15" t="s">
        <v>84</v>
      </c>
      <c r="AY732" s="268" t="s">
        <v>161</v>
      </c>
    </row>
    <row r="733" s="2" customFormat="1" ht="37.8" customHeight="1">
      <c r="A733" s="38"/>
      <c r="B733" s="39"/>
      <c r="C733" s="219" t="s">
        <v>905</v>
      </c>
      <c r="D733" s="219" t="s">
        <v>163</v>
      </c>
      <c r="E733" s="220" t="s">
        <v>906</v>
      </c>
      <c r="F733" s="221" t="s">
        <v>907</v>
      </c>
      <c r="G733" s="222" t="s">
        <v>166</v>
      </c>
      <c r="H733" s="223">
        <v>21</v>
      </c>
      <c r="I733" s="224"/>
      <c r="J733" s="225">
        <f>ROUND(I733*H733,2)</f>
        <v>0</v>
      </c>
      <c r="K733" s="221" t="s">
        <v>167</v>
      </c>
      <c r="L733" s="44"/>
      <c r="M733" s="226" t="s">
        <v>1</v>
      </c>
      <c r="N733" s="227" t="s">
        <v>41</v>
      </c>
      <c r="O733" s="91"/>
      <c r="P733" s="228">
        <f>O733*H733</f>
        <v>0</v>
      </c>
      <c r="Q733" s="228">
        <v>0.0025999999999999999</v>
      </c>
      <c r="R733" s="228">
        <f>Q733*H733</f>
        <v>0.054599999999999996</v>
      </c>
      <c r="S733" s="228">
        <v>0</v>
      </c>
      <c r="T733" s="229">
        <f>S733*H733</f>
        <v>0</v>
      </c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R733" s="230" t="s">
        <v>168</v>
      </c>
      <c r="AT733" s="230" t="s">
        <v>163</v>
      </c>
      <c r="AU733" s="230" t="s">
        <v>86</v>
      </c>
      <c r="AY733" s="17" t="s">
        <v>161</v>
      </c>
      <c r="BE733" s="231">
        <f>IF(N733="základní",J733,0)</f>
        <v>0</v>
      </c>
      <c r="BF733" s="231">
        <f>IF(N733="snížená",J733,0)</f>
        <v>0</v>
      </c>
      <c r="BG733" s="231">
        <f>IF(N733="zákl. přenesená",J733,0)</f>
        <v>0</v>
      </c>
      <c r="BH733" s="231">
        <f>IF(N733="sníž. přenesená",J733,0)</f>
        <v>0</v>
      </c>
      <c r="BI733" s="231">
        <f>IF(N733="nulová",J733,0)</f>
        <v>0</v>
      </c>
      <c r="BJ733" s="17" t="s">
        <v>84</v>
      </c>
      <c r="BK733" s="231">
        <f>ROUND(I733*H733,2)</f>
        <v>0</v>
      </c>
      <c r="BL733" s="17" t="s">
        <v>168</v>
      </c>
      <c r="BM733" s="230" t="s">
        <v>908</v>
      </c>
    </row>
    <row r="734" s="13" customFormat="1">
      <c r="A734" s="13"/>
      <c r="B734" s="237"/>
      <c r="C734" s="238"/>
      <c r="D734" s="232" t="s">
        <v>172</v>
      </c>
      <c r="E734" s="239" t="s">
        <v>1</v>
      </c>
      <c r="F734" s="240" t="s">
        <v>887</v>
      </c>
      <c r="G734" s="238"/>
      <c r="H734" s="239" t="s">
        <v>1</v>
      </c>
      <c r="I734" s="241"/>
      <c r="J734" s="238"/>
      <c r="K734" s="238"/>
      <c r="L734" s="242"/>
      <c r="M734" s="243"/>
      <c r="N734" s="244"/>
      <c r="O734" s="244"/>
      <c r="P734" s="244"/>
      <c r="Q734" s="244"/>
      <c r="R734" s="244"/>
      <c r="S734" s="244"/>
      <c r="T734" s="245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46" t="s">
        <v>172</v>
      </c>
      <c r="AU734" s="246" t="s">
        <v>86</v>
      </c>
      <c r="AV734" s="13" t="s">
        <v>84</v>
      </c>
      <c r="AW734" s="13" t="s">
        <v>32</v>
      </c>
      <c r="AX734" s="13" t="s">
        <v>76</v>
      </c>
      <c r="AY734" s="246" t="s">
        <v>161</v>
      </c>
    </row>
    <row r="735" s="14" customFormat="1">
      <c r="A735" s="14"/>
      <c r="B735" s="247"/>
      <c r="C735" s="248"/>
      <c r="D735" s="232" t="s">
        <v>172</v>
      </c>
      <c r="E735" s="249" t="s">
        <v>1</v>
      </c>
      <c r="F735" s="250" t="s">
        <v>888</v>
      </c>
      <c r="G735" s="248"/>
      <c r="H735" s="251">
        <v>21</v>
      </c>
      <c r="I735" s="252"/>
      <c r="J735" s="248"/>
      <c r="K735" s="248"/>
      <c r="L735" s="253"/>
      <c r="M735" s="254"/>
      <c r="N735" s="255"/>
      <c r="O735" s="255"/>
      <c r="P735" s="255"/>
      <c r="Q735" s="255"/>
      <c r="R735" s="255"/>
      <c r="S735" s="255"/>
      <c r="T735" s="256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57" t="s">
        <v>172</v>
      </c>
      <c r="AU735" s="257" t="s">
        <v>86</v>
      </c>
      <c r="AV735" s="14" t="s">
        <v>86</v>
      </c>
      <c r="AW735" s="14" t="s">
        <v>32</v>
      </c>
      <c r="AX735" s="14" t="s">
        <v>76</v>
      </c>
      <c r="AY735" s="257" t="s">
        <v>161</v>
      </c>
    </row>
    <row r="736" s="15" customFormat="1">
      <c r="A736" s="15"/>
      <c r="B736" s="258"/>
      <c r="C736" s="259"/>
      <c r="D736" s="232" t="s">
        <v>172</v>
      </c>
      <c r="E736" s="260" t="s">
        <v>1</v>
      </c>
      <c r="F736" s="261" t="s">
        <v>175</v>
      </c>
      <c r="G736" s="259"/>
      <c r="H736" s="262">
        <v>21</v>
      </c>
      <c r="I736" s="263"/>
      <c r="J736" s="259"/>
      <c r="K736" s="259"/>
      <c r="L736" s="264"/>
      <c r="M736" s="265"/>
      <c r="N736" s="266"/>
      <c r="O736" s="266"/>
      <c r="P736" s="266"/>
      <c r="Q736" s="266"/>
      <c r="R736" s="266"/>
      <c r="S736" s="266"/>
      <c r="T736" s="267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T736" s="268" t="s">
        <v>172</v>
      </c>
      <c r="AU736" s="268" t="s">
        <v>86</v>
      </c>
      <c r="AV736" s="15" t="s">
        <v>168</v>
      </c>
      <c r="AW736" s="15" t="s">
        <v>32</v>
      </c>
      <c r="AX736" s="15" t="s">
        <v>84</v>
      </c>
      <c r="AY736" s="268" t="s">
        <v>161</v>
      </c>
    </row>
    <row r="737" s="2" customFormat="1" ht="24.15" customHeight="1">
      <c r="A737" s="38"/>
      <c r="B737" s="39"/>
      <c r="C737" s="219" t="s">
        <v>909</v>
      </c>
      <c r="D737" s="219" t="s">
        <v>163</v>
      </c>
      <c r="E737" s="220" t="s">
        <v>910</v>
      </c>
      <c r="F737" s="221" t="s">
        <v>911</v>
      </c>
      <c r="G737" s="222" t="s">
        <v>255</v>
      </c>
      <c r="H737" s="223">
        <v>1</v>
      </c>
      <c r="I737" s="224"/>
      <c r="J737" s="225">
        <f>ROUND(I737*H737,2)</f>
        <v>0</v>
      </c>
      <c r="K737" s="221" t="s">
        <v>1</v>
      </c>
      <c r="L737" s="44"/>
      <c r="M737" s="226" t="s">
        <v>1</v>
      </c>
      <c r="N737" s="227" t="s">
        <v>41</v>
      </c>
      <c r="O737" s="91"/>
      <c r="P737" s="228">
        <f>O737*H737</f>
        <v>0</v>
      </c>
      <c r="Q737" s="228">
        <v>0</v>
      </c>
      <c r="R737" s="228">
        <f>Q737*H737</f>
        <v>0</v>
      </c>
      <c r="S737" s="228">
        <v>0</v>
      </c>
      <c r="T737" s="229">
        <f>S737*H737</f>
        <v>0</v>
      </c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R737" s="230" t="s">
        <v>168</v>
      </c>
      <c r="AT737" s="230" t="s">
        <v>163</v>
      </c>
      <c r="AU737" s="230" t="s">
        <v>86</v>
      </c>
      <c r="AY737" s="17" t="s">
        <v>161</v>
      </c>
      <c r="BE737" s="231">
        <f>IF(N737="základní",J737,0)</f>
        <v>0</v>
      </c>
      <c r="BF737" s="231">
        <f>IF(N737="snížená",J737,0)</f>
        <v>0</v>
      </c>
      <c r="BG737" s="231">
        <f>IF(N737="zákl. přenesená",J737,0)</f>
        <v>0</v>
      </c>
      <c r="BH737" s="231">
        <f>IF(N737="sníž. přenesená",J737,0)</f>
        <v>0</v>
      </c>
      <c r="BI737" s="231">
        <f>IF(N737="nulová",J737,0)</f>
        <v>0</v>
      </c>
      <c r="BJ737" s="17" t="s">
        <v>84</v>
      </c>
      <c r="BK737" s="231">
        <f>ROUND(I737*H737,2)</f>
        <v>0</v>
      </c>
      <c r="BL737" s="17" t="s">
        <v>168</v>
      </c>
      <c r="BM737" s="230" t="s">
        <v>912</v>
      </c>
    </row>
    <row r="738" s="2" customFormat="1" ht="55.5" customHeight="1">
      <c r="A738" s="38"/>
      <c r="B738" s="39"/>
      <c r="C738" s="219" t="s">
        <v>913</v>
      </c>
      <c r="D738" s="219" t="s">
        <v>163</v>
      </c>
      <c r="E738" s="220" t="s">
        <v>914</v>
      </c>
      <c r="F738" s="221" t="s">
        <v>915</v>
      </c>
      <c r="G738" s="222" t="s">
        <v>195</v>
      </c>
      <c r="H738" s="223">
        <v>4</v>
      </c>
      <c r="I738" s="224"/>
      <c r="J738" s="225">
        <f>ROUND(I738*H738,2)</f>
        <v>0</v>
      </c>
      <c r="K738" s="221" t="s">
        <v>167</v>
      </c>
      <c r="L738" s="44"/>
      <c r="M738" s="226" t="s">
        <v>1</v>
      </c>
      <c r="N738" s="227" t="s">
        <v>41</v>
      </c>
      <c r="O738" s="91"/>
      <c r="P738" s="228">
        <f>O738*H738</f>
        <v>0</v>
      </c>
      <c r="Q738" s="228">
        <v>0</v>
      </c>
      <c r="R738" s="228">
        <f>Q738*H738</f>
        <v>0</v>
      </c>
      <c r="S738" s="228">
        <v>0.082000000000000003</v>
      </c>
      <c r="T738" s="229">
        <f>S738*H738</f>
        <v>0.32800000000000001</v>
      </c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R738" s="230" t="s">
        <v>168</v>
      </c>
      <c r="AT738" s="230" t="s">
        <v>163</v>
      </c>
      <c r="AU738" s="230" t="s">
        <v>86</v>
      </c>
      <c r="AY738" s="17" t="s">
        <v>161</v>
      </c>
      <c r="BE738" s="231">
        <f>IF(N738="základní",J738,0)</f>
        <v>0</v>
      </c>
      <c r="BF738" s="231">
        <f>IF(N738="snížená",J738,0)</f>
        <v>0</v>
      </c>
      <c r="BG738" s="231">
        <f>IF(N738="zákl. přenesená",J738,0)</f>
        <v>0</v>
      </c>
      <c r="BH738" s="231">
        <f>IF(N738="sníž. přenesená",J738,0)</f>
        <v>0</v>
      </c>
      <c r="BI738" s="231">
        <f>IF(N738="nulová",J738,0)</f>
        <v>0</v>
      </c>
      <c r="BJ738" s="17" t="s">
        <v>84</v>
      </c>
      <c r="BK738" s="231">
        <f>ROUND(I738*H738,2)</f>
        <v>0</v>
      </c>
      <c r="BL738" s="17" t="s">
        <v>168</v>
      </c>
      <c r="BM738" s="230" t="s">
        <v>916</v>
      </c>
    </row>
    <row r="739" s="14" customFormat="1">
      <c r="A739" s="14"/>
      <c r="B739" s="247"/>
      <c r="C739" s="248"/>
      <c r="D739" s="232" t="s">
        <v>172</v>
      </c>
      <c r="E739" s="249" t="s">
        <v>1</v>
      </c>
      <c r="F739" s="250" t="s">
        <v>168</v>
      </c>
      <c r="G739" s="248"/>
      <c r="H739" s="251">
        <v>4</v>
      </c>
      <c r="I739" s="252"/>
      <c r="J739" s="248"/>
      <c r="K739" s="248"/>
      <c r="L739" s="253"/>
      <c r="M739" s="254"/>
      <c r="N739" s="255"/>
      <c r="O739" s="255"/>
      <c r="P739" s="255"/>
      <c r="Q739" s="255"/>
      <c r="R739" s="255"/>
      <c r="S739" s="255"/>
      <c r="T739" s="256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57" t="s">
        <v>172</v>
      </c>
      <c r="AU739" s="257" t="s">
        <v>86</v>
      </c>
      <c r="AV739" s="14" t="s">
        <v>86</v>
      </c>
      <c r="AW739" s="14" t="s">
        <v>32</v>
      </c>
      <c r="AX739" s="14" t="s">
        <v>76</v>
      </c>
      <c r="AY739" s="257" t="s">
        <v>161</v>
      </c>
    </row>
    <row r="740" s="15" customFormat="1">
      <c r="A740" s="15"/>
      <c r="B740" s="258"/>
      <c r="C740" s="259"/>
      <c r="D740" s="232" t="s">
        <v>172</v>
      </c>
      <c r="E740" s="260" t="s">
        <v>1</v>
      </c>
      <c r="F740" s="261" t="s">
        <v>175</v>
      </c>
      <c r="G740" s="259"/>
      <c r="H740" s="262">
        <v>4</v>
      </c>
      <c r="I740" s="263"/>
      <c r="J740" s="259"/>
      <c r="K740" s="259"/>
      <c r="L740" s="264"/>
      <c r="M740" s="265"/>
      <c r="N740" s="266"/>
      <c r="O740" s="266"/>
      <c r="P740" s="266"/>
      <c r="Q740" s="266"/>
      <c r="R740" s="266"/>
      <c r="S740" s="266"/>
      <c r="T740" s="267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T740" s="268" t="s">
        <v>172</v>
      </c>
      <c r="AU740" s="268" t="s">
        <v>86</v>
      </c>
      <c r="AV740" s="15" t="s">
        <v>168</v>
      </c>
      <c r="AW740" s="15" t="s">
        <v>32</v>
      </c>
      <c r="AX740" s="15" t="s">
        <v>84</v>
      </c>
      <c r="AY740" s="268" t="s">
        <v>161</v>
      </c>
    </row>
    <row r="741" s="2" customFormat="1" ht="24.15" customHeight="1">
      <c r="A741" s="38"/>
      <c r="B741" s="39"/>
      <c r="C741" s="219" t="s">
        <v>917</v>
      </c>
      <c r="D741" s="219" t="s">
        <v>163</v>
      </c>
      <c r="E741" s="220" t="s">
        <v>918</v>
      </c>
      <c r="F741" s="221" t="s">
        <v>919</v>
      </c>
      <c r="G741" s="222" t="s">
        <v>195</v>
      </c>
      <c r="H741" s="223">
        <v>1</v>
      </c>
      <c r="I741" s="224"/>
      <c r="J741" s="225">
        <f>ROUND(I741*H741,2)</f>
        <v>0</v>
      </c>
      <c r="K741" s="221" t="s">
        <v>167</v>
      </c>
      <c r="L741" s="44"/>
      <c r="M741" s="226" t="s">
        <v>1</v>
      </c>
      <c r="N741" s="227" t="s">
        <v>41</v>
      </c>
      <c r="O741" s="91"/>
      <c r="P741" s="228">
        <f>O741*H741</f>
        <v>0</v>
      </c>
      <c r="Q741" s="228">
        <v>0.0010499999999999999</v>
      </c>
      <c r="R741" s="228">
        <f>Q741*H741</f>
        <v>0.0010499999999999999</v>
      </c>
      <c r="S741" s="228">
        <v>0</v>
      </c>
      <c r="T741" s="229">
        <f>S741*H741</f>
        <v>0</v>
      </c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R741" s="230" t="s">
        <v>168</v>
      </c>
      <c r="AT741" s="230" t="s">
        <v>163</v>
      </c>
      <c r="AU741" s="230" t="s">
        <v>86</v>
      </c>
      <c r="AY741" s="17" t="s">
        <v>161</v>
      </c>
      <c r="BE741" s="231">
        <f>IF(N741="základní",J741,0)</f>
        <v>0</v>
      </c>
      <c r="BF741" s="231">
        <f>IF(N741="snížená",J741,0)</f>
        <v>0</v>
      </c>
      <c r="BG741" s="231">
        <f>IF(N741="zákl. přenesená",J741,0)</f>
        <v>0</v>
      </c>
      <c r="BH741" s="231">
        <f>IF(N741="sníž. přenesená",J741,0)</f>
        <v>0</v>
      </c>
      <c r="BI741" s="231">
        <f>IF(N741="nulová",J741,0)</f>
        <v>0</v>
      </c>
      <c r="BJ741" s="17" t="s">
        <v>84</v>
      </c>
      <c r="BK741" s="231">
        <f>ROUND(I741*H741,2)</f>
        <v>0</v>
      </c>
      <c r="BL741" s="17" t="s">
        <v>168</v>
      </c>
      <c r="BM741" s="230" t="s">
        <v>920</v>
      </c>
    </row>
    <row r="742" s="13" customFormat="1">
      <c r="A742" s="13"/>
      <c r="B742" s="237"/>
      <c r="C742" s="238"/>
      <c r="D742" s="232" t="s">
        <v>172</v>
      </c>
      <c r="E742" s="239" t="s">
        <v>1</v>
      </c>
      <c r="F742" s="240" t="s">
        <v>921</v>
      </c>
      <c r="G742" s="238"/>
      <c r="H742" s="239" t="s">
        <v>1</v>
      </c>
      <c r="I742" s="241"/>
      <c r="J742" s="238"/>
      <c r="K742" s="238"/>
      <c r="L742" s="242"/>
      <c r="M742" s="243"/>
      <c r="N742" s="244"/>
      <c r="O742" s="244"/>
      <c r="P742" s="244"/>
      <c r="Q742" s="244"/>
      <c r="R742" s="244"/>
      <c r="S742" s="244"/>
      <c r="T742" s="245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6" t="s">
        <v>172</v>
      </c>
      <c r="AU742" s="246" t="s">
        <v>86</v>
      </c>
      <c r="AV742" s="13" t="s">
        <v>84</v>
      </c>
      <c r="AW742" s="13" t="s">
        <v>32</v>
      </c>
      <c r="AX742" s="13" t="s">
        <v>76</v>
      </c>
      <c r="AY742" s="246" t="s">
        <v>161</v>
      </c>
    </row>
    <row r="743" s="14" customFormat="1">
      <c r="A743" s="14"/>
      <c r="B743" s="247"/>
      <c r="C743" s="248"/>
      <c r="D743" s="232" t="s">
        <v>172</v>
      </c>
      <c r="E743" s="249" t="s">
        <v>1</v>
      </c>
      <c r="F743" s="250" t="s">
        <v>84</v>
      </c>
      <c r="G743" s="248"/>
      <c r="H743" s="251">
        <v>1</v>
      </c>
      <c r="I743" s="252"/>
      <c r="J743" s="248"/>
      <c r="K743" s="248"/>
      <c r="L743" s="253"/>
      <c r="M743" s="254"/>
      <c r="N743" s="255"/>
      <c r="O743" s="255"/>
      <c r="P743" s="255"/>
      <c r="Q743" s="255"/>
      <c r="R743" s="255"/>
      <c r="S743" s="255"/>
      <c r="T743" s="256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57" t="s">
        <v>172</v>
      </c>
      <c r="AU743" s="257" t="s">
        <v>86</v>
      </c>
      <c r="AV743" s="14" t="s">
        <v>86</v>
      </c>
      <c r="AW743" s="14" t="s">
        <v>32</v>
      </c>
      <c r="AX743" s="14" t="s">
        <v>76</v>
      </c>
      <c r="AY743" s="257" t="s">
        <v>161</v>
      </c>
    </row>
    <row r="744" s="15" customFormat="1">
      <c r="A744" s="15"/>
      <c r="B744" s="258"/>
      <c r="C744" s="259"/>
      <c r="D744" s="232" t="s">
        <v>172</v>
      </c>
      <c r="E744" s="260" t="s">
        <v>1</v>
      </c>
      <c r="F744" s="261" t="s">
        <v>175</v>
      </c>
      <c r="G744" s="259"/>
      <c r="H744" s="262">
        <v>1</v>
      </c>
      <c r="I744" s="263"/>
      <c r="J744" s="259"/>
      <c r="K744" s="259"/>
      <c r="L744" s="264"/>
      <c r="M744" s="265"/>
      <c r="N744" s="266"/>
      <c r="O744" s="266"/>
      <c r="P744" s="266"/>
      <c r="Q744" s="266"/>
      <c r="R744" s="266"/>
      <c r="S744" s="266"/>
      <c r="T744" s="267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T744" s="268" t="s">
        <v>172</v>
      </c>
      <c r="AU744" s="268" t="s">
        <v>86</v>
      </c>
      <c r="AV744" s="15" t="s">
        <v>168</v>
      </c>
      <c r="AW744" s="15" t="s">
        <v>32</v>
      </c>
      <c r="AX744" s="15" t="s">
        <v>84</v>
      </c>
      <c r="AY744" s="268" t="s">
        <v>161</v>
      </c>
    </row>
    <row r="745" s="2" customFormat="1" ht="21.75" customHeight="1">
      <c r="A745" s="38"/>
      <c r="B745" s="39"/>
      <c r="C745" s="269" t="s">
        <v>922</v>
      </c>
      <c r="D745" s="269" t="s">
        <v>319</v>
      </c>
      <c r="E745" s="270" t="s">
        <v>923</v>
      </c>
      <c r="F745" s="271" t="s">
        <v>924</v>
      </c>
      <c r="G745" s="272" t="s">
        <v>195</v>
      </c>
      <c r="H745" s="273">
        <v>1</v>
      </c>
      <c r="I745" s="274"/>
      <c r="J745" s="275">
        <f>ROUND(I745*H745,2)</f>
        <v>0</v>
      </c>
      <c r="K745" s="271" t="s">
        <v>167</v>
      </c>
      <c r="L745" s="276"/>
      <c r="M745" s="277" t="s">
        <v>1</v>
      </c>
      <c r="N745" s="278" t="s">
        <v>41</v>
      </c>
      <c r="O745" s="91"/>
      <c r="P745" s="228">
        <f>O745*H745</f>
        <v>0</v>
      </c>
      <c r="Q745" s="228">
        <v>0.015599999999999999</v>
      </c>
      <c r="R745" s="228">
        <f>Q745*H745</f>
        <v>0.015599999999999999</v>
      </c>
      <c r="S745" s="228">
        <v>0</v>
      </c>
      <c r="T745" s="229">
        <f>S745*H745</f>
        <v>0</v>
      </c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R745" s="230" t="s">
        <v>210</v>
      </c>
      <c r="AT745" s="230" t="s">
        <v>319</v>
      </c>
      <c r="AU745" s="230" t="s">
        <v>86</v>
      </c>
      <c r="AY745" s="17" t="s">
        <v>161</v>
      </c>
      <c r="BE745" s="231">
        <f>IF(N745="základní",J745,0)</f>
        <v>0</v>
      </c>
      <c r="BF745" s="231">
        <f>IF(N745="snížená",J745,0)</f>
        <v>0</v>
      </c>
      <c r="BG745" s="231">
        <f>IF(N745="zákl. přenesená",J745,0)</f>
        <v>0</v>
      </c>
      <c r="BH745" s="231">
        <f>IF(N745="sníž. přenesená",J745,0)</f>
        <v>0</v>
      </c>
      <c r="BI745" s="231">
        <f>IF(N745="nulová",J745,0)</f>
        <v>0</v>
      </c>
      <c r="BJ745" s="17" t="s">
        <v>84</v>
      </c>
      <c r="BK745" s="231">
        <f>ROUND(I745*H745,2)</f>
        <v>0</v>
      </c>
      <c r="BL745" s="17" t="s">
        <v>168</v>
      </c>
      <c r="BM745" s="230" t="s">
        <v>925</v>
      </c>
    </row>
    <row r="746" s="2" customFormat="1" ht="24.15" customHeight="1">
      <c r="A746" s="38"/>
      <c r="B746" s="39"/>
      <c r="C746" s="219" t="s">
        <v>105</v>
      </c>
      <c r="D746" s="219" t="s">
        <v>163</v>
      </c>
      <c r="E746" s="220" t="s">
        <v>926</v>
      </c>
      <c r="F746" s="221" t="s">
        <v>927</v>
      </c>
      <c r="G746" s="222" t="s">
        <v>195</v>
      </c>
      <c r="H746" s="223">
        <v>19</v>
      </c>
      <c r="I746" s="224"/>
      <c r="J746" s="225">
        <f>ROUND(I746*H746,2)</f>
        <v>0</v>
      </c>
      <c r="K746" s="221" t="s">
        <v>167</v>
      </c>
      <c r="L746" s="44"/>
      <c r="M746" s="226" t="s">
        <v>1</v>
      </c>
      <c r="N746" s="227" t="s">
        <v>41</v>
      </c>
      <c r="O746" s="91"/>
      <c r="P746" s="228">
        <f>O746*H746</f>
        <v>0</v>
      </c>
      <c r="Q746" s="228">
        <v>0.00069999999999999999</v>
      </c>
      <c r="R746" s="228">
        <f>Q746*H746</f>
        <v>0.013299999999999999</v>
      </c>
      <c r="S746" s="228">
        <v>0</v>
      </c>
      <c r="T746" s="229">
        <f>S746*H746</f>
        <v>0</v>
      </c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R746" s="230" t="s">
        <v>168</v>
      </c>
      <c r="AT746" s="230" t="s">
        <v>163</v>
      </c>
      <c r="AU746" s="230" t="s">
        <v>86</v>
      </c>
      <c r="AY746" s="17" t="s">
        <v>161</v>
      </c>
      <c r="BE746" s="231">
        <f>IF(N746="základní",J746,0)</f>
        <v>0</v>
      </c>
      <c r="BF746" s="231">
        <f>IF(N746="snížená",J746,0)</f>
        <v>0</v>
      </c>
      <c r="BG746" s="231">
        <f>IF(N746="zákl. přenesená",J746,0)</f>
        <v>0</v>
      </c>
      <c r="BH746" s="231">
        <f>IF(N746="sníž. přenesená",J746,0)</f>
        <v>0</v>
      </c>
      <c r="BI746" s="231">
        <f>IF(N746="nulová",J746,0)</f>
        <v>0</v>
      </c>
      <c r="BJ746" s="17" t="s">
        <v>84</v>
      </c>
      <c r="BK746" s="231">
        <f>ROUND(I746*H746,2)</f>
        <v>0</v>
      </c>
      <c r="BL746" s="17" t="s">
        <v>168</v>
      </c>
      <c r="BM746" s="230" t="s">
        <v>928</v>
      </c>
    </row>
    <row r="747" s="13" customFormat="1">
      <c r="A747" s="13"/>
      <c r="B747" s="237"/>
      <c r="C747" s="238"/>
      <c r="D747" s="232" t="s">
        <v>172</v>
      </c>
      <c r="E747" s="239" t="s">
        <v>1</v>
      </c>
      <c r="F747" s="240" t="s">
        <v>929</v>
      </c>
      <c r="G747" s="238"/>
      <c r="H747" s="239" t="s">
        <v>1</v>
      </c>
      <c r="I747" s="241"/>
      <c r="J747" s="238"/>
      <c r="K747" s="238"/>
      <c r="L747" s="242"/>
      <c r="M747" s="243"/>
      <c r="N747" s="244"/>
      <c r="O747" s="244"/>
      <c r="P747" s="244"/>
      <c r="Q747" s="244"/>
      <c r="R747" s="244"/>
      <c r="S747" s="244"/>
      <c r="T747" s="245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46" t="s">
        <v>172</v>
      </c>
      <c r="AU747" s="246" t="s">
        <v>86</v>
      </c>
      <c r="AV747" s="13" t="s">
        <v>84</v>
      </c>
      <c r="AW747" s="13" t="s">
        <v>32</v>
      </c>
      <c r="AX747" s="13" t="s">
        <v>76</v>
      </c>
      <c r="AY747" s="246" t="s">
        <v>161</v>
      </c>
    </row>
    <row r="748" s="14" customFormat="1">
      <c r="A748" s="14"/>
      <c r="B748" s="247"/>
      <c r="C748" s="248"/>
      <c r="D748" s="232" t="s">
        <v>172</v>
      </c>
      <c r="E748" s="249" t="s">
        <v>1</v>
      </c>
      <c r="F748" s="250" t="s">
        <v>282</v>
      </c>
      <c r="G748" s="248"/>
      <c r="H748" s="251">
        <v>19</v>
      </c>
      <c r="I748" s="252"/>
      <c r="J748" s="248"/>
      <c r="K748" s="248"/>
      <c r="L748" s="253"/>
      <c r="M748" s="254"/>
      <c r="N748" s="255"/>
      <c r="O748" s="255"/>
      <c r="P748" s="255"/>
      <c r="Q748" s="255"/>
      <c r="R748" s="255"/>
      <c r="S748" s="255"/>
      <c r="T748" s="256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57" t="s">
        <v>172</v>
      </c>
      <c r="AU748" s="257" t="s">
        <v>86</v>
      </c>
      <c r="AV748" s="14" t="s">
        <v>86</v>
      </c>
      <c r="AW748" s="14" t="s">
        <v>32</v>
      </c>
      <c r="AX748" s="14" t="s">
        <v>76</v>
      </c>
      <c r="AY748" s="257" t="s">
        <v>161</v>
      </c>
    </row>
    <row r="749" s="15" customFormat="1">
      <c r="A749" s="15"/>
      <c r="B749" s="258"/>
      <c r="C749" s="259"/>
      <c r="D749" s="232" t="s">
        <v>172</v>
      </c>
      <c r="E749" s="260" t="s">
        <v>1</v>
      </c>
      <c r="F749" s="261" t="s">
        <v>175</v>
      </c>
      <c r="G749" s="259"/>
      <c r="H749" s="262">
        <v>19</v>
      </c>
      <c r="I749" s="263"/>
      <c r="J749" s="259"/>
      <c r="K749" s="259"/>
      <c r="L749" s="264"/>
      <c r="M749" s="265"/>
      <c r="N749" s="266"/>
      <c r="O749" s="266"/>
      <c r="P749" s="266"/>
      <c r="Q749" s="266"/>
      <c r="R749" s="266"/>
      <c r="S749" s="266"/>
      <c r="T749" s="267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T749" s="268" t="s">
        <v>172</v>
      </c>
      <c r="AU749" s="268" t="s">
        <v>86</v>
      </c>
      <c r="AV749" s="15" t="s">
        <v>168</v>
      </c>
      <c r="AW749" s="15" t="s">
        <v>32</v>
      </c>
      <c r="AX749" s="15" t="s">
        <v>84</v>
      </c>
      <c r="AY749" s="268" t="s">
        <v>161</v>
      </c>
    </row>
    <row r="750" s="2" customFormat="1" ht="16.5" customHeight="1">
      <c r="A750" s="38"/>
      <c r="B750" s="39"/>
      <c r="C750" s="269" t="s">
        <v>930</v>
      </c>
      <c r="D750" s="269" t="s">
        <v>319</v>
      </c>
      <c r="E750" s="270" t="s">
        <v>931</v>
      </c>
      <c r="F750" s="271" t="s">
        <v>932</v>
      </c>
      <c r="G750" s="272" t="s">
        <v>195</v>
      </c>
      <c r="H750" s="273">
        <v>19</v>
      </c>
      <c r="I750" s="274"/>
      <c r="J750" s="275">
        <f>ROUND(I750*H750,2)</f>
        <v>0</v>
      </c>
      <c r="K750" s="271" t="s">
        <v>167</v>
      </c>
      <c r="L750" s="276"/>
      <c r="M750" s="277" t="s">
        <v>1</v>
      </c>
      <c r="N750" s="278" t="s">
        <v>41</v>
      </c>
      <c r="O750" s="91"/>
      <c r="P750" s="228">
        <f>O750*H750</f>
        <v>0</v>
      </c>
      <c r="Q750" s="228">
        <v>0.0035000000000000001</v>
      </c>
      <c r="R750" s="228">
        <f>Q750*H750</f>
        <v>0.066500000000000004</v>
      </c>
      <c r="S750" s="228">
        <v>0</v>
      </c>
      <c r="T750" s="229">
        <f>S750*H750</f>
        <v>0</v>
      </c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R750" s="230" t="s">
        <v>210</v>
      </c>
      <c r="AT750" s="230" t="s">
        <v>319</v>
      </c>
      <c r="AU750" s="230" t="s">
        <v>86</v>
      </c>
      <c r="AY750" s="17" t="s">
        <v>161</v>
      </c>
      <c r="BE750" s="231">
        <f>IF(N750="základní",J750,0)</f>
        <v>0</v>
      </c>
      <c r="BF750" s="231">
        <f>IF(N750="snížená",J750,0)</f>
        <v>0</v>
      </c>
      <c r="BG750" s="231">
        <f>IF(N750="zákl. přenesená",J750,0)</f>
        <v>0</v>
      </c>
      <c r="BH750" s="231">
        <f>IF(N750="sníž. přenesená",J750,0)</f>
        <v>0</v>
      </c>
      <c r="BI750" s="231">
        <f>IF(N750="nulová",J750,0)</f>
        <v>0</v>
      </c>
      <c r="BJ750" s="17" t="s">
        <v>84</v>
      </c>
      <c r="BK750" s="231">
        <f>ROUND(I750*H750,2)</f>
        <v>0</v>
      </c>
      <c r="BL750" s="17" t="s">
        <v>168</v>
      </c>
      <c r="BM750" s="230" t="s">
        <v>933</v>
      </c>
    </row>
    <row r="751" s="13" customFormat="1">
      <c r="A751" s="13"/>
      <c r="B751" s="237"/>
      <c r="C751" s="238"/>
      <c r="D751" s="232" t="s">
        <v>172</v>
      </c>
      <c r="E751" s="239" t="s">
        <v>1</v>
      </c>
      <c r="F751" s="240" t="s">
        <v>929</v>
      </c>
      <c r="G751" s="238"/>
      <c r="H751" s="239" t="s">
        <v>1</v>
      </c>
      <c r="I751" s="241"/>
      <c r="J751" s="238"/>
      <c r="K751" s="238"/>
      <c r="L751" s="242"/>
      <c r="M751" s="243"/>
      <c r="N751" s="244"/>
      <c r="O751" s="244"/>
      <c r="P751" s="244"/>
      <c r="Q751" s="244"/>
      <c r="R751" s="244"/>
      <c r="S751" s="244"/>
      <c r="T751" s="245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6" t="s">
        <v>172</v>
      </c>
      <c r="AU751" s="246" t="s">
        <v>86</v>
      </c>
      <c r="AV751" s="13" t="s">
        <v>84</v>
      </c>
      <c r="AW751" s="13" t="s">
        <v>32</v>
      </c>
      <c r="AX751" s="13" t="s">
        <v>76</v>
      </c>
      <c r="AY751" s="246" t="s">
        <v>161</v>
      </c>
    </row>
    <row r="752" s="14" customFormat="1">
      <c r="A752" s="14"/>
      <c r="B752" s="247"/>
      <c r="C752" s="248"/>
      <c r="D752" s="232" t="s">
        <v>172</v>
      </c>
      <c r="E752" s="249" t="s">
        <v>1</v>
      </c>
      <c r="F752" s="250" t="s">
        <v>282</v>
      </c>
      <c r="G752" s="248"/>
      <c r="H752" s="251">
        <v>19</v>
      </c>
      <c r="I752" s="252"/>
      <c r="J752" s="248"/>
      <c r="K752" s="248"/>
      <c r="L752" s="253"/>
      <c r="M752" s="254"/>
      <c r="N752" s="255"/>
      <c r="O752" s="255"/>
      <c r="P752" s="255"/>
      <c r="Q752" s="255"/>
      <c r="R752" s="255"/>
      <c r="S752" s="255"/>
      <c r="T752" s="256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57" t="s">
        <v>172</v>
      </c>
      <c r="AU752" s="257" t="s">
        <v>86</v>
      </c>
      <c r="AV752" s="14" t="s">
        <v>86</v>
      </c>
      <c r="AW752" s="14" t="s">
        <v>32</v>
      </c>
      <c r="AX752" s="14" t="s">
        <v>76</v>
      </c>
      <c r="AY752" s="257" t="s">
        <v>161</v>
      </c>
    </row>
    <row r="753" s="15" customFormat="1">
      <c r="A753" s="15"/>
      <c r="B753" s="258"/>
      <c r="C753" s="259"/>
      <c r="D753" s="232" t="s">
        <v>172</v>
      </c>
      <c r="E753" s="260" t="s">
        <v>1</v>
      </c>
      <c r="F753" s="261" t="s">
        <v>175</v>
      </c>
      <c r="G753" s="259"/>
      <c r="H753" s="262">
        <v>19</v>
      </c>
      <c r="I753" s="263"/>
      <c r="J753" s="259"/>
      <c r="K753" s="259"/>
      <c r="L753" s="264"/>
      <c r="M753" s="265"/>
      <c r="N753" s="266"/>
      <c r="O753" s="266"/>
      <c r="P753" s="266"/>
      <c r="Q753" s="266"/>
      <c r="R753" s="266"/>
      <c r="S753" s="266"/>
      <c r="T753" s="267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T753" s="268" t="s">
        <v>172</v>
      </c>
      <c r="AU753" s="268" t="s">
        <v>86</v>
      </c>
      <c r="AV753" s="15" t="s">
        <v>168</v>
      </c>
      <c r="AW753" s="15" t="s">
        <v>32</v>
      </c>
      <c r="AX753" s="15" t="s">
        <v>84</v>
      </c>
      <c r="AY753" s="268" t="s">
        <v>161</v>
      </c>
    </row>
    <row r="754" s="2" customFormat="1" ht="21.75" customHeight="1">
      <c r="A754" s="38"/>
      <c r="B754" s="39"/>
      <c r="C754" s="269" t="s">
        <v>934</v>
      </c>
      <c r="D754" s="269" t="s">
        <v>319</v>
      </c>
      <c r="E754" s="270" t="s">
        <v>935</v>
      </c>
      <c r="F754" s="271" t="s">
        <v>936</v>
      </c>
      <c r="G754" s="272" t="s">
        <v>195</v>
      </c>
      <c r="H754" s="273">
        <v>42</v>
      </c>
      <c r="I754" s="274"/>
      <c r="J754" s="275">
        <f>ROUND(I754*H754,2)</f>
        <v>0</v>
      </c>
      <c r="K754" s="271" t="s">
        <v>167</v>
      </c>
      <c r="L754" s="276"/>
      <c r="M754" s="277" t="s">
        <v>1</v>
      </c>
      <c r="N754" s="278" t="s">
        <v>41</v>
      </c>
      <c r="O754" s="91"/>
      <c r="P754" s="228">
        <f>O754*H754</f>
        <v>0</v>
      </c>
      <c r="Q754" s="228">
        <v>0.00035</v>
      </c>
      <c r="R754" s="228">
        <f>Q754*H754</f>
        <v>0.0147</v>
      </c>
      <c r="S754" s="228">
        <v>0</v>
      </c>
      <c r="T754" s="229">
        <f>S754*H754</f>
        <v>0</v>
      </c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R754" s="230" t="s">
        <v>210</v>
      </c>
      <c r="AT754" s="230" t="s">
        <v>319</v>
      </c>
      <c r="AU754" s="230" t="s">
        <v>86</v>
      </c>
      <c r="AY754" s="17" t="s">
        <v>161</v>
      </c>
      <c r="BE754" s="231">
        <f>IF(N754="základní",J754,0)</f>
        <v>0</v>
      </c>
      <c r="BF754" s="231">
        <f>IF(N754="snížená",J754,0)</f>
        <v>0</v>
      </c>
      <c r="BG754" s="231">
        <f>IF(N754="zákl. přenesená",J754,0)</f>
        <v>0</v>
      </c>
      <c r="BH754" s="231">
        <f>IF(N754="sníž. přenesená",J754,0)</f>
        <v>0</v>
      </c>
      <c r="BI754" s="231">
        <f>IF(N754="nulová",J754,0)</f>
        <v>0</v>
      </c>
      <c r="BJ754" s="17" t="s">
        <v>84</v>
      </c>
      <c r="BK754" s="231">
        <f>ROUND(I754*H754,2)</f>
        <v>0</v>
      </c>
      <c r="BL754" s="17" t="s">
        <v>168</v>
      </c>
      <c r="BM754" s="230" t="s">
        <v>937</v>
      </c>
    </row>
    <row r="755" s="14" customFormat="1">
      <c r="A755" s="14"/>
      <c r="B755" s="247"/>
      <c r="C755" s="248"/>
      <c r="D755" s="232" t="s">
        <v>172</v>
      </c>
      <c r="E755" s="249" t="s">
        <v>1</v>
      </c>
      <c r="F755" s="250" t="s">
        <v>938</v>
      </c>
      <c r="G755" s="248"/>
      <c r="H755" s="251">
        <v>4</v>
      </c>
      <c r="I755" s="252"/>
      <c r="J755" s="248"/>
      <c r="K755" s="248"/>
      <c r="L755" s="253"/>
      <c r="M755" s="254"/>
      <c r="N755" s="255"/>
      <c r="O755" s="255"/>
      <c r="P755" s="255"/>
      <c r="Q755" s="255"/>
      <c r="R755" s="255"/>
      <c r="S755" s="255"/>
      <c r="T755" s="256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57" t="s">
        <v>172</v>
      </c>
      <c r="AU755" s="257" t="s">
        <v>86</v>
      </c>
      <c r="AV755" s="14" t="s">
        <v>86</v>
      </c>
      <c r="AW755" s="14" t="s">
        <v>32</v>
      </c>
      <c r="AX755" s="14" t="s">
        <v>76</v>
      </c>
      <c r="AY755" s="257" t="s">
        <v>161</v>
      </c>
    </row>
    <row r="756" s="14" customFormat="1">
      <c r="A756" s="14"/>
      <c r="B756" s="247"/>
      <c r="C756" s="248"/>
      <c r="D756" s="232" t="s">
        <v>172</v>
      </c>
      <c r="E756" s="249" t="s">
        <v>1</v>
      </c>
      <c r="F756" s="250" t="s">
        <v>939</v>
      </c>
      <c r="G756" s="248"/>
      <c r="H756" s="251">
        <v>38</v>
      </c>
      <c r="I756" s="252"/>
      <c r="J756" s="248"/>
      <c r="K756" s="248"/>
      <c r="L756" s="253"/>
      <c r="M756" s="254"/>
      <c r="N756" s="255"/>
      <c r="O756" s="255"/>
      <c r="P756" s="255"/>
      <c r="Q756" s="255"/>
      <c r="R756" s="255"/>
      <c r="S756" s="255"/>
      <c r="T756" s="256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57" t="s">
        <v>172</v>
      </c>
      <c r="AU756" s="257" t="s">
        <v>86</v>
      </c>
      <c r="AV756" s="14" t="s">
        <v>86</v>
      </c>
      <c r="AW756" s="14" t="s">
        <v>32</v>
      </c>
      <c r="AX756" s="14" t="s">
        <v>76</v>
      </c>
      <c r="AY756" s="257" t="s">
        <v>161</v>
      </c>
    </row>
    <row r="757" s="15" customFormat="1">
      <c r="A757" s="15"/>
      <c r="B757" s="258"/>
      <c r="C757" s="259"/>
      <c r="D757" s="232" t="s">
        <v>172</v>
      </c>
      <c r="E757" s="260" t="s">
        <v>1</v>
      </c>
      <c r="F757" s="261" t="s">
        <v>175</v>
      </c>
      <c r="G757" s="259"/>
      <c r="H757" s="262">
        <v>42</v>
      </c>
      <c r="I757" s="263"/>
      <c r="J757" s="259"/>
      <c r="K757" s="259"/>
      <c r="L757" s="264"/>
      <c r="M757" s="265"/>
      <c r="N757" s="266"/>
      <c r="O757" s="266"/>
      <c r="P757" s="266"/>
      <c r="Q757" s="266"/>
      <c r="R757" s="266"/>
      <c r="S757" s="266"/>
      <c r="T757" s="267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T757" s="268" t="s">
        <v>172</v>
      </c>
      <c r="AU757" s="268" t="s">
        <v>86</v>
      </c>
      <c r="AV757" s="15" t="s">
        <v>168</v>
      </c>
      <c r="AW757" s="15" t="s">
        <v>32</v>
      </c>
      <c r="AX757" s="15" t="s">
        <v>84</v>
      </c>
      <c r="AY757" s="268" t="s">
        <v>161</v>
      </c>
    </row>
    <row r="758" s="2" customFormat="1" ht="24.15" customHeight="1">
      <c r="A758" s="38"/>
      <c r="B758" s="39"/>
      <c r="C758" s="219" t="s">
        <v>940</v>
      </c>
      <c r="D758" s="219" t="s">
        <v>163</v>
      </c>
      <c r="E758" s="220" t="s">
        <v>941</v>
      </c>
      <c r="F758" s="221" t="s">
        <v>942</v>
      </c>
      <c r="G758" s="222" t="s">
        <v>195</v>
      </c>
      <c r="H758" s="223">
        <v>17</v>
      </c>
      <c r="I758" s="224"/>
      <c r="J758" s="225">
        <f>ROUND(I758*H758,2)</f>
        <v>0</v>
      </c>
      <c r="K758" s="221" t="s">
        <v>167</v>
      </c>
      <c r="L758" s="44"/>
      <c r="M758" s="226" t="s">
        <v>1</v>
      </c>
      <c r="N758" s="227" t="s">
        <v>41</v>
      </c>
      <c r="O758" s="91"/>
      <c r="P758" s="228">
        <f>O758*H758</f>
        <v>0</v>
      </c>
      <c r="Q758" s="228">
        <v>0.11241</v>
      </c>
      <c r="R758" s="228">
        <f>Q758*H758</f>
        <v>1.9109699999999998</v>
      </c>
      <c r="S758" s="228">
        <v>0</v>
      </c>
      <c r="T758" s="229">
        <f>S758*H758</f>
        <v>0</v>
      </c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R758" s="230" t="s">
        <v>168</v>
      </c>
      <c r="AT758" s="230" t="s">
        <v>163</v>
      </c>
      <c r="AU758" s="230" t="s">
        <v>86</v>
      </c>
      <c r="AY758" s="17" t="s">
        <v>161</v>
      </c>
      <c r="BE758" s="231">
        <f>IF(N758="základní",J758,0)</f>
        <v>0</v>
      </c>
      <c r="BF758" s="231">
        <f>IF(N758="snížená",J758,0)</f>
        <v>0</v>
      </c>
      <c r="BG758" s="231">
        <f>IF(N758="zákl. přenesená",J758,0)</f>
        <v>0</v>
      </c>
      <c r="BH758" s="231">
        <f>IF(N758="sníž. přenesená",J758,0)</f>
        <v>0</v>
      </c>
      <c r="BI758" s="231">
        <f>IF(N758="nulová",J758,0)</f>
        <v>0</v>
      </c>
      <c r="BJ758" s="17" t="s">
        <v>84</v>
      </c>
      <c r="BK758" s="231">
        <f>ROUND(I758*H758,2)</f>
        <v>0</v>
      </c>
      <c r="BL758" s="17" t="s">
        <v>168</v>
      </c>
      <c r="BM758" s="230" t="s">
        <v>943</v>
      </c>
    </row>
    <row r="759" s="14" customFormat="1">
      <c r="A759" s="14"/>
      <c r="B759" s="247"/>
      <c r="C759" s="248"/>
      <c r="D759" s="232" t="s">
        <v>172</v>
      </c>
      <c r="E759" s="249" t="s">
        <v>1</v>
      </c>
      <c r="F759" s="250" t="s">
        <v>258</v>
      </c>
      <c r="G759" s="248"/>
      <c r="H759" s="251">
        <v>17</v>
      </c>
      <c r="I759" s="252"/>
      <c r="J759" s="248"/>
      <c r="K759" s="248"/>
      <c r="L759" s="253"/>
      <c r="M759" s="254"/>
      <c r="N759" s="255"/>
      <c r="O759" s="255"/>
      <c r="P759" s="255"/>
      <c r="Q759" s="255"/>
      <c r="R759" s="255"/>
      <c r="S759" s="255"/>
      <c r="T759" s="256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57" t="s">
        <v>172</v>
      </c>
      <c r="AU759" s="257" t="s">
        <v>86</v>
      </c>
      <c r="AV759" s="14" t="s">
        <v>86</v>
      </c>
      <c r="AW759" s="14" t="s">
        <v>32</v>
      </c>
      <c r="AX759" s="14" t="s">
        <v>76</v>
      </c>
      <c r="AY759" s="257" t="s">
        <v>161</v>
      </c>
    </row>
    <row r="760" s="15" customFormat="1">
      <c r="A760" s="15"/>
      <c r="B760" s="258"/>
      <c r="C760" s="259"/>
      <c r="D760" s="232" t="s">
        <v>172</v>
      </c>
      <c r="E760" s="260" t="s">
        <v>1</v>
      </c>
      <c r="F760" s="261" t="s">
        <v>175</v>
      </c>
      <c r="G760" s="259"/>
      <c r="H760" s="262">
        <v>17</v>
      </c>
      <c r="I760" s="263"/>
      <c r="J760" s="259"/>
      <c r="K760" s="259"/>
      <c r="L760" s="264"/>
      <c r="M760" s="265"/>
      <c r="N760" s="266"/>
      <c r="O760" s="266"/>
      <c r="P760" s="266"/>
      <c r="Q760" s="266"/>
      <c r="R760" s="266"/>
      <c r="S760" s="266"/>
      <c r="T760" s="267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T760" s="268" t="s">
        <v>172</v>
      </c>
      <c r="AU760" s="268" t="s">
        <v>86</v>
      </c>
      <c r="AV760" s="15" t="s">
        <v>168</v>
      </c>
      <c r="AW760" s="15" t="s">
        <v>32</v>
      </c>
      <c r="AX760" s="15" t="s">
        <v>84</v>
      </c>
      <c r="AY760" s="268" t="s">
        <v>161</v>
      </c>
    </row>
    <row r="761" s="2" customFormat="1" ht="16.5" customHeight="1">
      <c r="A761" s="38"/>
      <c r="B761" s="39"/>
      <c r="C761" s="269" t="s">
        <v>944</v>
      </c>
      <c r="D761" s="269" t="s">
        <v>319</v>
      </c>
      <c r="E761" s="270" t="s">
        <v>945</v>
      </c>
      <c r="F761" s="271" t="s">
        <v>946</v>
      </c>
      <c r="G761" s="272" t="s">
        <v>195</v>
      </c>
      <c r="H761" s="273">
        <v>17</v>
      </c>
      <c r="I761" s="274"/>
      <c r="J761" s="275">
        <f>ROUND(I761*H761,2)</f>
        <v>0</v>
      </c>
      <c r="K761" s="271" t="s">
        <v>167</v>
      </c>
      <c r="L761" s="276"/>
      <c r="M761" s="277" t="s">
        <v>1</v>
      </c>
      <c r="N761" s="278" t="s">
        <v>41</v>
      </c>
      <c r="O761" s="91"/>
      <c r="P761" s="228">
        <f>O761*H761</f>
        <v>0</v>
      </c>
      <c r="Q761" s="228">
        <v>0.0030000000000000001</v>
      </c>
      <c r="R761" s="228">
        <f>Q761*H761</f>
        <v>0.051000000000000004</v>
      </c>
      <c r="S761" s="228">
        <v>0</v>
      </c>
      <c r="T761" s="229">
        <f>S761*H761</f>
        <v>0</v>
      </c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R761" s="230" t="s">
        <v>210</v>
      </c>
      <c r="AT761" s="230" t="s">
        <v>319</v>
      </c>
      <c r="AU761" s="230" t="s">
        <v>86</v>
      </c>
      <c r="AY761" s="17" t="s">
        <v>161</v>
      </c>
      <c r="BE761" s="231">
        <f>IF(N761="základní",J761,0)</f>
        <v>0</v>
      </c>
      <c r="BF761" s="231">
        <f>IF(N761="snížená",J761,0)</f>
        <v>0</v>
      </c>
      <c r="BG761" s="231">
        <f>IF(N761="zákl. přenesená",J761,0)</f>
        <v>0</v>
      </c>
      <c r="BH761" s="231">
        <f>IF(N761="sníž. přenesená",J761,0)</f>
        <v>0</v>
      </c>
      <c r="BI761" s="231">
        <f>IF(N761="nulová",J761,0)</f>
        <v>0</v>
      </c>
      <c r="BJ761" s="17" t="s">
        <v>84</v>
      </c>
      <c r="BK761" s="231">
        <f>ROUND(I761*H761,2)</f>
        <v>0</v>
      </c>
      <c r="BL761" s="17" t="s">
        <v>168</v>
      </c>
      <c r="BM761" s="230" t="s">
        <v>947</v>
      </c>
    </row>
    <row r="762" s="14" customFormat="1">
      <c r="A762" s="14"/>
      <c r="B762" s="247"/>
      <c r="C762" s="248"/>
      <c r="D762" s="232" t="s">
        <v>172</v>
      </c>
      <c r="E762" s="249" t="s">
        <v>1</v>
      </c>
      <c r="F762" s="250" t="s">
        <v>258</v>
      </c>
      <c r="G762" s="248"/>
      <c r="H762" s="251">
        <v>17</v>
      </c>
      <c r="I762" s="252"/>
      <c r="J762" s="248"/>
      <c r="K762" s="248"/>
      <c r="L762" s="253"/>
      <c r="M762" s="254"/>
      <c r="N762" s="255"/>
      <c r="O762" s="255"/>
      <c r="P762" s="255"/>
      <c r="Q762" s="255"/>
      <c r="R762" s="255"/>
      <c r="S762" s="255"/>
      <c r="T762" s="256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57" t="s">
        <v>172</v>
      </c>
      <c r="AU762" s="257" t="s">
        <v>86</v>
      </c>
      <c r="AV762" s="14" t="s">
        <v>86</v>
      </c>
      <c r="AW762" s="14" t="s">
        <v>32</v>
      </c>
      <c r="AX762" s="14" t="s">
        <v>76</v>
      </c>
      <c r="AY762" s="257" t="s">
        <v>161</v>
      </c>
    </row>
    <row r="763" s="15" customFormat="1">
      <c r="A763" s="15"/>
      <c r="B763" s="258"/>
      <c r="C763" s="259"/>
      <c r="D763" s="232" t="s">
        <v>172</v>
      </c>
      <c r="E763" s="260" t="s">
        <v>1</v>
      </c>
      <c r="F763" s="261" t="s">
        <v>175</v>
      </c>
      <c r="G763" s="259"/>
      <c r="H763" s="262">
        <v>17</v>
      </c>
      <c r="I763" s="263"/>
      <c r="J763" s="259"/>
      <c r="K763" s="259"/>
      <c r="L763" s="264"/>
      <c r="M763" s="265"/>
      <c r="N763" s="266"/>
      <c r="O763" s="266"/>
      <c r="P763" s="266"/>
      <c r="Q763" s="266"/>
      <c r="R763" s="266"/>
      <c r="S763" s="266"/>
      <c r="T763" s="267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T763" s="268" t="s">
        <v>172</v>
      </c>
      <c r="AU763" s="268" t="s">
        <v>86</v>
      </c>
      <c r="AV763" s="15" t="s">
        <v>168</v>
      </c>
      <c r="AW763" s="15" t="s">
        <v>32</v>
      </c>
      <c r="AX763" s="15" t="s">
        <v>84</v>
      </c>
      <c r="AY763" s="268" t="s">
        <v>161</v>
      </c>
    </row>
    <row r="764" s="2" customFormat="1" ht="21.75" customHeight="1">
      <c r="A764" s="38"/>
      <c r="B764" s="39"/>
      <c r="C764" s="269" t="s">
        <v>948</v>
      </c>
      <c r="D764" s="269" t="s">
        <v>319</v>
      </c>
      <c r="E764" s="270" t="s">
        <v>949</v>
      </c>
      <c r="F764" s="271" t="s">
        <v>950</v>
      </c>
      <c r="G764" s="272" t="s">
        <v>195</v>
      </c>
      <c r="H764" s="273">
        <v>17</v>
      </c>
      <c r="I764" s="274"/>
      <c r="J764" s="275">
        <f>ROUND(I764*H764,2)</f>
        <v>0</v>
      </c>
      <c r="K764" s="271" t="s">
        <v>167</v>
      </c>
      <c r="L764" s="276"/>
      <c r="M764" s="277" t="s">
        <v>1</v>
      </c>
      <c r="N764" s="278" t="s">
        <v>41</v>
      </c>
      <c r="O764" s="91"/>
      <c r="P764" s="228">
        <f>O764*H764</f>
        <v>0</v>
      </c>
      <c r="Q764" s="228">
        <v>0.0061000000000000004</v>
      </c>
      <c r="R764" s="228">
        <f>Q764*H764</f>
        <v>0.1037</v>
      </c>
      <c r="S764" s="228">
        <v>0</v>
      </c>
      <c r="T764" s="229">
        <f>S764*H764</f>
        <v>0</v>
      </c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R764" s="230" t="s">
        <v>210</v>
      </c>
      <c r="AT764" s="230" t="s">
        <v>319</v>
      </c>
      <c r="AU764" s="230" t="s">
        <v>86</v>
      </c>
      <c r="AY764" s="17" t="s">
        <v>161</v>
      </c>
      <c r="BE764" s="231">
        <f>IF(N764="základní",J764,0)</f>
        <v>0</v>
      </c>
      <c r="BF764" s="231">
        <f>IF(N764="snížená",J764,0)</f>
        <v>0</v>
      </c>
      <c r="BG764" s="231">
        <f>IF(N764="zákl. přenesená",J764,0)</f>
        <v>0</v>
      </c>
      <c r="BH764" s="231">
        <f>IF(N764="sníž. přenesená",J764,0)</f>
        <v>0</v>
      </c>
      <c r="BI764" s="231">
        <f>IF(N764="nulová",J764,0)</f>
        <v>0</v>
      </c>
      <c r="BJ764" s="17" t="s">
        <v>84</v>
      </c>
      <c r="BK764" s="231">
        <f>ROUND(I764*H764,2)</f>
        <v>0</v>
      </c>
      <c r="BL764" s="17" t="s">
        <v>168</v>
      </c>
      <c r="BM764" s="230" t="s">
        <v>951</v>
      </c>
    </row>
    <row r="765" s="14" customFormat="1">
      <c r="A765" s="14"/>
      <c r="B765" s="247"/>
      <c r="C765" s="248"/>
      <c r="D765" s="232" t="s">
        <v>172</v>
      </c>
      <c r="E765" s="249" t="s">
        <v>1</v>
      </c>
      <c r="F765" s="250" t="s">
        <v>258</v>
      </c>
      <c r="G765" s="248"/>
      <c r="H765" s="251">
        <v>17</v>
      </c>
      <c r="I765" s="252"/>
      <c r="J765" s="248"/>
      <c r="K765" s="248"/>
      <c r="L765" s="253"/>
      <c r="M765" s="254"/>
      <c r="N765" s="255"/>
      <c r="O765" s="255"/>
      <c r="P765" s="255"/>
      <c r="Q765" s="255"/>
      <c r="R765" s="255"/>
      <c r="S765" s="255"/>
      <c r="T765" s="256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57" t="s">
        <v>172</v>
      </c>
      <c r="AU765" s="257" t="s">
        <v>86</v>
      </c>
      <c r="AV765" s="14" t="s">
        <v>86</v>
      </c>
      <c r="AW765" s="14" t="s">
        <v>32</v>
      </c>
      <c r="AX765" s="14" t="s">
        <v>76</v>
      </c>
      <c r="AY765" s="257" t="s">
        <v>161</v>
      </c>
    </row>
    <row r="766" s="15" customFormat="1">
      <c r="A766" s="15"/>
      <c r="B766" s="258"/>
      <c r="C766" s="259"/>
      <c r="D766" s="232" t="s">
        <v>172</v>
      </c>
      <c r="E766" s="260" t="s">
        <v>1</v>
      </c>
      <c r="F766" s="261" t="s">
        <v>175</v>
      </c>
      <c r="G766" s="259"/>
      <c r="H766" s="262">
        <v>17</v>
      </c>
      <c r="I766" s="263"/>
      <c r="J766" s="259"/>
      <c r="K766" s="259"/>
      <c r="L766" s="264"/>
      <c r="M766" s="265"/>
      <c r="N766" s="266"/>
      <c r="O766" s="266"/>
      <c r="P766" s="266"/>
      <c r="Q766" s="266"/>
      <c r="R766" s="266"/>
      <c r="S766" s="266"/>
      <c r="T766" s="267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T766" s="268" t="s">
        <v>172</v>
      </c>
      <c r="AU766" s="268" t="s">
        <v>86</v>
      </c>
      <c r="AV766" s="15" t="s">
        <v>168</v>
      </c>
      <c r="AW766" s="15" t="s">
        <v>32</v>
      </c>
      <c r="AX766" s="15" t="s">
        <v>84</v>
      </c>
      <c r="AY766" s="268" t="s">
        <v>161</v>
      </c>
    </row>
    <row r="767" s="2" customFormat="1" ht="16.5" customHeight="1">
      <c r="A767" s="38"/>
      <c r="B767" s="39"/>
      <c r="C767" s="269" t="s">
        <v>952</v>
      </c>
      <c r="D767" s="269" t="s">
        <v>319</v>
      </c>
      <c r="E767" s="270" t="s">
        <v>953</v>
      </c>
      <c r="F767" s="271" t="s">
        <v>954</v>
      </c>
      <c r="G767" s="272" t="s">
        <v>195</v>
      </c>
      <c r="H767" s="273">
        <v>17</v>
      </c>
      <c r="I767" s="274"/>
      <c r="J767" s="275">
        <f>ROUND(I767*H767,2)</f>
        <v>0</v>
      </c>
      <c r="K767" s="271" t="s">
        <v>167</v>
      </c>
      <c r="L767" s="276"/>
      <c r="M767" s="277" t="s">
        <v>1</v>
      </c>
      <c r="N767" s="278" t="s">
        <v>41</v>
      </c>
      <c r="O767" s="91"/>
      <c r="P767" s="228">
        <f>O767*H767</f>
        <v>0</v>
      </c>
      <c r="Q767" s="228">
        <v>0.00010000000000000001</v>
      </c>
      <c r="R767" s="228">
        <f>Q767*H767</f>
        <v>0.0017000000000000001</v>
      </c>
      <c r="S767" s="228">
        <v>0</v>
      </c>
      <c r="T767" s="229">
        <f>S767*H767</f>
        <v>0</v>
      </c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R767" s="230" t="s">
        <v>210</v>
      </c>
      <c r="AT767" s="230" t="s">
        <v>319</v>
      </c>
      <c r="AU767" s="230" t="s">
        <v>86</v>
      </c>
      <c r="AY767" s="17" t="s">
        <v>161</v>
      </c>
      <c r="BE767" s="231">
        <f>IF(N767="základní",J767,0)</f>
        <v>0</v>
      </c>
      <c r="BF767" s="231">
        <f>IF(N767="snížená",J767,0)</f>
        <v>0</v>
      </c>
      <c r="BG767" s="231">
        <f>IF(N767="zákl. přenesená",J767,0)</f>
        <v>0</v>
      </c>
      <c r="BH767" s="231">
        <f>IF(N767="sníž. přenesená",J767,0)</f>
        <v>0</v>
      </c>
      <c r="BI767" s="231">
        <f>IF(N767="nulová",J767,0)</f>
        <v>0</v>
      </c>
      <c r="BJ767" s="17" t="s">
        <v>84</v>
      </c>
      <c r="BK767" s="231">
        <f>ROUND(I767*H767,2)</f>
        <v>0</v>
      </c>
      <c r="BL767" s="17" t="s">
        <v>168</v>
      </c>
      <c r="BM767" s="230" t="s">
        <v>955</v>
      </c>
    </row>
    <row r="768" s="14" customFormat="1">
      <c r="A768" s="14"/>
      <c r="B768" s="247"/>
      <c r="C768" s="248"/>
      <c r="D768" s="232" t="s">
        <v>172</v>
      </c>
      <c r="E768" s="249" t="s">
        <v>1</v>
      </c>
      <c r="F768" s="250" t="s">
        <v>258</v>
      </c>
      <c r="G768" s="248"/>
      <c r="H768" s="251">
        <v>17</v>
      </c>
      <c r="I768" s="252"/>
      <c r="J768" s="248"/>
      <c r="K768" s="248"/>
      <c r="L768" s="253"/>
      <c r="M768" s="254"/>
      <c r="N768" s="255"/>
      <c r="O768" s="255"/>
      <c r="P768" s="255"/>
      <c r="Q768" s="255"/>
      <c r="R768" s="255"/>
      <c r="S768" s="255"/>
      <c r="T768" s="256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57" t="s">
        <v>172</v>
      </c>
      <c r="AU768" s="257" t="s">
        <v>86</v>
      </c>
      <c r="AV768" s="14" t="s">
        <v>86</v>
      </c>
      <c r="AW768" s="14" t="s">
        <v>32</v>
      </c>
      <c r="AX768" s="14" t="s">
        <v>76</v>
      </c>
      <c r="AY768" s="257" t="s">
        <v>161</v>
      </c>
    </row>
    <row r="769" s="15" customFormat="1">
      <c r="A769" s="15"/>
      <c r="B769" s="258"/>
      <c r="C769" s="259"/>
      <c r="D769" s="232" t="s">
        <v>172</v>
      </c>
      <c r="E769" s="260" t="s">
        <v>1</v>
      </c>
      <c r="F769" s="261" t="s">
        <v>175</v>
      </c>
      <c r="G769" s="259"/>
      <c r="H769" s="262">
        <v>17</v>
      </c>
      <c r="I769" s="263"/>
      <c r="J769" s="259"/>
      <c r="K769" s="259"/>
      <c r="L769" s="264"/>
      <c r="M769" s="265"/>
      <c r="N769" s="266"/>
      <c r="O769" s="266"/>
      <c r="P769" s="266"/>
      <c r="Q769" s="266"/>
      <c r="R769" s="266"/>
      <c r="S769" s="266"/>
      <c r="T769" s="267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T769" s="268" t="s">
        <v>172</v>
      </c>
      <c r="AU769" s="268" t="s">
        <v>86</v>
      </c>
      <c r="AV769" s="15" t="s">
        <v>168</v>
      </c>
      <c r="AW769" s="15" t="s">
        <v>32</v>
      </c>
      <c r="AX769" s="15" t="s">
        <v>84</v>
      </c>
      <c r="AY769" s="268" t="s">
        <v>161</v>
      </c>
    </row>
    <row r="770" s="12" customFormat="1" ht="22.8" customHeight="1">
      <c r="A770" s="12"/>
      <c r="B770" s="203"/>
      <c r="C770" s="204"/>
      <c r="D770" s="205" t="s">
        <v>75</v>
      </c>
      <c r="E770" s="217" t="s">
        <v>956</v>
      </c>
      <c r="F770" s="217" t="s">
        <v>957</v>
      </c>
      <c r="G770" s="204"/>
      <c r="H770" s="204"/>
      <c r="I770" s="207"/>
      <c r="J770" s="218">
        <f>BK770</f>
        <v>0</v>
      </c>
      <c r="K770" s="204"/>
      <c r="L770" s="209"/>
      <c r="M770" s="210"/>
      <c r="N770" s="211"/>
      <c r="O770" s="211"/>
      <c r="P770" s="212">
        <f>SUM(P771:P797)</f>
        <v>0</v>
      </c>
      <c r="Q770" s="211"/>
      <c r="R770" s="212">
        <f>SUM(R771:R797)</f>
        <v>0</v>
      </c>
      <c r="S770" s="211"/>
      <c r="T770" s="213">
        <f>SUM(T771:T797)</f>
        <v>0</v>
      </c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R770" s="214" t="s">
        <v>84</v>
      </c>
      <c r="AT770" s="215" t="s">
        <v>75</v>
      </c>
      <c r="AU770" s="215" t="s">
        <v>84</v>
      </c>
      <c r="AY770" s="214" t="s">
        <v>161</v>
      </c>
      <c r="BK770" s="216">
        <f>SUM(BK771:BK797)</f>
        <v>0</v>
      </c>
    </row>
    <row r="771" s="2" customFormat="1" ht="49.05" customHeight="1">
      <c r="A771" s="38"/>
      <c r="B771" s="39"/>
      <c r="C771" s="219" t="s">
        <v>958</v>
      </c>
      <c r="D771" s="219" t="s">
        <v>163</v>
      </c>
      <c r="E771" s="220" t="s">
        <v>959</v>
      </c>
      <c r="F771" s="221" t="s">
        <v>960</v>
      </c>
      <c r="G771" s="222" t="s">
        <v>322</v>
      </c>
      <c r="H771" s="223">
        <v>3027.5430000000001</v>
      </c>
      <c r="I771" s="224"/>
      <c r="J771" s="225">
        <f>ROUND(I771*H771,2)</f>
        <v>0</v>
      </c>
      <c r="K771" s="221" t="s">
        <v>1</v>
      </c>
      <c r="L771" s="44"/>
      <c r="M771" s="226" t="s">
        <v>1</v>
      </c>
      <c r="N771" s="227" t="s">
        <v>41</v>
      </c>
      <c r="O771" s="91"/>
      <c r="P771" s="228">
        <f>O771*H771</f>
        <v>0</v>
      </c>
      <c r="Q771" s="228">
        <v>0</v>
      </c>
      <c r="R771" s="228">
        <f>Q771*H771</f>
        <v>0</v>
      </c>
      <c r="S771" s="228">
        <v>0</v>
      </c>
      <c r="T771" s="229">
        <f>S771*H771</f>
        <v>0</v>
      </c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R771" s="230" t="s">
        <v>168</v>
      </c>
      <c r="AT771" s="230" t="s">
        <v>163</v>
      </c>
      <c r="AU771" s="230" t="s">
        <v>86</v>
      </c>
      <c r="AY771" s="17" t="s">
        <v>161</v>
      </c>
      <c r="BE771" s="231">
        <f>IF(N771="základní",J771,0)</f>
        <v>0</v>
      </c>
      <c r="BF771" s="231">
        <f>IF(N771="snížená",J771,0)</f>
        <v>0</v>
      </c>
      <c r="BG771" s="231">
        <f>IF(N771="zákl. přenesená",J771,0)</f>
        <v>0</v>
      </c>
      <c r="BH771" s="231">
        <f>IF(N771="sníž. přenesená",J771,0)</f>
        <v>0</v>
      </c>
      <c r="BI771" s="231">
        <f>IF(N771="nulová",J771,0)</f>
        <v>0</v>
      </c>
      <c r="BJ771" s="17" t="s">
        <v>84</v>
      </c>
      <c r="BK771" s="231">
        <f>ROUND(I771*H771,2)</f>
        <v>0</v>
      </c>
      <c r="BL771" s="17" t="s">
        <v>168</v>
      </c>
      <c r="BM771" s="230" t="s">
        <v>961</v>
      </c>
    </row>
    <row r="772" s="2" customFormat="1">
      <c r="A772" s="38"/>
      <c r="B772" s="39"/>
      <c r="C772" s="40"/>
      <c r="D772" s="232" t="s">
        <v>170</v>
      </c>
      <c r="E772" s="40"/>
      <c r="F772" s="233" t="s">
        <v>962</v>
      </c>
      <c r="G772" s="40"/>
      <c r="H772" s="40"/>
      <c r="I772" s="234"/>
      <c r="J772" s="40"/>
      <c r="K772" s="40"/>
      <c r="L772" s="44"/>
      <c r="M772" s="235"/>
      <c r="N772" s="236"/>
      <c r="O772" s="91"/>
      <c r="P772" s="91"/>
      <c r="Q772" s="91"/>
      <c r="R772" s="91"/>
      <c r="S772" s="91"/>
      <c r="T772" s="92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T772" s="17" t="s">
        <v>170</v>
      </c>
      <c r="AU772" s="17" t="s">
        <v>86</v>
      </c>
    </row>
    <row r="773" s="13" customFormat="1">
      <c r="A773" s="13"/>
      <c r="B773" s="237"/>
      <c r="C773" s="238"/>
      <c r="D773" s="232" t="s">
        <v>172</v>
      </c>
      <c r="E773" s="239" t="s">
        <v>1</v>
      </c>
      <c r="F773" s="240" t="s">
        <v>963</v>
      </c>
      <c r="G773" s="238"/>
      <c r="H773" s="239" t="s">
        <v>1</v>
      </c>
      <c r="I773" s="241"/>
      <c r="J773" s="238"/>
      <c r="K773" s="238"/>
      <c r="L773" s="242"/>
      <c r="M773" s="243"/>
      <c r="N773" s="244"/>
      <c r="O773" s="244"/>
      <c r="P773" s="244"/>
      <c r="Q773" s="244"/>
      <c r="R773" s="244"/>
      <c r="S773" s="244"/>
      <c r="T773" s="245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46" t="s">
        <v>172</v>
      </c>
      <c r="AU773" s="246" t="s">
        <v>86</v>
      </c>
      <c r="AV773" s="13" t="s">
        <v>84</v>
      </c>
      <c r="AW773" s="13" t="s">
        <v>32</v>
      </c>
      <c r="AX773" s="13" t="s">
        <v>76</v>
      </c>
      <c r="AY773" s="246" t="s">
        <v>161</v>
      </c>
    </row>
    <row r="774" s="14" customFormat="1">
      <c r="A774" s="14"/>
      <c r="B774" s="247"/>
      <c r="C774" s="248"/>
      <c r="D774" s="232" t="s">
        <v>172</v>
      </c>
      <c r="E774" s="249" t="s">
        <v>1</v>
      </c>
      <c r="F774" s="250" t="s">
        <v>964</v>
      </c>
      <c r="G774" s="248"/>
      <c r="H774" s="251">
        <v>3255.0079999999998</v>
      </c>
      <c r="I774" s="252"/>
      <c r="J774" s="248"/>
      <c r="K774" s="248"/>
      <c r="L774" s="253"/>
      <c r="M774" s="254"/>
      <c r="N774" s="255"/>
      <c r="O774" s="255"/>
      <c r="P774" s="255"/>
      <c r="Q774" s="255"/>
      <c r="R774" s="255"/>
      <c r="S774" s="255"/>
      <c r="T774" s="256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57" t="s">
        <v>172</v>
      </c>
      <c r="AU774" s="257" t="s">
        <v>86</v>
      </c>
      <c r="AV774" s="14" t="s">
        <v>86</v>
      </c>
      <c r="AW774" s="14" t="s">
        <v>32</v>
      </c>
      <c r="AX774" s="14" t="s">
        <v>76</v>
      </c>
      <c r="AY774" s="257" t="s">
        <v>161</v>
      </c>
    </row>
    <row r="775" s="13" customFormat="1">
      <c r="A775" s="13"/>
      <c r="B775" s="237"/>
      <c r="C775" s="238"/>
      <c r="D775" s="232" t="s">
        <v>172</v>
      </c>
      <c r="E775" s="239" t="s">
        <v>1</v>
      </c>
      <c r="F775" s="240" t="s">
        <v>965</v>
      </c>
      <c r="G775" s="238"/>
      <c r="H775" s="239" t="s">
        <v>1</v>
      </c>
      <c r="I775" s="241"/>
      <c r="J775" s="238"/>
      <c r="K775" s="238"/>
      <c r="L775" s="242"/>
      <c r="M775" s="243"/>
      <c r="N775" s="244"/>
      <c r="O775" s="244"/>
      <c r="P775" s="244"/>
      <c r="Q775" s="244"/>
      <c r="R775" s="244"/>
      <c r="S775" s="244"/>
      <c r="T775" s="245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6" t="s">
        <v>172</v>
      </c>
      <c r="AU775" s="246" t="s">
        <v>86</v>
      </c>
      <c r="AV775" s="13" t="s">
        <v>84</v>
      </c>
      <c r="AW775" s="13" t="s">
        <v>32</v>
      </c>
      <c r="AX775" s="13" t="s">
        <v>76</v>
      </c>
      <c r="AY775" s="246" t="s">
        <v>161</v>
      </c>
    </row>
    <row r="776" s="14" customFormat="1">
      <c r="A776" s="14"/>
      <c r="B776" s="247"/>
      <c r="C776" s="248"/>
      <c r="D776" s="232" t="s">
        <v>172</v>
      </c>
      <c r="E776" s="249" t="s">
        <v>1</v>
      </c>
      <c r="F776" s="250" t="s">
        <v>966</v>
      </c>
      <c r="G776" s="248"/>
      <c r="H776" s="251">
        <v>-106.14</v>
      </c>
      <c r="I776" s="252"/>
      <c r="J776" s="248"/>
      <c r="K776" s="248"/>
      <c r="L776" s="253"/>
      <c r="M776" s="254"/>
      <c r="N776" s="255"/>
      <c r="O776" s="255"/>
      <c r="P776" s="255"/>
      <c r="Q776" s="255"/>
      <c r="R776" s="255"/>
      <c r="S776" s="255"/>
      <c r="T776" s="256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57" t="s">
        <v>172</v>
      </c>
      <c r="AU776" s="257" t="s">
        <v>86</v>
      </c>
      <c r="AV776" s="14" t="s">
        <v>86</v>
      </c>
      <c r="AW776" s="14" t="s">
        <v>32</v>
      </c>
      <c r="AX776" s="14" t="s">
        <v>76</v>
      </c>
      <c r="AY776" s="257" t="s">
        <v>161</v>
      </c>
    </row>
    <row r="777" s="13" customFormat="1">
      <c r="A777" s="13"/>
      <c r="B777" s="237"/>
      <c r="C777" s="238"/>
      <c r="D777" s="232" t="s">
        <v>172</v>
      </c>
      <c r="E777" s="239" t="s">
        <v>1</v>
      </c>
      <c r="F777" s="240" t="s">
        <v>967</v>
      </c>
      <c r="G777" s="238"/>
      <c r="H777" s="239" t="s">
        <v>1</v>
      </c>
      <c r="I777" s="241"/>
      <c r="J777" s="238"/>
      <c r="K777" s="238"/>
      <c r="L777" s="242"/>
      <c r="M777" s="243"/>
      <c r="N777" s="244"/>
      <c r="O777" s="244"/>
      <c r="P777" s="244"/>
      <c r="Q777" s="244"/>
      <c r="R777" s="244"/>
      <c r="S777" s="244"/>
      <c r="T777" s="245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46" t="s">
        <v>172</v>
      </c>
      <c r="AU777" s="246" t="s">
        <v>86</v>
      </c>
      <c r="AV777" s="13" t="s">
        <v>84</v>
      </c>
      <c r="AW777" s="13" t="s">
        <v>32</v>
      </c>
      <c r="AX777" s="13" t="s">
        <v>76</v>
      </c>
      <c r="AY777" s="246" t="s">
        <v>161</v>
      </c>
    </row>
    <row r="778" s="14" customFormat="1">
      <c r="A778" s="14"/>
      <c r="B778" s="247"/>
      <c r="C778" s="248"/>
      <c r="D778" s="232" t="s">
        <v>172</v>
      </c>
      <c r="E778" s="249" t="s">
        <v>1</v>
      </c>
      <c r="F778" s="250" t="s">
        <v>968</v>
      </c>
      <c r="G778" s="248"/>
      <c r="H778" s="251">
        <v>-121.325</v>
      </c>
      <c r="I778" s="252"/>
      <c r="J778" s="248"/>
      <c r="K778" s="248"/>
      <c r="L778" s="253"/>
      <c r="M778" s="254"/>
      <c r="N778" s="255"/>
      <c r="O778" s="255"/>
      <c r="P778" s="255"/>
      <c r="Q778" s="255"/>
      <c r="R778" s="255"/>
      <c r="S778" s="255"/>
      <c r="T778" s="256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57" t="s">
        <v>172</v>
      </c>
      <c r="AU778" s="257" t="s">
        <v>86</v>
      </c>
      <c r="AV778" s="14" t="s">
        <v>86</v>
      </c>
      <c r="AW778" s="14" t="s">
        <v>32</v>
      </c>
      <c r="AX778" s="14" t="s">
        <v>76</v>
      </c>
      <c r="AY778" s="257" t="s">
        <v>161</v>
      </c>
    </row>
    <row r="779" s="15" customFormat="1">
      <c r="A779" s="15"/>
      <c r="B779" s="258"/>
      <c r="C779" s="259"/>
      <c r="D779" s="232" t="s">
        <v>172</v>
      </c>
      <c r="E779" s="260" t="s">
        <v>1</v>
      </c>
      <c r="F779" s="261" t="s">
        <v>175</v>
      </c>
      <c r="G779" s="259"/>
      <c r="H779" s="262">
        <v>3027.5430000000001</v>
      </c>
      <c r="I779" s="263"/>
      <c r="J779" s="259"/>
      <c r="K779" s="259"/>
      <c r="L779" s="264"/>
      <c r="M779" s="265"/>
      <c r="N779" s="266"/>
      <c r="O779" s="266"/>
      <c r="P779" s="266"/>
      <c r="Q779" s="266"/>
      <c r="R779" s="266"/>
      <c r="S779" s="266"/>
      <c r="T779" s="267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T779" s="268" t="s">
        <v>172</v>
      </c>
      <c r="AU779" s="268" t="s">
        <v>86</v>
      </c>
      <c r="AV779" s="15" t="s">
        <v>168</v>
      </c>
      <c r="AW779" s="15" t="s">
        <v>32</v>
      </c>
      <c r="AX779" s="15" t="s">
        <v>84</v>
      </c>
      <c r="AY779" s="268" t="s">
        <v>161</v>
      </c>
    </row>
    <row r="780" s="2" customFormat="1" ht="24.15" customHeight="1">
      <c r="A780" s="38"/>
      <c r="B780" s="39"/>
      <c r="C780" s="219" t="s">
        <v>969</v>
      </c>
      <c r="D780" s="219" t="s">
        <v>163</v>
      </c>
      <c r="E780" s="220" t="s">
        <v>970</v>
      </c>
      <c r="F780" s="221" t="s">
        <v>971</v>
      </c>
      <c r="G780" s="222" t="s">
        <v>322</v>
      </c>
      <c r="H780" s="223">
        <v>227.465</v>
      </c>
      <c r="I780" s="224"/>
      <c r="J780" s="225">
        <f>ROUND(I780*H780,2)</f>
        <v>0</v>
      </c>
      <c r="K780" s="221" t="s">
        <v>167</v>
      </c>
      <c r="L780" s="44"/>
      <c r="M780" s="226" t="s">
        <v>1</v>
      </c>
      <c r="N780" s="227" t="s">
        <v>41</v>
      </c>
      <c r="O780" s="91"/>
      <c r="P780" s="228">
        <f>O780*H780</f>
        <v>0</v>
      </c>
      <c r="Q780" s="228">
        <v>0</v>
      </c>
      <c r="R780" s="228">
        <f>Q780*H780</f>
        <v>0</v>
      </c>
      <c r="S780" s="228">
        <v>0</v>
      </c>
      <c r="T780" s="229">
        <f>S780*H780</f>
        <v>0</v>
      </c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R780" s="230" t="s">
        <v>168</v>
      </c>
      <c r="AT780" s="230" t="s">
        <v>163</v>
      </c>
      <c r="AU780" s="230" t="s">
        <v>86</v>
      </c>
      <c r="AY780" s="17" t="s">
        <v>161</v>
      </c>
      <c r="BE780" s="231">
        <f>IF(N780="základní",J780,0)</f>
        <v>0</v>
      </c>
      <c r="BF780" s="231">
        <f>IF(N780="snížená",J780,0)</f>
        <v>0</v>
      </c>
      <c r="BG780" s="231">
        <f>IF(N780="zákl. přenesená",J780,0)</f>
        <v>0</v>
      </c>
      <c r="BH780" s="231">
        <f>IF(N780="sníž. přenesená",J780,0)</f>
        <v>0</v>
      </c>
      <c r="BI780" s="231">
        <f>IF(N780="nulová",J780,0)</f>
        <v>0</v>
      </c>
      <c r="BJ780" s="17" t="s">
        <v>84</v>
      </c>
      <c r="BK780" s="231">
        <f>ROUND(I780*H780,2)</f>
        <v>0</v>
      </c>
      <c r="BL780" s="17" t="s">
        <v>168</v>
      </c>
      <c r="BM780" s="230" t="s">
        <v>972</v>
      </c>
    </row>
    <row r="781" s="13" customFormat="1">
      <c r="A781" s="13"/>
      <c r="B781" s="237"/>
      <c r="C781" s="238"/>
      <c r="D781" s="232" t="s">
        <v>172</v>
      </c>
      <c r="E781" s="239" t="s">
        <v>1</v>
      </c>
      <c r="F781" s="240" t="s">
        <v>973</v>
      </c>
      <c r="G781" s="238"/>
      <c r="H781" s="239" t="s">
        <v>1</v>
      </c>
      <c r="I781" s="241"/>
      <c r="J781" s="238"/>
      <c r="K781" s="238"/>
      <c r="L781" s="242"/>
      <c r="M781" s="243"/>
      <c r="N781" s="244"/>
      <c r="O781" s="244"/>
      <c r="P781" s="244"/>
      <c r="Q781" s="244"/>
      <c r="R781" s="244"/>
      <c r="S781" s="244"/>
      <c r="T781" s="245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46" t="s">
        <v>172</v>
      </c>
      <c r="AU781" s="246" t="s">
        <v>86</v>
      </c>
      <c r="AV781" s="13" t="s">
        <v>84</v>
      </c>
      <c r="AW781" s="13" t="s">
        <v>32</v>
      </c>
      <c r="AX781" s="13" t="s">
        <v>76</v>
      </c>
      <c r="AY781" s="246" t="s">
        <v>161</v>
      </c>
    </row>
    <row r="782" s="14" customFormat="1">
      <c r="A782" s="14"/>
      <c r="B782" s="247"/>
      <c r="C782" s="248"/>
      <c r="D782" s="232" t="s">
        <v>172</v>
      </c>
      <c r="E782" s="249" t="s">
        <v>1</v>
      </c>
      <c r="F782" s="250" t="s">
        <v>974</v>
      </c>
      <c r="G782" s="248"/>
      <c r="H782" s="251">
        <v>106.14</v>
      </c>
      <c r="I782" s="252"/>
      <c r="J782" s="248"/>
      <c r="K782" s="248"/>
      <c r="L782" s="253"/>
      <c r="M782" s="254"/>
      <c r="N782" s="255"/>
      <c r="O782" s="255"/>
      <c r="P782" s="255"/>
      <c r="Q782" s="255"/>
      <c r="R782" s="255"/>
      <c r="S782" s="255"/>
      <c r="T782" s="256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57" t="s">
        <v>172</v>
      </c>
      <c r="AU782" s="257" t="s">
        <v>86</v>
      </c>
      <c r="AV782" s="14" t="s">
        <v>86</v>
      </c>
      <c r="AW782" s="14" t="s">
        <v>32</v>
      </c>
      <c r="AX782" s="14" t="s">
        <v>76</v>
      </c>
      <c r="AY782" s="257" t="s">
        <v>161</v>
      </c>
    </row>
    <row r="783" s="13" customFormat="1">
      <c r="A783" s="13"/>
      <c r="B783" s="237"/>
      <c r="C783" s="238"/>
      <c r="D783" s="232" t="s">
        <v>172</v>
      </c>
      <c r="E783" s="239" t="s">
        <v>1</v>
      </c>
      <c r="F783" s="240" t="s">
        <v>975</v>
      </c>
      <c r="G783" s="238"/>
      <c r="H783" s="239" t="s">
        <v>1</v>
      </c>
      <c r="I783" s="241"/>
      <c r="J783" s="238"/>
      <c r="K783" s="238"/>
      <c r="L783" s="242"/>
      <c r="M783" s="243"/>
      <c r="N783" s="244"/>
      <c r="O783" s="244"/>
      <c r="P783" s="244"/>
      <c r="Q783" s="244"/>
      <c r="R783" s="244"/>
      <c r="S783" s="244"/>
      <c r="T783" s="245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46" t="s">
        <v>172</v>
      </c>
      <c r="AU783" s="246" t="s">
        <v>86</v>
      </c>
      <c r="AV783" s="13" t="s">
        <v>84</v>
      </c>
      <c r="AW783" s="13" t="s">
        <v>32</v>
      </c>
      <c r="AX783" s="13" t="s">
        <v>76</v>
      </c>
      <c r="AY783" s="246" t="s">
        <v>161</v>
      </c>
    </row>
    <row r="784" s="14" customFormat="1">
      <c r="A784" s="14"/>
      <c r="B784" s="247"/>
      <c r="C784" s="248"/>
      <c r="D784" s="232" t="s">
        <v>172</v>
      </c>
      <c r="E784" s="249" t="s">
        <v>1</v>
      </c>
      <c r="F784" s="250" t="s">
        <v>976</v>
      </c>
      <c r="G784" s="248"/>
      <c r="H784" s="251">
        <v>121.325</v>
      </c>
      <c r="I784" s="252"/>
      <c r="J784" s="248"/>
      <c r="K784" s="248"/>
      <c r="L784" s="253"/>
      <c r="M784" s="254"/>
      <c r="N784" s="255"/>
      <c r="O784" s="255"/>
      <c r="P784" s="255"/>
      <c r="Q784" s="255"/>
      <c r="R784" s="255"/>
      <c r="S784" s="255"/>
      <c r="T784" s="256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57" t="s">
        <v>172</v>
      </c>
      <c r="AU784" s="257" t="s">
        <v>86</v>
      </c>
      <c r="AV784" s="14" t="s">
        <v>86</v>
      </c>
      <c r="AW784" s="14" t="s">
        <v>32</v>
      </c>
      <c r="AX784" s="14" t="s">
        <v>76</v>
      </c>
      <c r="AY784" s="257" t="s">
        <v>161</v>
      </c>
    </row>
    <row r="785" s="15" customFormat="1">
      <c r="A785" s="15"/>
      <c r="B785" s="258"/>
      <c r="C785" s="259"/>
      <c r="D785" s="232" t="s">
        <v>172</v>
      </c>
      <c r="E785" s="260" t="s">
        <v>1</v>
      </c>
      <c r="F785" s="261" t="s">
        <v>175</v>
      </c>
      <c r="G785" s="259"/>
      <c r="H785" s="262">
        <v>227.465</v>
      </c>
      <c r="I785" s="263"/>
      <c r="J785" s="259"/>
      <c r="K785" s="259"/>
      <c r="L785" s="264"/>
      <c r="M785" s="265"/>
      <c r="N785" s="266"/>
      <c r="O785" s="266"/>
      <c r="P785" s="266"/>
      <c r="Q785" s="266"/>
      <c r="R785" s="266"/>
      <c r="S785" s="266"/>
      <c r="T785" s="267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T785" s="268" t="s">
        <v>172</v>
      </c>
      <c r="AU785" s="268" t="s">
        <v>86</v>
      </c>
      <c r="AV785" s="15" t="s">
        <v>168</v>
      </c>
      <c r="AW785" s="15" t="s">
        <v>32</v>
      </c>
      <c r="AX785" s="15" t="s">
        <v>84</v>
      </c>
      <c r="AY785" s="268" t="s">
        <v>161</v>
      </c>
    </row>
    <row r="786" s="2" customFormat="1" ht="37.8" customHeight="1">
      <c r="A786" s="38"/>
      <c r="B786" s="39"/>
      <c r="C786" s="219" t="s">
        <v>977</v>
      </c>
      <c r="D786" s="219" t="s">
        <v>163</v>
      </c>
      <c r="E786" s="220" t="s">
        <v>978</v>
      </c>
      <c r="F786" s="221" t="s">
        <v>979</v>
      </c>
      <c r="G786" s="222" t="s">
        <v>322</v>
      </c>
      <c r="H786" s="223">
        <v>227.465</v>
      </c>
      <c r="I786" s="224"/>
      <c r="J786" s="225">
        <f>ROUND(I786*H786,2)</f>
        <v>0</v>
      </c>
      <c r="K786" s="221" t="s">
        <v>167</v>
      </c>
      <c r="L786" s="44"/>
      <c r="M786" s="226" t="s">
        <v>1</v>
      </c>
      <c r="N786" s="227" t="s">
        <v>41</v>
      </c>
      <c r="O786" s="91"/>
      <c r="P786" s="228">
        <f>O786*H786</f>
        <v>0</v>
      </c>
      <c r="Q786" s="228">
        <v>0</v>
      </c>
      <c r="R786" s="228">
        <f>Q786*H786</f>
        <v>0</v>
      </c>
      <c r="S786" s="228">
        <v>0</v>
      </c>
      <c r="T786" s="229">
        <f>S786*H786</f>
        <v>0</v>
      </c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R786" s="230" t="s">
        <v>168</v>
      </c>
      <c r="AT786" s="230" t="s">
        <v>163</v>
      </c>
      <c r="AU786" s="230" t="s">
        <v>86</v>
      </c>
      <c r="AY786" s="17" t="s">
        <v>161</v>
      </c>
      <c r="BE786" s="231">
        <f>IF(N786="základní",J786,0)</f>
        <v>0</v>
      </c>
      <c r="BF786" s="231">
        <f>IF(N786="snížená",J786,0)</f>
        <v>0</v>
      </c>
      <c r="BG786" s="231">
        <f>IF(N786="zákl. přenesená",J786,0)</f>
        <v>0</v>
      </c>
      <c r="BH786" s="231">
        <f>IF(N786="sníž. přenesená",J786,0)</f>
        <v>0</v>
      </c>
      <c r="BI786" s="231">
        <f>IF(N786="nulová",J786,0)</f>
        <v>0</v>
      </c>
      <c r="BJ786" s="17" t="s">
        <v>84</v>
      </c>
      <c r="BK786" s="231">
        <f>ROUND(I786*H786,2)</f>
        <v>0</v>
      </c>
      <c r="BL786" s="17" t="s">
        <v>168</v>
      </c>
      <c r="BM786" s="230" t="s">
        <v>980</v>
      </c>
    </row>
    <row r="787" s="13" customFormat="1">
      <c r="A787" s="13"/>
      <c r="B787" s="237"/>
      <c r="C787" s="238"/>
      <c r="D787" s="232" t="s">
        <v>172</v>
      </c>
      <c r="E787" s="239" t="s">
        <v>1</v>
      </c>
      <c r="F787" s="240" t="s">
        <v>981</v>
      </c>
      <c r="G787" s="238"/>
      <c r="H787" s="239" t="s">
        <v>1</v>
      </c>
      <c r="I787" s="241"/>
      <c r="J787" s="238"/>
      <c r="K787" s="238"/>
      <c r="L787" s="242"/>
      <c r="M787" s="243"/>
      <c r="N787" s="244"/>
      <c r="O787" s="244"/>
      <c r="P787" s="244"/>
      <c r="Q787" s="244"/>
      <c r="R787" s="244"/>
      <c r="S787" s="244"/>
      <c r="T787" s="245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6" t="s">
        <v>172</v>
      </c>
      <c r="AU787" s="246" t="s">
        <v>86</v>
      </c>
      <c r="AV787" s="13" t="s">
        <v>84</v>
      </c>
      <c r="AW787" s="13" t="s">
        <v>32</v>
      </c>
      <c r="AX787" s="13" t="s">
        <v>76</v>
      </c>
      <c r="AY787" s="246" t="s">
        <v>161</v>
      </c>
    </row>
    <row r="788" s="14" customFormat="1">
      <c r="A788" s="14"/>
      <c r="B788" s="247"/>
      <c r="C788" s="248"/>
      <c r="D788" s="232" t="s">
        <v>172</v>
      </c>
      <c r="E788" s="249" t="s">
        <v>1</v>
      </c>
      <c r="F788" s="250" t="s">
        <v>974</v>
      </c>
      <c r="G788" s="248"/>
      <c r="H788" s="251">
        <v>106.14</v>
      </c>
      <c r="I788" s="252"/>
      <c r="J788" s="248"/>
      <c r="K788" s="248"/>
      <c r="L788" s="253"/>
      <c r="M788" s="254"/>
      <c r="N788" s="255"/>
      <c r="O788" s="255"/>
      <c r="P788" s="255"/>
      <c r="Q788" s="255"/>
      <c r="R788" s="255"/>
      <c r="S788" s="255"/>
      <c r="T788" s="256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7" t="s">
        <v>172</v>
      </c>
      <c r="AU788" s="257" t="s">
        <v>86</v>
      </c>
      <c r="AV788" s="14" t="s">
        <v>86</v>
      </c>
      <c r="AW788" s="14" t="s">
        <v>32</v>
      </c>
      <c r="AX788" s="14" t="s">
        <v>76</v>
      </c>
      <c r="AY788" s="257" t="s">
        <v>161</v>
      </c>
    </row>
    <row r="789" s="13" customFormat="1">
      <c r="A789" s="13"/>
      <c r="B789" s="237"/>
      <c r="C789" s="238"/>
      <c r="D789" s="232" t="s">
        <v>172</v>
      </c>
      <c r="E789" s="239" t="s">
        <v>1</v>
      </c>
      <c r="F789" s="240" t="s">
        <v>982</v>
      </c>
      <c r="G789" s="238"/>
      <c r="H789" s="239" t="s">
        <v>1</v>
      </c>
      <c r="I789" s="241"/>
      <c r="J789" s="238"/>
      <c r="K789" s="238"/>
      <c r="L789" s="242"/>
      <c r="M789" s="243"/>
      <c r="N789" s="244"/>
      <c r="O789" s="244"/>
      <c r="P789" s="244"/>
      <c r="Q789" s="244"/>
      <c r="R789" s="244"/>
      <c r="S789" s="244"/>
      <c r="T789" s="245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46" t="s">
        <v>172</v>
      </c>
      <c r="AU789" s="246" t="s">
        <v>86</v>
      </c>
      <c r="AV789" s="13" t="s">
        <v>84</v>
      </c>
      <c r="AW789" s="13" t="s">
        <v>32</v>
      </c>
      <c r="AX789" s="13" t="s">
        <v>76</v>
      </c>
      <c r="AY789" s="246" t="s">
        <v>161</v>
      </c>
    </row>
    <row r="790" s="14" customFormat="1">
      <c r="A790" s="14"/>
      <c r="B790" s="247"/>
      <c r="C790" s="248"/>
      <c r="D790" s="232" t="s">
        <v>172</v>
      </c>
      <c r="E790" s="249" t="s">
        <v>1</v>
      </c>
      <c r="F790" s="250" t="s">
        <v>976</v>
      </c>
      <c r="G790" s="248"/>
      <c r="H790" s="251">
        <v>121.325</v>
      </c>
      <c r="I790" s="252"/>
      <c r="J790" s="248"/>
      <c r="K790" s="248"/>
      <c r="L790" s="253"/>
      <c r="M790" s="254"/>
      <c r="N790" s="255"/>
      <c r="O790" s="255"/>
      <c r="P790" s="255"/>
      <c r="Q790" s="255"/>
      <c r="R790" s="255"/>
      <c r="S790" s="255"/>
      <c r="T790" s="256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57" t="s">
        <v>172</v>
      </c>
      <c r="AU790" s="257" t="s">
        <v>86</v>
      </c>
      <c r="AV790" s="14" t="s">
        <v>86</v>
      </c>
      <c r="AW790" s="14" t="s">
        <v>32</v>
      </c>
      <c r="AX790" s="14" t="s">
        <v>76</v>
      </c>
      <c r="AY790" s="257" t="s">
        <v>161</v>
      </c>
    </row>
    <row r="791" s="15" customFormat="1">
      <c r="A791" s="15"/>
      <c r="B791" s="258"/>
      <c r="C791" s="259"/>
      <c r="D791" s="232" t="s">
        <v>172</v>
      </c>
      <c r="E791" s="260" t="s">
        <v>1</v>
      </c>
      <c r="F791" s="261" t="s">
        <v>175</v>
      </c>
      <c r="G791" s="259"/>
      <c r="H791" s="262">
        <v>227.465</v>
      </c>
      <c r="I791" s="263"/>
      <c r="J791" s="259"/>
      <c r="K791" s="259"/>
      <c r="L791" s="264"/>
      <c r="M791" s="265"/>
      <c r="N791" s="266"/>
      <c r="O791" s="266"/>
      <c r="P791" s="266"/>
      <c r="Q791" s="266"/>
      <c r="R791" s="266"/>
      <c r="S791" s="266"/>
      <c r="T791" s="267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T791" s="268" t="s">
        <v>172</v>
      </c>
      <c r="AU791" s="268" t="s">
        <v>86</v>
      </c>
      <c r="AV791" s="15" t="s">
        <v>168</v>
      </c>
      <c r="AW791" s="15" t="s">
        <v>32</v>
      </c>
      <c r="AX791" s="15" t="s">
        <v>84</v>
      </c>
      <c r="AY791" s="268" t="s">
        <v>161</v>
      </c>
    </row>
    <row r="792" s="2" customFormat="1" ht="49.05" customHeight="1">
      <c r="A792" s="38"/>
      <c r="B792" s="39"/>
      <c r="C792" s="219" t="s">
        <v>983</v>
      </c>
      <c r="D792" s="219" t="s">
        <v>163</v>
      </c>
      <c r="E792" s="220" t="s">
        <v>984</v>
      </c>
      <c r="F792" s="221" t="s">
        <v>985</v>
      </c>
      <c r="G792" s="222" t="s">
        <v>322</v>
      </c>
      <c r="H792" s="223">
        <v>454.93000000000001</v>
      </c>
      <c r="I792" s="224"/>
      <c r="J792" s="225">
        <f>ROUND(I792*H792,2)</f>
        <v>0</v>
      </c>
      <c r="K792" s="221" t="s">
        <v>167</v>
      </c>
      <c r="L792" s="44"/>
      <c r="M792" s="226" t="s">
        <v>1</v>
      </c>
      <c r="N792" s="227" t="s">
        <v>41</v>
      </c>
      <c r="O792" s="91"/>
      <c r="P792" s="228">
        <f>O792*H792</f>
        <v>0</v>
      </c>
      <c r="Q792" s="228">
        <v>0</v>
      </c>
      <c r="R792" s="228">
        <f>Q792*H792</f>
        <v>0</v>
      </c>
      <c r="S792" s="228">
        <v>0</v>
      </c>
      <c r="T792" s="229">
        <f>S792*H792</f>
        <v>0</v>
      </c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R792" s="230" t="s">
        <v>168</v>
      </c>
      <c r="AT792" s="230" t="s">
        <v>163</v>
      </c>
      <c r="AU792" s="230" t="s">
        <v>86</v>
      </c>
      <c r="AY792" s="17" t="s">
        <v>161</v>
      </c>
      <c r="BE792" s="231">
        <f>IF(N792="základní",J792,0)</f>
        <v>0</v>
      </c>
      <c r="BF792" s="231">
        <f>IF(N792="snížená",J792,0)</f>
        <v>0</v>
      </c>
      <c r="BG792" s="231">
        <f>IF(N792="zákl. přenesená",J792,0)</f>
        <v>0</v>
      </c>
      <c r="BH792" s="231">
        <f>IF(N792="sníž. přenesená",J792,0)</f>
        <v>0</v>
      </c>
      <c r="BI792" s="231">
        <f>IF(N792="nulová",J792,0)</f>
        <v>0</v>
      </c>
      <c r="BJ792" s="17" t="s">
        <v>84</v>
      </c>
      <c r="BK792" s="231">
        <f>ROUND(I792*H792,2)</f>
        <v>0</v>
      </c>
      <c r="BL792" s="17" t="s">
        <v>168</v>
      </c>
      <c r="BM792" s="230" t="s">
        <v>986</v>
      </c>
    </row>
    <row r="793" s="13" customFormat="1">
      <c r="A793" s="13"/>
      <c r="B793" s="237"/>
      <c r="C793" s="238"/>
      <c r="D793" s="232" t="s">
        <v>172</v>
      </c>
      <c r="E793" s="239" t="s">
        <v>1</v>
      </c>
      <c r="F793" s="240" t="s">
        <v>981</v>
      </c>
      <c r="G793" s="238"/>
      <c r="H793" s="239" t="s">
        <v>1</v>
      </c>
      <c r="I793" s="241"/>
      <c r="J793" s="238"/>
      <c r="K793" s="238"/>
      <c r="L793" s="242"/>
      <c r="M793" s="243"/>
      <c r="N793" s="244"/>
      <c r="O793" s="244"/>
      <c r="P793" s="244"/>
      <c r="Q793" s="244"/>
      <c r="R793" s="244"/>
      <c r="S793" s="244"/>
      <c r="T793" s="245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6" t="s">
        <v>172</v>
      </c>
      <c r="AU793" s="246" t="s">
        <v>86</v>
      </c>
      <c r="AV793" s="13" t="s">
        <v>84</v>
      </c>
      <c r="AW793" s="13" t="s">
        <v>32</v>
      </c>
      <c r="AX793" s="13" t="s">
        <v>76</v>
      </c>
      <c r="AY793" s="246" t="s">
        <v>161</v>
      </c>
    </row>
    <row r="794" s="14" customFormat="1">
      <c r="A794" s="14"/>
      <c r="B794" s="247"/>
      <c r="C794" s="248"/>
      <c r="D794" s="232" t="s">
        <v>172</v>
      </c>
      <c r="E794" s="249" t="s">
        <v>1</v>
      </c>
      <c r="F794" s="250" t="s">
        <v>987</v>
      </c>
      <c r="G794" s="248"/>
      <c r="H794" s="251">
        <v>212.28</v>
      </c>
      <c r="I794" s="252"/>
      <c r="J794" s="248"/>
      <c r="K794" s="248"/>
      <c r="L794" s="253"/>
      <c r="M794" s="254"/>
      <c r="N794" s="255"/>
      <c r="O794" s="255"/>
      <c r="P794" s="255"/>
      <c r="Q794" s="255"/>
      <c r="R794" s="255"/>
      <c r="S794" s="255"/>
      <c r="T794" s="256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57" t="s">
        <v>172</v>
      </c>
      <c r="AU794" s="257" t="s">
        <v>86</v>
      </c>
      <c r="AV794" s="14" t="s">
        <v>86</v>
      </c>
      <c r="AW794" s="14" t="s">
        <v>32</v>
      </c>
      <c r="AX794" s="14" t="s">
        <v>76</v>
      </c>
      <c r="AY794" s="257" t="s">
        <v>161</v>
      </c>
    </row>
    <row r="795" s="13" customFormat="1">
      <c r="A795" s="13"/>
      <c r="B795" s="237"/>
      <c r="C795" s="238"/>
      <c r="D795" s="232" t="s">
        <v>172</v>
      </c>
      <c r="E795" s="239" t="s">
        <v>1</v>
      </c>
      <c r="F795" s="240" t="s">
        <v>982</v>
      </c>
      <c r="G795" s="238"/>
      <c r="H795" s="239" t="s">
        <v>1</v>
      </c>
      <c r="I795" s="241"/>
      <c r="J795" s="238"/>
      <c r="K795" s="238"/>
      <c r="L795" s="242"/>
      <c r="M795" s="243"/>
      <c r="N795" s="244"/>
      <c r="O795" s="244"/>
      <c r="P795" s="244"/>
      <c r="Q795" s="244"/>
      <c r="R795" s="244"/>
      <c r="S795" s="244"/>
      <c r="T795" s="245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46" t="s">
        <v>172</v>
      </c>
      <c r="AU795" s="246" t="s">
        <v>86</v>
      </c>
      <c r="AV795" s="13" t="s">
        <v>84</v>
      </c>
      <c r="AW795" s="13" t="s">
        <v>32</v>
      </c>
      <c r="AX795" s="13" t="s">
        <v>76</v>
      </c>
      <c r="AY795" s="246" t="s">
        <v>161</v>
      </c>
    </row>
    <row r="796" s="14" customFormat="1">
      <c r="A796" s="14"/>
      <c r="B796" s="247"/>
      <c r="C796" s="248"/>
      <c r="D796" s="232" t="s">
        <v>172</v>
      </c>
      <c r="E796" s="249" t="s">
        <v>1</v>
      </c>
      <c r="F796" s="250" t="s">
        <v>988</v>
      </c>
      <c r="G796" s="248"/>
      <c r="H796" s="251">
        <v>242.65000000000001</v>
      </c>
      <c r="I796" s="252"/>
      <c r="J796" s="248"/>
      <c r="K796" s="248"/>
      <c r="L796" s="253"/>
      <c r="M796" s="254"/>
      <c r="N796" s="255"/>
      <c r="O796" s="255"/>
      <c r="P796" s="255"/>
      <c r="Q796" s="255"/>
      <c r="R796" s="255"/>
      <c r="S796" s="255"/>
      <c r="T796" s="256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57" t="s">
        <v>172</v>
      </c>
      <c r="AU796" s="257" t="s">
        <v>86</v>
      </c>
      <c r="AV796" s="14" t="s">
        <v>86</v>
      </c>
      <c r="AW796" s="14" t="s">
        <v>32</v>
      </c>
      <c r="AX796" s="14" t="s">
        <v>76</v>
      </c>
      <c r="AY796" s="257" t="s">
        <v>161</v>
      </c>
    </row>
    <row r="797" s="15" customFormat="1">
      <c r="A797" s="15"/>
      <c r="B797" s="258"/>
      <c r="C797" s="259"/>
      <c r="D797" s="232" t="s">
        <v>172</v>
      </c>
      <c r="E797" s="260" t="s">
        <v>1</v>
      </c>
      <c r="F797" s="261" t="s">
        <v>175</v>
      </c>
      <c r="G797" s="259"/>
      <c r="H797" s="262">
        <v>454.93000000000001</v>
      </c>
      <c r="I797" s="263"/>
      <c r="J797" s="259"/>
      <c r="K797" s="259"/>
      <c r="L797" s="264"/>
      <c r="M797" s="265"/>
      <c r="N797" s="266"/>
      <c r="O797" s="266"/>
      <c r="P797" s="266"/>
      <c r="Q797" s="266"/>
      <c r="R797" s="266"/>
      <c r="S797" s="266"/>
      <c r="T797" s="267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T797" s="268" t="s">
        <v>172</v>
      </c>
      <c r="AU797" s="268" t="s">
        <v>86</v>
      </c>
      <c r="AV797" s="15" t="s">
        <v>168</v>
      </c>
      <c r="AW797" s="15" t="s">
        <v>32</v>
      </c>
      <c r="AX797" s="15" t="s">
        <v>84</v>
      </c>
      <c r="AY797" s="268" t="s">
        <v>161</v>
      </c>
    </row>
    <row r="798" s="12" customFormat="1" ht="22.8" customHeight="1">
      <c r="A798" s="12"/>
      <c r="B798" s="203"/>
      <c r="C798" s="204"/>
      <c r="D798" s="205" t="s">
        <v>75</v>
      </c>
      <c r="E798" s="217" t="s">
        <v>989</v>
      </c>
      <c r="F798" s="217" t="s">
        <v>990</v>
      </c>
      <c r="G798" s="204"/>
      <c r="H798" s="204"/>
      <c r="I798" s="207"/>
      <c r="J798" s="218">
        <f>BK798</f>
        <v>0</v>
      </c>
      <c r="K798" s="204"/>
      <c r="L798" s="209"/>
      <c r="M798" s="210"/>
      <c r="N798" s="211"/>
      <c r="O798" s="211"/>
      <c r="P798" s="212">
        <f>P799</f>
        <v>0</v>
      </c>
      <c r="Q798" s="211"/>
      <c r="R798" s="212">
        <f>R799</f>
        <v>0</v>
      </c>
      <c r="S798" s="211"/>
      <c r="T798" s="213">
        <f>T799</f>
        <v>0</v>
      </c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R798" s="214" t="s">
        <v>84</v>
      </c>
      <c r="AT798" s="215" t="s">
        <v>75</v>
      </c>
      <c r="AU798" s="215" t="s">
        <v>84</v>
      </c>
      <c r="AY798" s="214" t="s">
        <v>161</v>
      </c>
      <c r="BK798" s="216">
        <f>BK799</f>
        <v>0</v>
      </c>
    </row>
    <row r="799" s="2" customFormat="1" ht="44.25" customHeight="1">
      <c r="A799" s="38"/>
      <c r="B799" s="39"/>
      <c r="C799" s="219" t="s">
        <v>991</v>
      </c>
      <c r="D799" s="219" t="s">
        <v>163</v>
      </c>
      <c r="E799" s="220" t="s">
        <v>992</v>
      </c>
      <c r="F799" s="221" t="s">
        <v>993</v>
      </c>
      <c r="G799" s="222" t="s">
        <v>322</v>
      </c>
      <c r="H799" s="223">
        <v>1452.2280000000001</v>
      </c>
      <c r="I799" s="224"/>
      <c r="J799" s="225">
        <f>ROUND(I799*H799,2)</f>
        <v>0</v>
      </c>
      <c r="K799" s="221" t="s">
        <v>167</v>
      </c>
      <c r="L799" s="44"/>
      <c r="M799" s="226" t="s">
        <v>1</v>
      </c>
      <c r="N799" s="227" t="s">
        <v>41</v>
      </c>
      <c r="O799" s="91"/>
      <c r="P799" s="228">
        <f>O799*H799</f>
        <v>0</v>
      </c>
      <c r="Q799" s="228">
        <v>0</v>
      </c>
      <c r="R799" s="228">
        <f>Q799*H799</f>
        <v>0</v>
      </c>
      <c r="S799" s="228">
        <v>0</v>
      </c>
      <c r="T799" s="229">
        <f>S799*H799</f>
        <v>0</v>
      </c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R799" s="230" t="s">
        <v>168</v>
      </c>
      <c r="AT799" s="230" t="s">
        <v>163</v>
      </c>
      <c r="AU799" s="230" t="s">
        <v>86</v>
      </c>
      <c r="AY799" s="17" t="s">
        <v>161</v>
      </c>
      <c r="BE799" s="231">
        <f>IF(N799="základní",J799,0)</f>
        <v>0</v>
      </c>
      <c r="BF799" s="231">
        <f>IF(N799="snížená",J799,0)</f>
        <v>0</v>
      </c>
      <c r="BG799" s="231">
        <f>IF(N799="zákl. přenesená",J799,0)</f>
        <v>0</v>
      </c>
      <c r="BH799" s="231">
        <f>IF(N799="sníž. přenesená",J799,0)</f>
        <v>0</v>
      </c>
      <c r="BI799" s="231">
        <f>IF(N799="nulová",J799,0)</f>
        <v>0</v>
      </c>
      <c r="BJ799" s="17" t="s">
        <v>84</v>
      </c>
      <c r="BK799" s="231">
        <f>ROUND(I799*H799,2)</f>
        <v>0</v>
      </c>
      <c r="BL799" s="17" t="s">
        <v>168</v>
      </c>
      <c r="BM799" s="230" t="s">
        <v>994</v>
      </c>
    </row>
    <row r="800" s="12" customFormat="1" ht="25.92" customHeight="1">
      <c r="A800" s="12"/>
      <c r="B800" s="203"/>
      <c r="C800" s="204"/>
      <c r="D800" s="205" t="s">
        <v>75</v>
      </c>
      <c r="E800" s="206" t="s">
        <v>995</v>
      </c>
      <c r="F800" s="206" t="s">
        <v>996</v>
      </c>
      <c r="G800" s="204"/>
      <c r="H800" s="204"/>
      <c r="I800" s="207"/>
      <c r="J800" s="208">
        <f>BK800</f>
        <v>0</v>
      </c>
      <c r="K800" s="204"/>
      <c r="L800" s="209"/>
      <c r="M800" s="210"/>
      <c r="N800" s="211"/>
      <c r="O800" s="211"/>
      <c r="P800" s="212">
        <f>P801</f>
        <v>0</v>
      </c>
      <c r="Q800" s="211"/>
      <c r="R800" s="212">
        <f>R801</f>
        <v>0.021114999999999998</v>
      </c>
      <c r="S800" s="211"/>
      <c r="T800" s="213">
        <f>T801</f>
        <v>0</v>
      </c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R800" s="214" t="s">
        <v>86</v>
      </c>
      <c r="AT800" s="215" t="s">
        <v>75</v>
      </c>
      <c r="AU800" s="215" t="s">
        <v>76</v>
      </c>
      <c r="AY800" s="214" t="s">
        <v>161</v>
      </c>
      <c r="BK800" s="216">
        <f>BK801</f>
        <v>0</v>
      </c>
    </row>
    <row r="801" s="12" customFormat="1" ht="22.8" customHeight="1">
      <c r="A801" s="12"/>
      <c r="B801" s="203"/>
      <c r="C801" s="204"/>
      <c r="D801" s="205" t="s">
        <v>75</v>
      </c>
      <c r="E801" s="217" t="s">
        <v>997</v>
      </c>
      <c r="F801" s="217" t="s">
        <v>998</v>
      </c>
      <c r="G801" s="204"/>
      <c r="H801" s="204"/>
      <c r="I801" s="207"/>
      <c r="J801" s="218">
        <f>BK801</f>
        <v>0</v>
      </c>
      <c r="K801" s="204"/>
      <c r="L801" s="209"/>
      <c r="M801" s="210"/>
      <c r="N801" s="211"/>
      <c r="O801" s="211"/>
      <c r="P801" s="212">
        <f>SUM(P802:P807)</f>
        <v>0</v>
      </c>
      <c r="Q801" s="211"/>
      <c r="R801" s="212">
        <f>SUM(R802:R807)</f>
        <v>0.021114999999999998</v>
      </c>
      <c r="S801" s="211"/>
      <c r="T801" s="213">
        <f>SUM(T802:T807)</f>
        <v>0</v>
      </c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R801" s="214" t="s">
        <v>86</v>
      </c>
      <c r="AT801" s="215" t="s">
        <v>75</v>
      </c>
      <c r="AU801" s="215" t="s">
        <v>84</v>
      </c>
      <c r="AY801" s="214" t="s">
        <v>161</v>
      </c>
      <c r="BK801" s="216">
        <f>SUM(BK802:BK807)</f>
        <v>0</v>
      </c>
    </row>
    <row r="802" s="2" customFormat="1" ht="24.15" customHeight="1">
      <c r="A802" s="38"/>
      <c r="B802" s="39"/>
      <c r="C802" s="219" t="s">
        <v>999</v>
      </c>
      <c r="D802" s="219" t="s">
        <v>163</v>
      </c>
      <c r="E802" s="220" t="s">
        <v>1000</v>
      </c>
      <c r="F802" s="221" t="s">
        <v>1001</v>
      </c>
      <c r="G802" s="222" t="s">
        <v>166</v>
      </c>
      <c r="H802" s="223">
        <v>51.5</v>
      </c>
      <c r="I802" s="224"/>
      <c r="J802" s="225">
        <f>ROUND(I802*H802,2)</f>
        <v>0</v>
      </c>
      <c r="K802" s="221" t="s">
        <v>1002</v>
      </c>
      <c r="L802" s="44"/>
      <c r="M802" s="226" t="s">
        <v>1</v>
      </c>
      <c r="N802" s="227" t="s">
        <v>41</v>
      </c>
      <c r="O802" s="91"/>
      <c r="P802" s="228">
        <f>O802*H802</f>
        <v>0</v>
      </c>
      <c r="Q802" s="228">
        <v>5.0000000000000002E-05</v>
      </c>
      <c r="R802" s="228">
        <f>Q802*H802</f>
        <v>0.002575</v>
      </c>
      <c r="S802" s="228">
        <v>0</v>
      </c>
      <c r="T802" s="229">
        <f>S802*H802</f>
        <v>0</v>
      </c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R802" s="230" t="s">
        <v>265</v>
      </c>
      <c r="AT802" s="230" t="s">
        <v>163</v>
      </c>
      <c r="AU802" s="230" t="s">
        <v>86</v>
      </c>
      <c r="AY802" s="17" t="s">
        <v>161</v>
      </c>
      <c r="BE802" s="231">
        <f>IF(N802="základní",J802,0)</f>
        <v>0</v>
      </c>
      <c r="BF802" s="231">
        <f>IF(N802="snížená",J802,0)</f>
        <v>0</v>
      </c>
      <c r="BG802" s="231">
        <f>IF(N802="zákl. přenesená",J802,0)</f>
        <v>0</v>
      </c>
      <c r="BH802" s="231">
        <f>IF(N802="sníž. přenesená",J802,0)</f>
        <v>0</v>
      </c>
      <c r="BI802" s="231">
        <f>IF(N802="nulová",J802,0)</f>
        <v>0</v>
      </c>
      <c r="BJ802" s="17" t="s">
        <v>84</v>
      </c>
      <c r="BK802" s="231">
        <f>ROUND(I802*H802,2)</f>
        <v>0</v>
      </c>
      <c r="BL802" s="17" t="s">
        <v>265</v>
      </c>
      <c r="BM802" s="230" t="s">
        <v>1003</v>
      </c>
    </row>
    <row r="803" s="14" customFormat="1">
      <c r="A803" s="14"/>
      <c r="B803" s="247"/>
      <c r="C803" s="248"/>
      <c r="D803" s="232" t="s">
        <v>172</v>
      </c>
      <c r="E803" s="249" t="s">
        <v>1</v>
      </c>
      <c r="F803" s="250" t="s">
        <v>1004</v>
      </c>
      <c r="G803" s="248"/>
      <c r="H803" s="251">
        <v>51.5</v>
      </c>
      <c r="I803" s="252"/>
      <c r="J803" s="248"/>
      <c r="K803" s="248"/>
      <c r="L803" s="253"/>
      <c r="M803" s="254"/>
      <c r="N803" s="255"/>
      <c r="O803" s="255"/>
      <c r="P803" s="255"/>
      <c r="Q803" s="255"/>
      <c r="R803" s="255"/>
      <c r="S803" s="255"/>
      <c r="T803" s="256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57" t="s">
        <v>172</v>
      </c>
      <c r="AU803" s="257" t="s">
        <v>86</v>
      </c>
      <c r="AV803" s="14" t="s">
        <v>86</v>
      </c>
      <c r="AW803" s="14" t="s">
        <v>32</v>
      </c>
      <c r="AX803" s="14" t="s">
        <v>76</v>
      </c>
      <c r="AY803" s="257" t="s">
        <v>161</v>
      </c>
    </row>
    <row r="804" s="15" customFormat="1">
      <c r="A804" s="15"/>
      <c r="B804" s="258"/>
      <c r="C804" s="259"/>
      <c r="D804" s="232" t="s">
        <v>172</v>
      </c>
      <c r="E804" s="260" t="s">
        <v>1</v>
      </c>
      <c r="F804" s="261" t="s">
        <v>175</v>
      </c>
      <c r="G804" s="259"/>
      <c r="H804" s="262">
        <v>51.5</v>
      </c>
      <c r="I804" s="263"/>
      <c r="J804" s="259"/>
      <c r="K804" s="259"/>
      <c r="L804" s="264"/>
      <c r="M804" s="265"/>
      <c r="N804" s="266"/>
      <c r="O804" s="266"/>
      <c r="P804" s="266"/>
      <c r="Q804" s="266"/>
      <c r="R804" s="266"/>
      <c r="S804" s="266"/>
      <c r="T804" s="267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T804" s="268" t="s">
        <v>172</v>
      </c>
      <c r="AU804" s="268" t="s">
        <v>86</v>
      </c>
      <c r="AV804" s="15" t="s">
        <v>168</v>
      </c>
      <c r="AW804" s="15" t="s">
        <v>32</v>
      </c>
      <c r="AX804" s="15" t="s">
        <v>84</v>
      </c>
      <c r="AY804" s="268" t="s">
        <v>161</v>
      </c>
    </row>
    <row r="805" s="2" customFormat="1" ht="24.15" customHeight="1">
      <c r="A805" s="38"/>
      <c r="B805" s="39"/>
      <c r="C805" s="269" t="s">
        <v>1005</v>
      </c>
      <c r="D805" s="269" t="s">
        <v>319</v>
      </c>
      <c r="E805" s="270" t="s">
        <v>1006</v>
      </c>
      <c r="F805" s="271" t="s">
        <v>1007</v>
      </c>
      <c r="G805" s="272" t="s">
        <v>166</v>
      </c>
      <c r="H805" s="273">
        <v>61.799999999999997</v>
      </c>
      <c r="I805" s="274"/>
      <c r="J805" s="275">
        <f>ROUND(I805*H805,2)</f>
        <v>0</v>
      </c>
      <c r="K805" s="271" t="s">
        <v>1002</v>
      </c>
      <c r="L805" s="276"/>
      <c r="M805" s="277" t="s">
        <v>1</v>
      </c>
      <c r="N805" s="278" t="s">
        <v>41</v>
      </c>
      <c r="O805" s="91"/>
      <c r="P805" s="228">
        <f>O805*H805</f>
        <v>0</v>
      </c>
      <c r="Q805" s="228">
        <v>0.00029999999999999997</v>
      </c>
      <c r="R805" s="228">
        <f>Q805*H805</f>
        <v>0.018539999999999997</v>
      </c>
      <c r="S805" s="228">
        <v>0</v>
      </c>
      <c r="T805" s="229">
        <f>S805*H805</f>
        <v>0</v>
      </c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R805" s="230" t="s">
        <v>373</v>
      </c>
      <c r="AT805" s="230" t="s">
        <v>319</v>
      </c>
      <c r="AU805" s="230" t="s">
        <v>86</v>
      </c>
      <c r="AY805" s="17" t="s">
        <v>161</v>
      </c>
      <c r="BE805" s="231">
        <f>IF(N805="základní",J805,0)</f>
        <v>0</v>
      </c>
      <c r="BF805" s="231">
        <f>IF(N805="snížená",J805,0)</f>
        <v>0</v>
      </c>
      <c r="BG805" s="231">
        <f>IF(N805="zákl. přenesená",J805,0)</f>
        <v>0</v>
      </c>
      <c r="BH805" s="231">
        <f>IF(N805="sníž. přenesená",J805,0)</f>
        <v>0</v>
      </c>
      <c r="BI805" s="231">
        <f>IF(N805="nulová",J805,0)</f>
        <v>0</v>
      </c>
      <c r="BJ805" s="17" t="s">
        <v>84</v>
      </c>
      <c r="BK805" s="231">
        <f>ROUND(I805*H805,2)</f>
        <v>0</v>
      </c>
      <c r="BL805" s="17" t="s">
        <v>265</v>
      </c>
      <c r="BM805" s="230" t="s">
        <v>1008</v>
      </c>
    </row>
    <row r="806" s="14" customFormat="1">
      <c r="A806" s="14"/>
      <c r="B806" s="247"/>
      <c r="C806" s="248"/>
      <c r="D806" s="232" t="s">
        <v>172</v>
      </c>
      <c r="E806" s="249" t="s">
        <v>1</v>
      </c>
      <c r="F806" s="250" t="s">
        <v>1009</v>
      </c>
      <c r="G806" s="248"/>
      <c r="H806" s="251">
        <v>61.799999999999997</v>
      </c>
      <c r="I806" s="252"/>
      <c r="J806" s="248"/>
      <c r="K806" s="248"/>
      <c r="L806" s="253"/>
      <c r="M806" s="254"/>
      <c r="N806" s="255"/>
      <c r="O806" s="255"/>
      <c r="P806" s="255"/>
      <c r="Q806" s="255"/>
      <c r="R806" s="255"/>
      <c r="S806" s="255"/>
      <c r="T806" s="256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57" t="s">
        <v>172</v>
      </c>
      <c r="AU806" s="257" t="s">
        <v>86</v>
      </c>
      <c r="AV806" s="14" t="s">
        <v>86</v>
      </c>
      <c r="AW806" s="14" t="s">
        <v>32</v>
      </c>
      <c r="AX806" s="14" t="s">
        <v>76</v>
      </c>
      <c r="AY806" s="257" t="s">
        <v>161</v>
      </c>
    </row>
    <row r="807" s="15" customFormat="1">
      <c r="A807" s="15"/>
      <c r="B807" s="258"/>
      <c r="C807" s="259"/>
      <c r="D807" s="232" t="s">
        <v>172</v>
      </c>
      <c r="E807" s="260" t="s">
        <v>1</v>
      </c>
      <c r="F807" s="261" t="s">
        <v>175</v>
      </c>
      <c r="G807" s="259"/>
      <c r="H807" s="262">
        <v>61.799999999999997</v>
      </c>
      <c r="I807" s="263"/>
      <c r="J807" s="259"/>
      <c r="K807" s="259"/>
      <c r="L807" s="264"/>
      <c r="M807" s="265"/>
      <c r="N807" s="266"/>
      <c r="O807" s="266"/>
      <c r="P807" s="266"/>
      <c r="Q807" s="266"/>
      <c r="R807" s="266"/>
      <c r="S807" s="266"/>
      <c r="T807" s="267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T807" s="268" t="s">
        <v>172</v>
      </c>
      <c r="AU807" s="268" t="s">
        <v>86</v>
      </c>
      <c r="AV807" s="15" t="s">
        <v>168</v>
      </c>
      <c r="AW807" s="15" t="s">
        <v>32</v>
      </c>
      <c r="AX807" s="15" t="s">
        <v>84</v>
      </c>
      <c r="AY807" s="268" t="s">
        <v>161</v>
      </c>
    </row>
    <row r="808" s="12" customFormat="1" ht="25.92" customHeight="1">
      <c r="A808" s="12"/>
      <c r="B808" s="203"/>
      <c r="C808" s="204"/>
      <c r="D808" s="205" t="s">
        <v>75</v>
      </c>
      <c r="E808" s="206" t="s">
        <v>1010</v>
      </c>
      <c r="F808" s="206" t="s">
        <v>1011</v>
      </c>
      <c r="G808" s="204"/>
      <c r="H808" s="204"/>
      <c r="I808" s="207"/>
      <c r="J808" s="208">
        <f>BK808</f>
        <v>0</v>
      </c>
      <c r="K808" s="204"/>
      <c r="L808" s="209"/>
      <c r="M808" s="210"/>
      <c r="N808" s="211"/>
      <c r="O808" s="211"/>
      <c r="P808" s="212">
        <f>P809+P815+P828</f>
        <v>0</v>
      </c>
      <c r="Q808" s="211"/>
      <c r="R808" s="212">
        <f>R809+R815+R828</f>
        <v>0</v>
      </c>
      <c r="S808" s="211"/>
      <c r="T808" s="213">
        <f>T809+T815+T828</f>
        <v>0</v>
      </c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R808" s="214" t="s">
        <v>192</v>
      </c>
      <c r="AT808" s="215" t="s">
        <v>75</v>
      </c>
      <c r="AU808" s="215" t="s">
        <v>76</v>
      </c>
      <c r="AY808" s="214" t="s">
        <v>161</v>
      </c>
      <c r="BK808" s="216">
        <f>BK809+BK815+BK828</f>
        <v>0</v>
      </c>
    </row>
    <row r="809" s="12" customFormat="1" ht="22.8" customHeight="1">
      <c r="A809" s="12"/>
      <c r="B809" s="203"/>
      <c r="C809" s="204"/>
      <c r="D809" s="205" t="s">
        <v>75</v>
      </c>
      <c r="E809" s="217" t="s">
        <v>1012</v>
      </c>
      <c r="F809" s="217" t="s">
        <v>1013</v>
      </c>
      <c r="G809" s="204"/>
      <c r="H809" s="204"/>
      <c r="I809" s="207"/>
      <c r="J809" s="218">
        <f>BK809</f>
        <v>0</v>
      </c>
      <c r="K809" s="204"/>
      <c r="L809" s="209"/>
      <c r="M809" s="210"/>
      <c r="N809" s="211"/>
      <c r="O809" s="211"/>
      <c r="P809" s="212">
        <f>SUM(P810:P814)</f>
        <v>0</v>
      </c>
      <c r="Q809" s="211"/>
      <c r="R809" s="212">
        <f>SUM(R810:R814)</f>
        <v>0</v>
      </c>
      <c r="S809" s="211"/>
      <c r="T809" s="213">
        <f>SUM(T810:T814)</f>
        <v>0</v>
      </c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R809" s="214" t="s">
        <v>192</v>
      </c>
      <c r="AT809" s="215" t="s">
        <v>75</v>
      </c>
      <c r="AU809" s="215" t="s">
        <v>84</v>
      </c>
      <c r="AY809" s="214" t="s">
        <v>161</v>
      </c>
      <c r="BK809" s="216">
        <f>SUM(BK810:BK814)</f>
        <v>0</v>
      </c>
    </row>
    <row r="810" s="2" customFormat="1" ht="16.5" customHeight="1">
      <c r="A810" s="38"/>
      <c r="B810" s="39"/>
      <c r="C810" s="219" t="s">
        <v>1014</v>
      </c>
      <c r="D810" s="219" t="s">
        <v>163</v>
      </c>
      <c r="E810" s="220" t="s">
        <v>1015</v>
      </c>
      <c r="F810" s="221" t="s">
        <v>1016</v>
      </c>
      <c r="G810" s="222" t="s">
        <v>255</v>
      </c>
      <c r="H810" s="223">
        <v>1</v>
      </c>
      <c r="I810" s="224"/>
      <c r="J810" s="225">
        <f>ROUND(I810*H810,2)</f>
        <v>0</v>
      </c>
      <c r="K810" s="221" t="s">
        <v>1</v>
      </c>
      <c r="L810" s="44"/>
      <c r="M810" s="226" t="s">
        <v>1</v>
      </c>
      <c r="N810" s="227" t="s">
        <v>41</v>
      </c>
      <c r="O810" s="91"/>
      <c r="P810" s="228">
        <f>O810*H810</f>
        <v>0</v>
      </c>
      <c r="Q810" s="228">
        <v>0</v>
      </c>
      <c r="R810" s="228">
        <f>Q810*H810</f>
        <v>0</v>
      </c>
      <c r="S810" s="228">
        <v>0</v>
      </c>
      <c r="T810" s="229">
        <f>S810*H810</f>
        <v>0</v>
      </c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R810" s="230" t="s">
        <v>1017</v>
      </c>
      <c r="AT810" s="230" t="s">
        <v>163</v>
      </c>
      <c r="AU810" s="230" t="s">
        <v>86</v>
      </c>
      <c r="AY810" s="17" t="s">
        <v>161</v>
      </c>
      <c r="BE810" s="231">
        <f>IF(N810="základní",J810,0)</f>
        <v>0</v>
      </c>
      <c r="BF810" s="231">
        <f>IF(N810="snížená",J810,0)</f>
        <v>0</v>
      </c>
      <c r="BG810" s="231">
        <f>IF(N810="zákl. přenesená",J810,0)</f>
        <v>0</v>
      </c>
      <c r="BH810" s="231">
        <f>IF(N810="sníž. přenesená",J810,0)</f>
        <v>0</v>
      </c>
      <c r="BI810" s="231">
        <f>IF(N810="nulová",J810,0)</f>
        <v>0</v>
      </c>
      <c r="BJ810" s="17" t="s">
        <v>84</v>
      </c>
      <c r="BK810" s="231">
        <f>ROUND(I810*H810,2)</f>
        <v>0</v>
      </c>
      <c r="BL810" s="17" t="s">
        <v>1017</v>
      </c>
      <c r="BM810" s="230" t="s">
        <v>1018</v>
      </c>
    </row>
    <row r="811" s="2" customFormat="1" ht="16.5" customHeight="1">
      <c r="A811" s="38"/>
      <c r="B811" s="39"/>
      <c r="C811" s="219" t="s">
        <v>1019</v>
      </c>
      <c r="D811" s="219" t="s">
        <v>163</v>
      </c>
      <c r="E811" s="220" t="s">
        <v>1020</v>
      </c>
      <c r="F811" s="221" t="s">
        <v>1021</v>
      </c>
      <c r="G811" s="222" t="s">
        <v>255</v>
      </c>
      <c r="H811" s="223">
        <v>1</v>
      </c>
      <c r="I811" s="224"/>
      <c r="J811" s="225">
        <f>ROUND(I811*H811,2)</f>
        <v>0</v>
      </c>
      <c r="K811" s="221" t="s">
        <v>1</v>
      </c>
      <c r="L811" s="44"/>
      <c r="M811" s="226" t="s">
        <v>1</v>
      </c>
      <c r="N811" s="227" t="s">
        <v>41</v>
      </c>
      <c r="O811" s="91"/>
      <c r="P811" s="228">
        <f>O811*H811</f>
        <v>0</v>
      </c>
      <c r="Q811" s="228">
        <v>0</v>
      </c>
      <c r="R811" s="228">
        <f>Q811*H811</f>
        <v>0</v>
      </c>
      <c r="S811" s="228">
        <v>0</v>
      </c>
      <c r="T811" s="229">
        <f>S811*H811</f>
        <v>0</v>
      </c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R811" s="230" t="s">
        <v>1017</v>
      </c>
      <c r="AT811" s="230" t="s">
        <v>163</v>
      </c>
      <c r="AU811" s="230" t="s">
        <v>86</v>
      </c>
      <c r="AY811" s="17" t="s">
        <v>161</v>
      </c>
      <c r="BE811" s="231">
        <f>IF(N811="základní",J811,0)</f>
        <v>0</v>
      </c>
      <c r="BF811" s="231">
        <f>IF(N811="snížená",J811,0)</f>
        <v>0</v>
      </c>
      <c r="BG811" s="231">
        <f>IF(N811="zákl. přenesená",J811,0)</f>
        <v>0</v>
      </c>
      <c r="BH811" s="231">
        <f>IF(N811="sníž. přenesená",J811,0)</f>
        <v>0</v>
      </c>
      <c r="BI811" s="231">
        <f>IF(N811="nulová",J811,0)</f>
        <v>0</v>
      </c>
      <c r="BJ811" s="17" t="s">
        <v>84</v>
      </c>
      <c r="BK811" s="231">
        <f>ROUND(I811*H811,2)</f>
        <v>0</v>
      </c>
      <c r="BL811" s="17" t="s">
        <v>1017</v>
      </c>
      <c r="BM811" s="230" t="s">
        <v>1022</v>
      </c>
    </row>
    <row r="812" s="2" customFormat="1">
      <c r="A812" s="38"/>
      <c r="B812" s="39"/>
      <c r="C812" s="40"/>
      <c r="D812" s="232" t="s">
        <v>170</v>
      </c>
      <c r="E812" s="40"/>
      <c r="F812" s="233" t="s">
        <v>1023</v>
      </c>
      <c r="G812" s="40"/>
      <c r="H812" s="40"/>
      <c r="I812" s="234"/>
      <c r="J812" s="40"/>
      <c r="K812" s="40"/>
      <c r="L812" s="44"/>
      <c r="M812" s="235"/>
      <c r="N812" s="236"/>
      <c r="O812" s="91"/>
      <c r="P812" s="91"/>
      <c r="Q812" s="91"/>
      <c r="R812" s="91"/>
      <c r="S812" s="91"/>
      <c r="T812" s="92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T812" s="17" t="s">
        <v>170</v>
      </c>
      <c r="AU812" s="17" t="s">
        <v>86</v>
      </c>
    </row>
    <row r="813" s="2" customFormat="1" ht="16.5" customHeight="1">
      <c r="A813" s="38"/>
      <c r="B813" s="39"/>
      <c r="C813" s="219" t="s">
        <v>1024</v>
      </c>
      <c r="D813" s="219" t="s">
        <v>163</v>
      </c>
      <c r="E813" s="220" t="s">
        <v>1025</v>
      </c>
      <c r="F813" s="221" t="s">
        <v>1026</v>
      </c>
      <c r="G813" s="222" t="s">
        <v>255</v>
      </c>
      <c r="H813" s="223">
        <v>1</v>
      </c>
      <c r="I813" s="224"/>
      <c r="J813" s="225">
        <f>ROUND(I813*H813,2)</f>
        <v>0</v>
      </c>
      <c r="K813" s="221" t="s">
        <v>1</v>
      </c>
      <c r="L813" s="44"/>
      <c r="M813" s="226" t="s">
        <v>1</v>
      </c>
      <c r="N813" s="227" t="s">
        <v>41</v>
      </c>
      <c r="O813" s="91"/>
      <c r="P813" s="228">
        <f>O813*H813</f>
        <v>0</v>
      </c>
      <c r="Q813" s="228">
        <v>0</v>
      </c>
      <c r="R813" s="228">
        <f>Q813*H813</f>
        <v>0</v>
      </c>
      <c r="S813" s="228">
        <v>0</v>
      </c>
      <c r="T813" s="229">
        <f>S813*H813</f>
        <v>0</v>
      </c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R813" s="230" t="s">
        <v>1017</v>
      </c>
      <c r="AT813" s="230" t="s">
        <v>163</v>
      </c>
      <c r="AU813" s="230" t="s">
        <v>86</v>
      </c>
      <c r="AY813" s="17" t="s">
        <v>161</v>
      </c>
      <c r="BE813" s="231">
        <f>IF(N813="základní",J813,0)</f>
        <v>0</v>
      </c>
      <c r="BF813" s="231">
        <f>IF(N813="snížená",J813,0)</f>
        <v>0</v>
      </c>
      <c r="BG813" s="231">
        <f>IF(N813="zákl. přenesená",J813,0)</f>
        <v>0</v>
      </c>
      <c r="BH813" s="231">
        <f>IF(N813="sníž. přenesená",J813,0)</f>
        <v>0</v>
      </c>
      <c r="BI813" s="231">
        <f>IF(N813="nulová",J813,0)</f>
        <v>0</v>
      </c>
      <c r="BJ813" s="17" t="s">
        <v>84</v>
      </c>
      <c r="BK813" s="231">
        <f>ROUND(I813*H813,2)</f>
        <v>0</v>
      </c>
      <c r="BL813" s="17" t="s">
        <v>1017</v>
      </c>
      <c r="BM813" s="230" t="s">
        <v>1027</v>
      </c>
    </row>
    <row r="814" s="2" customFormat="1" ht="33" customHeight="1">
      <c r="A814" s="38"/>
      <c r="B814" s="39"/>
      <c r="C814" s="219" t="s">
        <v>615</v>
      </c>
      <c r="D814" s="219" t="s">
        <v>163</v>
      </c>
      <c r="E814" s="220" t="s">
        <v>1028</v>
      </c>
      <c r="F814" s="221" t="s">
        <v>1029</v>
      </c>
      <c r="G814" s="222" t="s">
        <v>1030</v>
      </c>
      <c r="H814" s="223">
        <v>1</v>
      </c>
      <c r="I814" s="224"/>
      <c r="J814" s="225">
        <f>ROUND(I814*H814,2)</f>
        <v>0</v>
      </c>
      <c r="K814" s="221" t="s">
        <v>1</v>
      </c>
      <c r="L814" s="44"/>
      <c r="M814" s="226" t="s">
        <v>1</v>
      </c>
      <c r="N814" s="227" t="s">
        <v>41</v>
      </c>
      <c r="O814" s="91"/>
      <c r="P814" s="228">
        <f>O814*H814</f>
        <v>0</v>
      </c>
      <c r="Q814" s="228">
        <v>0</v>
      </c>
      <c r="R814" s="228">
        <f>Q814*H814</f>
        <v>0</v>
      </c>
      <c r="S814" s="228">
        <v>0</v>
      </c>
      <c r="T814" s="229">
        <f>S814*H814</f>
        <v>0</v>
      </c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R814" s="230" t="s">
        <v>1017</v>
      </c>
      <c r="AT814" s="230" t="s">
        <v>163</v>
      </c>
      <c r="AU814" s="230" t="s">
        <v>86</v>
      </c>
      <c r="AY814" s="17" t="s">
        <v>161</v>
      </c>
      <c r="BE814" s="231">
        <f>IF(N814="základní",J814,0)</f>
        <v>0</v>
      </c>
      <c r="BF814" s="231">
        <f>IF(N814="snížená",J814,0)</f>
        <v>0</v>
      </c>
      <c r="BG814" s="231">
        <f>IF(N814="zákl. přenesená",J814,0)</f>
        <v>0</v>
      </c>
      <c r="BH814" s="231">
        <f>IF(N814="sníž. přenesená",J814,0)</f>
        <v>0</v>
      </c>
      <c r="BI814" s="231">
        <f>IF(N814="nulová",J814,0)</f>
        <v>0</v>
      </c>
      <c r="BJ814" s="17" t="s">
        <v>84</v>
      </c>
      <c r="BK814" s="231">
        <f>ROUND(I814*H814,2)</f>
        <v>0</v>
      </c>
      <c r="BL814" s="17" t="s">
        <v>1017</v>
      </c>
      <c r="BM814" s="230" t="s">
        <v>1031</v>
      </c>
    </row>
    <row r="815" s="12" customFormat="1" ht="22.8" customHeight="1">
      <c r="A815" s="12"/>
      <c r="B815" s="203"/>
      <c r="C815" s="204"/>
      <c r="D815" s="205" t="s">
        <v>75</v>
      </c>
      <c r="E815" s="217" t="s">
        <v>1032</v>
      </c>
      <c r="F815" s="217" t="s">
        <v>1033</v>
      </c>
      <c r="G815" s="204"/>
      <c r="H815" s="204"/>
      <c r="I815" s="207"/>
      <c r="J815" s="218">
        <f>BK815</f>
        <v>0</v>
      </c>
      <c r="K815" s="204"/>
      <c r="L815" s="209"/>
      <c r="M815" s="210"/>
      <c r="N815" s="211"/>
      <c r="O815" s="211"/>
      <c r="P815" s="212">
        <f>SUM(P816:P827)</f>
        <v>0</v>
      </c>
      <c r="Q815" s="211"/>
      <c r="R815" s="212">
        <f>SUM(R816:R827)</f>
        <v>0</v>
      </c>
      <c r="S815" s="211"/>
      <c r="T815" s="213">
        <f>SUM(T816:T827)</f>
        <v>0</v>
      </c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R815" s="214" t="s">
        <v>192</v>
      </c>
      <c r="AT815" s="215" t="s">
        <v>75</v>
      </c>
      <c r="AU815" s="215" t="s">
        <v>84</v>
      </c>
      <c r="AY815" s="214" t="s">
        <v>161</v>
      </c>
      <c r="BK815" s="216">
        <f>SUM(BK816:BK827)</f>
        <v>0</v>
      </c>
    </row>
    <row r="816" s="2" customFormat="1" ht="16.5" customHeight="1">
      <c r="A816" s="38"/>
      <c r="B816" s="39"/>
      <c r="C816" s="219" t="s">
        <v>1034</v>
      </c>
      <c r="D816" s="219" t="s">
        <v>163</v>
      </c>
      <c r="E816" s="220" t="s">
        <v>1035</v>
      </c>
      <c r="F816" s="221" t="s">
        <v>1033</v>
      </c>
      <c r="G816" s="222" t="s">
        <v>255</v>
      </c>
      <c r="H816" s="223">
        <v>1</v>
      </c>
      <c r="I816" s="224"/>
      <c r="J816" s="225">
        <f>ROUND(I816*H816,2)</f>
        <v>0</v>
      </c>
      <c r="K816" s="221" t="s">
        <v>1</v>
      </c>
      <c r="L816" s="44"/>
      <c r="M816" s="226" t="s">
        <v>1</v>
      </c>
      <c r="N816" s="227" t="s">
        <v>41</v>
      </c>
      <c r="O816" s="91"/>
      <c r="P816" s="228">
        <f>O816*H816</f>
        <v>0</v>
      </c>
      <c r="Q816" s="228">
        <v>0</v>
      </c>
      <c r="R816" s="228">
        <f>Q816*H816</f>
        <v>0</v>
      </c>
      <c r="S816" s="228">
        <v>0</v>
      </c>
      <c r="T816" s="229">
        <f>S816*H816</f>
        <v>0</v>
      </c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R816" s="230" t="s">
        <v>1017</v>
      </c>
      <c r="AT816" s="230" t="s">
        <v>163</v>
      </c>
      <c r="AU816" s="230" t="s">
        <v>86</v>
      </c>
      <c r="AY816" s="17" t="s">
        <v>161</v>
      </c>
      <c r="BE816" s="231">
        <f>IF(N816="základní",J816,0)</f>
        <v>0</v>
      </c>
      <c r="BF816" s="231">
        <f>IF(N816="snížená",J816,0)</f>
        <v>0</v>
      </c>
      <c r="BG816" s="231">
        <f>IF(N816="zákl. přenesená",J816,0)</f>
        <v>0</v>
      </c>
      <c r="BH816" s="231">
        <f>IF(N816="sníž. přenesená",J816,0)</f>
        <v>0</v>
      </c>
      <c r="BI816" s="231">
        <f>IF(N816="nulová",J816,0)</f>
        <v>0</v>
      </c>
      <c r="BJ816" s="17" t="s">
        <v>84</v>
      </c>
      <c r="BK816" s="231">
        <f>ROUND(I816*H816,2)</f>
        <v>0</v>
      </c>
      <c r="BL816" s="17" t="s">
        <v>1017</v>
      </c>
      <c r="BM816" s="230" t="s">
        <v>1036</v>
      </c>
    </row>
    <row r="817" s="2" customFormat="1" ht="24.15" customHeight="1">
      <c r="A817" s="38"/>
      <c r="B817" s="39"/>
      <c r="C817" s="219" t="s">
        <v>1037</v>
      </c>
      <c r="D817" s="219" t="s">
        <v>163</v>
      </c>
      <c r="E817" s="220" t="s">
        <v>1038</v>
      </c>
      <c r="F817" s="221" t="s">
        <v>1039</v>
      </c>
      <c r="G817" s="222" t="s">
        <v>166</v>
      </c>
      <c r="H817" s="223">
        <v>800</v>
      </c>
      <c r="I817" s="224"/>
      <c r="J817" s="225">
        <f>ROUND(I817*H817,2)</f>
        <v>0</v>
      </c>
      <c r="K817" s="221" t="s">
        <v>1</v>
      </c>
      <c r="L817" s="44"/>
      <c r="M817" s="226" t="s">
        <v>1</v>
      </c>
      <c r="N817" s="227" t="s">
        <v>41</v>
      </c>
      <c r="O817" s="91"/>
      <c r="P817" s="228">
        <f>O817*H817</f>
        <v>0</v>
      </c>
      <c r="Q817" s="228">
        <v>0</v>
      </c>
      <c r="R817" s="228">
        <f>Q817*H817</f>
        <v>0</v>
      </c>
      <c r="S817" s="228">
        <v>0</v>
      </c>
      <c r="T817" s="229">
        <f>S817*H817</f>
        <v>0</v>
      </c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R817" s="230" t="s">
        <v>1017</v>
      </c>
      <c r="AT817" s="230" t="s">
        <v>163</v>
      </c>
      <c r="AU817" s="230" t="s">
        <v>86</v>
      </c>
      <c r="AY817" s="17" t="s">
        <v>161</v>
      </c>
      <c r="BE817" s="231">
        <f>IF(N817="základní",J817,0)</f>
        <v>0</v>
      </c>
      <c r="BF817" s="231">
        <f>IF(N817="snížená",J817,0)</f>
        <v>0</v>
      </c>
      <c r="BG817" s="231">
        <f>IF(N817="zákl. přenesená",J817,0)</f>
        <v>0</v>
      </c>
      <c r="BH817" s="231">
        <f>IF(N817="sníž. přenesená",J817,0)</f>
        <v>0</v>
      </c>
      <c r="BI817" s="231">
        <f>IF(N817="nulová",J817,0)</f>
        <v>0</v>
      </c>
      <c r="BJ817" s="17" t="s">
        <v>84</v>
      </c>
      <c r="BK817" s="231">
        <f>ROUND(I817*H817,2)</f>
        <v>0</v>
      </c>
      <c r="BL817" s="17" t="s">
        <v>1017</v>
      </c>
      <c r="BM817" s="230" t="s">
        <v>1040</v>
      </c>
    </row>
    <row r="818" s="13" customFormat="1">
      <c r="A818" s="13"/>
      <c r="B818" s="237"/>
      <c r="C818" s="238"/>
      <c r="D818" s="232" t="s">
        <v>172</v>
      </c>
      <c r="E818" s="239" t="s">
        <v>1</v>
      </c>
      <c r="F818" s="240" t="s">
        <v>1041</v>
      </c>
      <c r="G818" s="238"/>
      <c r="H818" s="239" t="s">
        <v>1</v>
      </c>
      <c r="I818" s="241"/>
      <c r="J818" s="238"/>
      <c r="K818" s="238"/>
      <c r="L818" s="242"/>
      <c r="M818" s="243"/>
      <c r="N818" s="244"/>
      <c r="O818" s="244"/>
      <c r="P818" s="244"/>
      <c r="Q818" s="244"/>
      <c r="R818" s="244"/>
      <c r="S818" s="244"/>
      <c r="T818" s="245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46" t="s">
        <v>172</v>
      </c>
      <c r="AU818" s="246" t="s">
        <v>86</v>
      </c>
      <c r="AV818" s="13" t="s">
        <v>84</v>
      </c>
      <c r="AW818" s="13" t="s">
        <v>32</v>
      </c>
      <c r="AX818" s="13" t="s">
        <v>76</v>
      </c>
      <c r="AY818" s="246" t="s">
        <v>161</v>
      </c>
    </row>
    <row r="819" s="14" customFormat="1">
      <c r="A819" s="14"/>
      <c r="B819" s="247"/>
      <c r="C819" s="248"/>
      <c r="D819" s="232" t="s">
        <v>172</v>
      </c>
      <c r="E819" s="249" t="s">
        <v>1</v>
      </c>
      <c r="F819" s="250" t="s">
        <v>1042</v>
      </c>
      <c r="G819" s="248"/>
      <c r="H819" s="251">
        <v>800</v>
      </c>
      <c r="I819" s="252"/>
      <c r="J819" s="248"/>
      <c r="K819" s="248"/>
      <c r="L819" s="253"/>
      <c r="M819" s="254"/>
      <c r="N819" s="255"/>
      <c r="O819" s="255"/>
      <c r="P819" s="255"/>
      <c r="Q819" s="255"/>
      <c r="R819" s="255"/>
      <c r="S819" s="255"/>
      <c r="T819" s="256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57" t="s">
        <v>172</v>
      </c>
      <c r="AU819" s="257" t="s">
        <v>86</v>
      </c>
      <c r="AV819" s="14" t="s">
        <v>86</v>
      </c>
      <c r="AW819" s="14" t="s">
        <v>32</v>
      </c>
      <c r="AX819" s="14" t="s">
        <v>76</v>
      </c>
      <c r="AY819" s="257" t="s">
        <v>161</v>
      </c>
    </row>
    <row r="820" s="15" customFormat="1">
      <c r="A820" s="15"/>
      <c r="B820" s="258"/>
      <c r="C820" s="259"/>
      <c r="D820" s="232" t="s">
        <v>172</v>
      </c>
      <c r="E820" s="260" t="s">
        <v>1</v>
      </c>
      <c r="F820" s="261" t="s">
        <v>175</v>
      </c>
      <c r="G820" s="259"/>
      <c r="H820" s="262">
        <v>800</v>
      </c>
      <c r="I820" s="263"/>
      <c r="J820" s="259"/>
      <c r="K820" s="259"/>
      <c r="L820" s="264"/>
      <c r="M820" s="265"/>
      <c r="N820" s="266"/>
      <c r="O820" s="266"/>
      <c r="P820" s="266"/>
      <c r="Q820" s="266"/>
      <c r="R820" s="266"/>
      <c r="S820" s="266"/>
      <c r="T820" s="267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T820" s="268" t="s">
        <v>172</v>
      </c>
      <c r="AU820" s="268" t="s">
        <v>86</v>
      </c>
      <c r="AV820" s="15" t="s">
        <v>168</v>
      </c>
      <c r="AW820" s="15" t="s">
        <v>32</v>
      </c>
      <c r="AX820" s="15" t="s">
        <v>84</v>
      </c>
      <c r="AY820" s="268" t="s">
        <v>161</v>
      </c>
    </row>
    <row r="821" s="2" customFormat="1" ht="44.25" customHeight="1">
      <c r="A821" s="38"/>
      <c r="B821" s="39"/>
      <c r="C821" s="219" t="s">
        <v>1043</v>
      </c>
      <c r="D821" s="219" t="s">
        <v>163</v>
      </c>
      <c r="E821" s="220" t="s">
        <v>1044</v>
      </c>
      <c r="F821" s="221" t="s">
        <v>1045</v>
      </c>
      <c r="G821" s="222" t="s">
        <v>166</v>
      </c>
      <c r="H821" s="223">
        <v>100</v>
      </c>
      <c r="I821" s="224"/>
      <c r="J821" s="225">
        <f>ROUND(I821*H821,2)</f>
        <v>0</v>
      </c>
      <c r="K821" s="221" t="s">
        <v>1</v>
      </c>
      <c r="L821" s="44"/>
      <c r="M821" s="226" t="s">
        <v>1</v>
      </c>
      <c r="N821" s="227" t="s">
        <v>41</v>
      </c>
      <c r="O821" s="91"/>
      <c r="P821" s="228">
        <f>O821*H821</f>
        <v>0</v>
      </c>
      <c r="Q821" s="228">
        <v>0</v>
      </c>
      <c r="R821" s="228">
        <f>Q821*H821</f>
        <v>0</v>
      </c>
      <c r="S821" s="228">
        <v>0</v>
      </c>
      <c r="T821" s="229">
        <f>S821*H821</f>
        <v>0</v>
      </c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R821" s="230" t="s">
        <v>1017</v>
      </c>
      <c r="AT821" s="230" t="s">
        <v>163</v>
      </c>
      <c r="AU821" s="230" t="s">
        <v>86</v>
      </c>
      <c r="AY821" s="17" t="s">
        <v>161</v>
      </c>
      <c r="BE821" s="231">
        <f>IF(N821="základní",J821,0)</f>
        <v>0</v>
      </c>
      <c r="BF821" s="231">
        <f>IF(N821="snížená",J821,0)</f>
        <v>0</v>
      </c>
      <c r="BG821" s="231">
        <f>IF(N821="zákl. přenesená",J821,0)</f>
        <v>0</v>
      </c>
      <c r="BH821" s="231">
        <f>IF(N821="sníž. přenesená",J821,0)</f>
        <v>0</v>
      </c>
      <c r="BI821" s="231">
        <f>IF(N821="nulová",J821,0)</f>
        <v>0</v>
      </c>
      <c r="BJ821" s="17" t="s">
        <v>84</v>
      </c>
      <c r="BK821" s="231">
        <f>ROUND(I821*H821,2)</f>
        <v>0</v>
      </c>
      <c r="BL821" s="17" t="s">
        <v>1017</v>
      </c>
      <c r="BM821" s="230" t="s">
        <v>1046</v>
      </c>
    </row>
    <row r="822" s="13" customFormat="1">
      <c r="A822" s="13"/>
      <c r="B822" s="237"/>
      <c r="C822" s="238"/>
      <c r="D822" s="232" t="s">
        <v>172</v>
      </c>
      <c r="E822" s="239" t="s">
        <v>1</v>
      </c>
      <c r="F822" s="240" t="s">
        <v>286</v>
      </c>
      <c r="G822" s="238"/>
      <c r="H822" s="239" t="s">
        <v>1</v>
      </c>
      <c r="I822" s="241"/>
      <c r="J822" s="238"/>
      <c r="K822" s="238"/>
      <c r="L822" s="242"/>
      <c r="M822" s="243"/>
      <c r="N822" s="244"/>
      <c r="O822" s="244"/>
      <c r="P822" s="244"/>
      <c r="Q822" s="244"/>
      <c r="R822" s="244"/>
      <c r="S822" s="244"/>
      <c r="T822" s="245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46" t="s">
        <v>172</v>
      </c>
      <c r="AU822" s="246" t="s">
        <v>86</v>
      </c>
      <c r="AV822" s="13" t="s">
        <v>84</v>
      </c>
      <c r="AW822" s="13" t="s">
        <v>32</v>
      </c>
      <c r="AX822" s="13" t="s">
        <v>76</v>
      </c>
      <c r="AY822" s="246" t="s">
        <v>161</v>
      </c>
    </row>
    <row r="823" s="14" customFormat="1">
      <c r="A823" s="14"/>
      <c r="B823" s="247"/>
      <c r="C823" s="248"/>
      <c r="D823" s="232" t="s">
        <v>172</v>
      </c>
      <c r="E823" s="249" t="s">
        <v>1</v>
      </c>
      <c r="F823" s="250" t="s">
        <v>719</v>
      </c>
      <c r="G823" s="248"/>
      <c r="H823" s="251">
        <v>100</v>
      </c>
      <c r="I823" s="252"/>
      <c r="J823" s="248"/>
      <c r="K823" s="248"/>
      <c r="L823" s="253"/>
      <c r="M823" s="254"/>
      <c r="N823" s="255"/>
      <c r="O823" s="255"/>
      <c r="P823" s="255"/>
      <c r="Q823" s="255"/>
      <c r="R823" s="255"/>
      <c r="S823" s="255"/>
      <c r="T823" s="256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57" t="s">
        <v>172</v>
      </c>
      <c r="AU823" s="257" t="s">
        <v>86</v>
      </c>
      <c r="AV823" s="14" t="s">
        <v>86</v>
      </c>
      <c r="AW823" s="14" t="s">
        <v>32</v>
      </c>
      <c r="AX823" s="14" t="s">
        <v>76</v>
      </c>
      <c r="AY823" s="257" t="s">
        <v>161</v>
      </c>
    </row>
    <row r="824" s="15" customFormat="1">
      <c r="A824" s="15"/>
      <c r="B824" s="258"/>
      <c r="C824" s="259"/>
      <c r="D824" s="232" t="s">
        <v>172</v>
      </c>
      <c r="E824" s="260" t="s">
        <v>1</v>
      </c>
      <c r="F824" s="261" t="s">
        <v>175</v>
      </c>
      <c r="G824" s="259"/>
      <c r="H824" s="262">
        <v>100</v>
      </c>
      <c r="I824" s="263"/>
      <c r="J824" s="259"/>
      <c r="K824" s="259"/>
      <c r="L824" s="264"/>
      <c r="M824" s="265"/>
      <c r="N824" s="266"/>
      <c r="O824" s="266"/>
      <c r="P824" s="266"/>
      <c r="Q824" s="266"/>
      <c r="R824" s="266"/>
      <c r="S824" s="266"/>
      <c r="T824" s="267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T824" s="268" t="s">
        <v>172</v>
      </c>
      <c r="AU824" s="268" t="s">
        <v>86</v>
      </c>
      <c r="AV824" s="15" t="s">
        <v>168</v>
      </c>
      <c r="AW824" s="15" t="s">
        <v>32</v>
      </c>
      <c r="AX824" s="15" t="s">
        <v>84</v>
      </c>
      <c r="AY824" s="268" t="s">
        <v>161</v>
      </c>
    </row>
    <row r="825" s="2" customFormat="1" ht="62.7" customHeight="1">
      <c r="A825" s="38"/>
      <c r="B825" s="39"/>
      <c r="C825" s="219" t="s">
        <v>1047</v>
      </c>
      <c r="D825" s="219" t="s">
        <v>163</v>
      </c>
      <c r="E825" s="220" t="s">
        <v>1048</v>
      </c>
      <c r="F825" s="221" t="s">
        <v>1049</v>
      </c>
      <c r="G825" s="222" t="s">
        <v>1050</v>
      </c>
      <c r="H825" s="223">
        <v>1</v>
      </c>
      <c r="I825" s="224"/>
      <c r="J825" s="225">
        <f>ROUND(I825*H825,2)</f>
        <v>0</v>
      </c>
      <c r="K825" s="221" t="s">
        <v>1</v>
      </c>
      <c r="L825" s="44"/>
      <c r="M825" s="226" t="s">
        <v>1</v>
      </c>
      <c r="N825" s="227" t="s">
        <v>41</v>
      </c>
      <c r="O825" s="91"/>
      <c r="P825" s="228">
        <f>O825*H825</f>
        <v>0</v>
      </c>
      <c r="Q825" s="228">
        <v>0</v>
      </c>
      <c r="R825" s="228">
        <f>Q825*H825</f>
        <v>0</v>
      </c>
      <c r="S825" s="228">
        <v>0</v>
      </c>
      <c r="T825" s="229">
        <f>S825*H825</f>
        <v>0</v>
      </c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R825" s="230" t="s">
        <v>1017</v>
      </c>
      <c r="AT825" s="230" t="s">
        <v>163</v>
      </c>
      <c r="AU825" s="230" t="s">
        <v>86</v>
      </c>
      <c r="AY825" s="17" t="s">
        <v>161</v>
      </c>
      <c r="BE825" s="231">
        <f>IF(N825="základní",J825,0)</f>
        <v>0</v>
      </c>
      <c r="BF825" s="231">
        <f>IF(N825="snížená",J825,0)</f>
        <v>0</v>
      </c>
      <c r="BG825" s="231">
        <f>IF(N825="zákl. přenesená",J825,0)</f>
        <v>0</v>
      </c>
      <c r="BH825" s="231">
        <f>IF(N825="sníž. přenesená",J825,0)</f>
        <v>0</v>
      </c>
      <c r="BI825" s="231">
        <f>IF(N825="nulová",J825,0)</f>
        <v>0</v>
      </c>
      <c r="BJ825" s="17" t="s">
        <v>84</v>
      </c>
      <c r="BK825" s="231">
        <f>ROUND(I825*H825,2)</f>
        <v>0</v>
      </c>
      <c r="BL825" s="17" t="s">
        <v>1017</v>
      </c>
      <c r="BM825" s="230" t="s">
        <v>1051</v>
      </c>
    </row>
    <row r="826" s="2" customFormat="1">
      <c r="A826" s="38"/>
      <c r="B826" s="39"/>
      <c r="C826" s="40"/>
      <c r="D826" s="232" t="s">
        <v>170</v>
      </c>
      <c r="E826" s="40"/>
      <c r="F826" s="233" t="s">
        <v>1052</v>
      </c>
      <c r="G826" s="40"/>
      <c r="H826" s="40"/>
      <c r="I826" s="234"/>
      <c r="J826" s="40"/>
      <c r="K826" s="40"/>
      <c r="L826" s="44"/>
      <c r="M826" s="235"/>
      <c r="N826" s="236"/>
      <c r="O826" s="91"/>
      <c r="P826" s="91"/>
      <c r="Q826" s="91"/>
      <c r="R826" s="91"/>
      <c r="S826" s="91"/>
      <c r="T826" s="92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T826" s="17" t="s">
        <v>170</v>
      </c>
      <c r="AU826" s="17" t="s">
        <v>86</v>
      </c>
    </row>
    <row r="827" s="2" customFormat="1" ht="16.5" customHeight="1">
      <c r="A827" s="38"/>
      <c r="B827" s="39"/>
      <c r="C827" s="219" t="s">
        <v>1053</v>
      </c>
      <c r="D827" s="219" t="s">
        <v>163</v>
      </c>
      <c r="E827" s="220" t="s">
        <v>1054</v>
      </c>
      <c r="F827" s="221" t="s">
        <v>1055</v>
      </c>
      <c r="G827" s="222" t="s">
        <v>255</v>
      </c>
      <c r="H827" s="223">
        <v>1</v>
      </c>
      <c r="I827" s="224"/>
      <c r="J827" s="225">
        <f>ROUND(I827*H827,2)</f>
        <v>0</v>
      </c>
      <c r="K827" s="221" t="s">
        <v>1</v>
      </c>
      <c r="L827" s="44"/>
      <c r="M827" s="226" t="s">
        <v>1</v>
      </c>
      <c r="N827" s="227" t="s">
        <v>41</v>
      </c>
      <c r="O827" s="91"/>
      <c r="P827" s="228">
        <f>O827*H827</f>
        <v>0</v>
      </c>
      <c r="Q827" s="228">
        <v>0</v>
      </c>
      <c r="R827" s="228">
        <f>Q827*H827</f>
        <v>0</v>
      </c>
      <c r="S827" s="228">
        <v>0</v>
      </c>
      <c r="T827" s="229">
        <f>S827*H827</f>
        <v>0</v>
      </c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R827" s="230" t="s">
        <v>1017</v>
      </c>
      <c r="AT827" s="230" t="s">
        <v>163</v>
      </c>
      <c r="AU827" s="230" t="s">
        <v>86</v>
      </c>
      <c r="AY827" s="17" t="s">
        <v>161</v>
      </c>
      <c r="BE827" s="231">
        <f>IF(N827="základní",J827,0)</f>
        <v>0</v>
      </c>
      <c r="BF827" s="231">
        <f>IF(N827="snížená",J827,0)</f>
        <v>0</v>
      </c>
      <c r="BG827" s="231">
        <f>IF(N827="zákl. přenesená",J827,0)</f>
        <v>0</v>
      </c>
      <c r="BH827" s="231">
        <f>IF(N827="sníž. přenesená",J827,0)</f>
        <v>0</v>
      </c>
      <c r="BI827" s="231">
        <f>IF(N827="nulová",J827,0)</f>
        <v>0</v>
      </c>
      <c r="BJ827" s="17" t="s">
        <v>84</v>
      </c>
      <c r="BK827" s="231">
        <f>ROUND(I827*H827,2)</f>
        <v>0</v>
      </c>
      <c r="BL827" s="17" t="s">
        <v>1017</v>
      </c>
      <c r="BM827" s="230" t="s">
        <v>1056</v>
      </c>
    </row>
    <row r="828" s="12" customFormat="1" ht="22.8" customHeight="1">
      <c r="A828" s="12"/>
      <c r="B828" s="203"/>
      <c r="C828" s="204"/>
      <c r="D828" s="205" t="s">
        <v>75</v>
      </c>
      <c r="E828" s="217" t="s">
        <v>1057</v>
      </c>
      <c r="F828" s="217" t="s">
        <v>1058</v>
      </c>
      <c r="G828" s="204"/>
      <c r="H828" s="204"/>
      <c r="I828" s="207"/>
      <c r="J828" s="218">
        <f>BK828</f>
        <v>0</v>
      </c>
      <c r="K828" s="204"/>
      <c r="L828" s="209"/>
      <c r="M828" s="210"/>
      <c r="N828" s="211"/>
      <c r="O828" s="211"/>
      <c r="P828" s="212">
        <f>P829</f>
        <v>0</v>
      </c>
      <c r="Q828" s="211"/>
      <c r="R828" s="212">
        <f>R829</f>
        <v>0</v>
      </c>
      <c r="S828" s="211"/>
      <c r="T828" s="213">
        <f>T829</f>
        <v>0</v>
      </c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R828" s="214" t="s">
        <v>192</v>
      </c>
      <c r="AT828" s="215" t="s">
        <v>75</v>
      </c>
      <c r="AU828" s="215" t="s">
        <v>84</v>
      </c>
      <c r="AY828" s="214" t="s">
        <v>161</v>
      </c>
      <c r="BK828" s="216">
        <f>BK829</f>
        <v>0</v>
      </c>
    </row>
    <row r="829" s="2" customFormat="1" ht="24.15" customHeight="1">
      <c r="A829" s="38"/>
      <c r="B829" s="39"/>
      <c r="C829" s="219" t="s">
        <v>1059</v>
      </c>
      <c r="D829" s="219" t="s">
        <v>163</v>
      </c>
      <c r="E829" s="220" t="s">
        <v>1060</v>
      </c>
      <c r="F829" s="221" t="s">
        <v>1061</v>
      </c>
      <c r="G829" s="222" t="s">
        <v>1030</v>
      </c>
      <c r="H829" s="223">
        <v>1</v>
      </c>
      <c r="I829" s="224"/>
      <c r="J829" s="225">
        <f>ROUND(I829*H829,2)</f>
        <v>0</v>
      </c>
      <c r="K829" s="221" t="s">
        <v>1</v>
      </c>
      <c r="L829" s="44"/>
      <c r="M829" s="279" t="s">
        <v>1</v>
      </c>
      <c r="N829" s="280" t="s">
        <v>41</v>
      </c>
      <c r="O829" s="281"/>
      <c r="P829" s="282">
        <f>O829*H829</f>
        <v>0</v>
      </c>
      <c r="Q829" s="282">
        <v>0</v>
      </c>
      <c r="R829" s="282">
        <f>Q829*H829</f>
        <v>0</v>
      </c>
      <c r="S829" s="282">
        <v>0</v>
      </c>
      <c r="T829" s="283">
        <f>S829*H829</f>
        <v>0</v>
      </c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R829" s="230" t="s">
        <v>1017</v>
      </c>
      <c r="AT829" s="230" t="s">
        <v>163</v>
      </c>
      <c r="AU829" s="230" t="s">
        <v>86</v>
      </c>
      <c r="AY829" s="17" t="s">
        <v>161</v>
      </c>
      <c r="BE829" s="231">
        <f>IF(N829="základní",J829,0)</f>
        <v>0</v>
      </c>
      <c r="BF829" s="231">
        <f>IF(N829="snížená",J829,0)</f>
        <v>0</v>
      </c>
      <c r="BG829" s="231">
        <f>IF(N829="zákl. přenesená",J829,0)</f>
        <v>0</v>
      </c>
      <c r="BH829" s="231">
        <f>IF(N829="sníž. přenesená",J829,0)</f>
        <v>0</v>
      </c>
      <c r="BI829" s="231">
        <f>IF(N829="nulová",J829,0)</f>
        <v>0</v>
      </c>
      <c r="BJ829" s="17" t="s">
        <v>84</v>
      </c>
      <c r="BK829" s="231">
        <f>ROUND(I829*H829,2)</f>
        <v>0</v>
      </c>
      <c r="BL829" s="17" t="s">
        <v>1017</v>
      </c>
      <c r="BM829" s="230" t="s">
        <v>1062</v>
      </c>
    </row>
    <row r="830" s="2" customFormat="1" ht="6.96" customHeight="1">
      <c r="A830" s="38"/>
      <c r="B830" s="66"/>
      <c r="C830" s="67"/>
      <c r="D830" s="67"/>
      <c r="E830" s="67"/>
      <c r="F830" s="67"/>
      <c r="G830" s="67"/>
      <c r="H830" s="67"/>
      <c r="I830" s="67"/>
      <c r="J830" s="67"/>
      <c r="K830" s="67"/>
      <c r="L830" s="44"/>
      <c r="M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</row>
  </sheetData>
  <sheetProtection sheet="1" autoFilter="0" formatColumns="0" formatRows="0" objects="1" scenarios="1" spinCount="100000" saltValue="iOXpn2dmbP9L6YriyUArOSc/hX/XBsbUcBGTqHhhoJfOOZkyglOcyczqohcloUrMRwzMm71alUVjMYE0VFSDPA==" hashValue="5kTx4RYIXl/nABQrerlGKYVntEbZ7pCMJl+7fzeJ2utU1rG0RF63mo2FpwcV501qq9uk3D/wWrDe3LBOgj96Rw==" algorithmName="SHA-512" password="CC35"/>
  <autoFilter ref="C130:K829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</row>
    <row r="4" s="1" customFormat="1" ht="24.96" customHeight="1">
      <c r="B4" s="20"/>
      <c r="D4" s="139" t="s">
        <v>109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KLATOVY - NÁDRAŽNÍ ULICE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121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1063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21. 11. 2025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>MĚSTO KLATOVY</v>
      </c>
      <c r="F15" s="38"/>
      <c r="G15" s="38"/>
      <c r="H15" s="38"/>
      <c r="I15" s="141" t="s">
        <v>27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>MACÁN PROJEKCE DS s.r.o.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>Žižkovský Petr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ROUND(J116,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ROUND((SUM(BE116:BE223)),  2)</f>
        <v>0</v>
      </c>
      <c r="G33" s="38"/>
      <c r="H33" s="38"/>
      <c r="I33" s="156">
        <v>0.20999999999999999</v>
      </c>
      <c r="J33" s="155">
        <f>ROUND(((SUM(BE116:BE223))*I33),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ROUND((SUM(BF116:BF223)),  2)</f>
        <v>0</v>
      </c>
      <c r="G34" s="38"/>
      <c r="H34" s="38"/>
      <c r="I34" s="156">
        <v>0.12</v>
      </c>
      <c r="J34" s="155">
        <f>ROUND(((SUM(BF116:BF223))*I34),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ROUND((SUM(BG116:BG223)),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ROUND((SUM(BH116:BH223)),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ROUND((SUM(BI116:BI223)),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KLATOVY - NÁDRAŽNÍ ULICE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SO401 - VEŘEJNÉ OSVĚTLENÍ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21. 11. 2025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KLATOVY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129</v>
      </c>
      <c r="D96" s="40"/>
      <c r="E96" s="40"/>
      <c r="F96" s="40"/>
      <c r="G96" s="40"/>
      <c r="H96" s="40"/>
      <c r="I96" s="40"/>
      <c r="J96" s="110">
        <f>J116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130</v>
      </c>
    </row>
    <row r="97" s="2" customFormat="1" ht="21.84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102" s="2" customFormat="1" ht="6.96" customHeight="1">
      <c r="A102" s="38"/>
      <c r="B102" s="68"/>
      <c r="C102" s="69"/>
      <c r="D102" s="69"/>
      <c r="E102" s="69"/>
      <c r="F102" s="69"/>
      <c r="G102" s="69"/>
      <c r="H102" s="69"/>
      <c r="I102" s="69"/>
      <c r="J102" s="69"/>
      <c r="K102" s="69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24.96" customHeight="1">
      <c r="A103" s="38"/>
      <c r="B103" s="39"/>
      <c r="C103" s="23" t="s">
        <v>146</v>
      </c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12" customHeight="1">
      <c r="A105" s="38"/>
      <c r="B105" s="39"/>
      <c r="C105" s="32" t="s">
        <v>16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6.5" customHeight="1">
      <c r="A106" s="38"/>
      <c r="B106" s="39"/>
      <c r="C106" s="40"/>
      <c r="D106" s="40"/>
      <c r="E106" s="175" t="str">
        <f>E7</f>
        <v>KLATOVY - NÁDRAŽNÍ ULICE</v>
      </c>
      <c r="F106" s="32"/>
      <c r="G106" s="32"/>
      <c r="H106" s="32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121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76" t="str">
        <f>E9</f>
        <v>SO401 - VEŘEJNÉ OSVĚTLENÍ</v>
      </c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20</v>
      </c>
      <c r="D110" s="40"/>
      <c r="E110" s="40"/>
      <c r="F110" s="27" t="str">
        <f>F12</f>
        <v xml:space="preserve"> </v>
      </c>
      <c r="G110" s="40"/>
      <c r="H110" s="40"/>
      <c r="I110" s="32" t="s">
        <v>22</v>
      </c>
      <c r="J110" s="79" t="str">
        <f>IF(J12="","",J12)</f>
        <v>21. 11. 2025</v>
      </c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5.65" customHeight="1">
      <c r="A112" s="38"/>
      <c r="B112" s="39"/>
      <c r="C112" s="32" t="s">
        <v>24</v>
      </c>
      <c r="D112" s="40"/>
      <c r="E112" s="40"/>
      <c r="F112" s="27" t="str">
        <f>E15</f>
        <v>MĚSTO KLATOVY</v>
      </c>
      <c r="G112" s="40"/>
      <c r="H112" s="40"/>
      <c r="I112" s="32" t="s">
        <v>30</v>
      </c>
      <c r="J112" s="36" t="str">
        <f>E21</f>
        <v>MACÁN PROJEKCE DS s.r.o.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28</v>
      </c>
      <c r="D113" s="40"/>
      <c r="E113" s="40"/>
      <c r="F113" s="27" t="str">
        <f>IF(E18="","",E18)</f>
        <v>Vyplň údaj</v>
      </c>
      <c r="G113" s="40"/>
      <c r="H113" s="40"/>
      <c r="I113" s="32" t="s">
        <v>33</v>
      </c>
      <c r="J113" s="36" t="str">
        <f>E24</f>
        <v>Žižkovský Petr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0.32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1" customFormat="1" ht="29.28" customHeight="1">
      <c r="A115" s="192"/>
      <c r="B115" s="193"/>
      <c r="C115" s="194" t="s">
        <v>147</v>
      </c>
      <c r="D115" s="195" t="s">
        <v>61</v>
      </c>
      <c r="E115" s="195" t="s">
        <v>57</v>
      </c>
      <c r="F115" s="195" t="s">
        <v>58</v>
      </c>
      <c r="G115" s="195" t="s">
        <v>148</v>
      </c>
      <c r="H115" s="195" t="s">
        <v>149</v>
      </c>
      <c r="I115" s="195" t="s">
        <v>150</v>
      </c>
      <c r="J115" s="195" t="s">
        <v>128</v>
      </c>
      <c r="K115" s="196" t="s">
        <v>151</v>
      </c>
      <c r="L115" s="197"/>
      <c r="M115" s="100" t="s">
        <v>1</v>
      </c>
      <c r="N115" s="101" t="s">
        <v>40</v>
      </c>
      <c r="O115" s="101" t="s">
        <v>152</v>
      </c>
      <c r="P115" s="101" t="s">
        <v>153</v>
      </c>
      <c r="Q115" s="101" t="s">
        <v>154</v>
      </c>
      <c r="R115" s="101" t="s">
        <v>155</v>
      </c>
      <c r="S115" s="101" t="s">
        <v>156</v>
      </c>
      <c r="T115" s="102" t="s">
        <v>157</v>
      </c>
      <c r="U115" s="192"/>
      <c r="V115" s="192"/>
      <c r="W115" s="192"/>
      <c r="X115" s="192"/>
      <c r="Y115" s="192"/>
      <c r="Z115" s="192"/>
      <c r="AA115" s="192"/>
      <c r="AB115" s="192"/>
      <c r="AC115" s="192"/>
      <c r="AD115" s="192"/>
      <c r="AE115" s="192"/>
    </row>
    <row r="116" s="2" customFormat="1" ht="22.8" customHeight="1">
      <c r="A116" s="38"/>
      <c r="B116" s="39"/>
      <c r="C116" s="107" t="s">
        <v>158</v>
      </c>
      <c r="D116" s="40"/>
      <c r="E116" s="40"/>
      <c r="F116" s="40"/>
      <c r="G116" s="40"/>
      <c r="H116" s="40"/>
      <c r="I116" s="40"/>
      <c r="J116" s="198">
        <f>BK116</f>
        <v>0</v>
      </c>
      <c r="K116" s="40"/>
      <c r="L116" s="44"/>
      <c r="M116" s="103"/>
      <c r="N116" s="199"/>
      <c r="O116" s="104"/>
      <c r="P116" s="200">
        <f>SUM(P117:P223)</f>
        <v>0</v>
      </c>
      <c r="Q116" s="104"/>
      <c r="R116" s="200">
        <f>SUM(R117:R223)</f>
        <v>0</v>
      </c>
      <c r="S116" s="104"/>
      <c r="T116" s="201">
        <f>SUM(T117:T223)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75</v>
      </c>
      <c r="AU116" s="17" t="s">
        <v>130</v>
      </c>
      <c r="BK116" s="202">
        <f>SUM(BK117:BK223)</f>
        <v>0</v>
      </c>
    </row>
    <row r="117" s="2" customFormat="1" ht="24.15" customHeight="1">
      <c r="A117" s="38"/>
      <c r="B117" s="39"/>
      <c r="C117" s="219" t="s">
        <v>84</v>
      </c>
      <c r="D117" s="219" t="s">
        <v>163</v>
      </c>
      <c r="E117" s="220" t="s">
        <v>84</v>
      </c>
      <c r="F117" s="221" t="s">
        <v>1064</v>
      </c>
      <c r="G117" s="222" t="s">
        <v>1065</v>
      </c>
      <c r="H117" s="223">
        <v>26</v>
      </c>
      <c r="I117" s="224"/>
      <c r="J117" s="225">
        <f>ROUND(I117*H117,2)</f>
        <v>0</v>
      </c>
      <c r="K117" s="221" t="s">
        <v>1</v>
      </c>
      <c r="L117" s="44"/>
      <c r="M117" s="226" t="s">
        <v>1</v>
      </c>
      <c r="N117" s="227" t="s">
        <v>41</v>
      </c>
      <c r="O117" s="91"/>
      <c r="P117" s="228">
        <f>O117*H117</f>
        <v>0</v>
      </c>
      <c r="Q117" s="228">
        <v>0</v>
      </c>
      <c r="R117" s="228">
        <f>Q117*H117</f>
        <v>0</v>
      </c>
      <c r="S117" s="228">
        <v>0</v>
      </c>
      <c r="T117" s="229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30" t="s">
        <v>168</v>
      </c>
      <c r="AT117" s="230" t="s">
        <v>163</v>
      </c>
      <c r="AU117" s="230" t="s">
        <v>76</v>
      </c>
      <c r="AY117" s="17" t="s">
        <v>161</v>
      </c>
      <c r="BE117" s="231">
        <f>IF(N117="základní",J117,0)</f>
        <v>0</v>
      </c>
      <c r="BF117" s="231">
        <f>IF(N117="snížená",J117,0)</f>
        <v>0</v>
      </c>
      <c r="BG117" s="231">
        <f>IF(N117="zákl. přenesená",J117,0)</f>
        <v>0</v>
      </c>
      <c r="BH117" s="231">
        <f>IF(N117="sníž. přenesená",J117,0)</f>
        <v>0</v>
      </c>
      <c r="BI117" s="231">
        <f>IF(N117="nulová",J117,0)</f>
        <v>0</v>
      </c>
      <c r="BJ117" s="17" t="s">
        <v>84</v>
      </c>
      <c r="BK117" s="231">
        <f>ROUND(I117*H117,2)</f>
        <v>0</v>
      </c>
      <c r="BL117" s="17" t="s">
        <v>168</v>
      </c>
      <c r="BM117" s="230" t="s">
        <v>86</v>
      </c>
    </row>
    <row r="118" s="2" customFormat="1" ht="16.5" customHeight="1">
      <c r="A118" s="38"/>
      <c r="B118" s="39"/>
      <c r="C118" s="219" t="s">
        <v>86</v>
      </c>
      <c r="D118" s="219" t="s">
        <v>163</v>
      </c>
      <c r="E118" s="220" t="s">
        <v>1066</v>
      </c>
      <c r="F118" s="221" t="s">
        <v>1067</v>
      </c>
      <c r="G118" s="222" t="s">
        <v>1065</v>
      </c>
      <c r="H118" s="223">
        <v>12</v>
      </c>
      <c r="I118" s="224"/>
      <c r="J118" s="225">
        <f>ROUND(I118*H118,2)</f>
        <v>0</v>
      </c>
      <c r="K118" s="221" t="s">
        <v>1</v>
      </c>
      <c r="L118" s="44"/>
      <c r="M118" s="226" t="s">
        <v>1</v>
      </c>
      <c r="N118" s="227" t="s">
        <v>41</v>
      </c>
      <c r="O118" s="91"/>
      <c r="P118" s="228">
        <f>O118*H118</f>
        <v>0</v>
      </c>
      <c r="Q118" s="228">
        <v>0</v>
      </c>
      <c r="R118" s="228">
        <f>Q118*H118</f>
        <v>0</v>
      </c>
      <c r="S118" s="228">
        <v>0</v>
      </c>
      <c r="T118" s="229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30" t="s">
        <v>168</v>
      </c>
      <c r="AT118" s="230" t="s">
        <v>163</v>
      </c>
      <c r="AU118" s="230" t="s">
        <v>76</v>
      </c>
      <c r="AY118" s="17" t="s">
        <v>161</v>
      </c>
      <c r="BE118" s="231">
        <f>IF(N118="základní",J118,0)</f>
        <v>0</v>
      </c>
      <c r="BF118" s="231">
        <f>IF(N118="snížená",J118,0)</f>
        <v>0</v>
      </c>
      <c r="BG118" s="231">
        <f>IF(N118="zákl. přenesená",J118,0)</f>
        <v>0</v>
      </c>
      <c r="BH118" s="231">
        <f>IF(N118="sníž. přenesená",J118,0)</f>
        <v>0</v>
      </c>
      <c r="BI118" s="231">
        <f>IF(N118="nulová",J118,0)</f>
        <v>0</v>
      </c>
      <c r="BJ118" s="17" t="s">
        <v>84</v>
      </c>
      <c r="BK118" s="231">
        <f>ROUND(I118*H118,2)</f>
        <v>0</v>
      </c>
      <c r="BL118" s="17" t="s">
        <v>168</v>
      </c>
      <c r="BM118" s="230" t="s">
        <v>1068</v>
      </c>
    </row>
    <row r="119" s="2" customFormat="1" ht="16.5" customHeight="1">
      <c r="A119" s="38"/>
      <c r="B119" s="39"/>
      <c r="C119" s="219" t="s">
        <v>181</v>
      </c>
      <c r="D119" s="219" t="s">
        <v>163</v>
      </c>
      <c r="E119" s="220" t="s">
        <v>1069</v>
      </c>
      <c r="F119" s="221" t="s">
        <v>1070</v>
      </c>
      <c r="G119" s="222" t="s">
        <v>319</v>
      </c>
      <c r="H119" s="223">
        <v>406</v>
      </c>
      <c r="I119" s="224"/>
      <c r="J119" s="225">
        <f>ROUND(I119*H119,2)</f>
        <v>0</v>
      </c>
      <c r="K119" s="221" t="s">
        <v>1</v>
      </c>
      <c r="L119" s="44"/>
      <c r="M119" s="226" t="s">
        <v>1</v>
      </c>
      <c r="N119" s="227" t="s">
        <v>41</v>
      </c>
      <c r="O119" s="91"/>
      <c r="P119" s="228">
        <f>O119*H119</f>
        <v>0</v>
      </c>
      <c r="Q119" s="228">
        <v>0</v>
      </c>
      <c r="R119" s="228">
        <f>Q119*H119</f>
        <v>0</v>
      </c>
      <c r="S119" s="228">
        <v>0</v>
      </c>
      <c r="T119" s="229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30" t="s">
        <v>168</v>
      </c>
      <c r="AT119" s="230" t="s">
        <v>163</v>
      </c>
      <c r="AU119" s="230" t="s">
        <v>76</v>
      </c>
      <c r="AY119" s="17" t="s">
        <v>161</v>
      </c>
      <c r="BE119" s="231">
        <f>IF(N119="základní",J119,0)</f>
        <v>0</v>
      </c>
      <c r="BF119" s="231">
        <f>IF(N119="snížená",J119,0)</f>
        <v>0</v>
      </c>
      <c r="BG119" s="231">
        <f>IF(N119="zákl. přenesená",J119,0)</f>
        <v>0</v>
      </c>
      <c r="BH119" s="231">
        <f>IF(N119="sníž. přenesená",J119,0)</f>
        <v>0</v>
      </c>
      <c r="BI119" s="231">
        <f>IF(N119="nulová",J119,0)</f>
        <v>0</v>
      </c>
      <c r="BJ119" s="17" t="s">
        <v>84</v>
      </c>
      <c r="BK119" s="231">
        <f>ROUND(I119*H119,2)</f>
        <v>0</v>
      </c>
      <c r="BL119" s="17" t="s">
        <v>168</v>
      </c>
      <c r="BM119" s="230" t="s">
        <v>1071</v>
      </c>
    </row>
    <row r="120" s="2" customFormat="1" ht="16.5" customHeight="1">
      <c r="A120" s="38"/>
      <c r="B120" s="39"/>
      <c r="C120" s="219" t="s">
        <v>168</v>
      </c>
      <c r="D120" s="219" t="s">
        <v>163</v>
      </c>
      <c r="E120" s="220" t="s">
        <v>1072</v>
      </c>
      <c r="F120" s="221" t="s">
        <v>1073</v>
      </c>
      <c r="G120" s="222" t="s">
        <v>1065</v>
      </c>
      <c r="H120" s="223">
        <v>72</v>
      </c>
      <c r="I120" s="224"/>
      <c r="J120" s="225">
        <f>ROUND(I120*H120,2)</f>
        <v>0</v>
      </c>
      <c r="K120" s="221" t="s">
        <v>1</v>
      </c>
      <c r="L120" s="44"/>
      <c r="M120" s="226" t="s">
        <v>1</v>
      </c>
      <c r="N120" s="227" t="s">
        <v>41</v>
      </c>
      <c r="O120" s="91"/>
      <c r="P120" s="228">
        <f>O120*H120</f>
        <v>0</v>
      </c>
      <c r="Q120" s="228">
        <v>0</v>
      </c>
      <c r="R120" s="228">
        <f>Q120*H120</f>
        <v>0</v>
      </c>
      <c r="S120" s="228">
        <v>0</v>
      </c>
      <c r="T120" s="229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30" t="s">
        <v>168</v>
      </c>
      <c r="AT120" s="230" t="s">
        <v>163</v>
      </c>
      <c r="AU120" s="230" t="s">
        <v>76</v>
      </c>
      <c r="AY120" s="17" t="s">
        <v>161</v>
      </c>
      <c r="BE120" s="231">
        <f>IF(N120="základní",J120,0)</f>
        <v>0</v>
      </c>
      <c r="BF120" s="231">
        <f>IF(N120="snížená",J120,0)</f>
        <v>0</v>
      </c>
      <c r="BG120" s="231">
        <f>IF(N120="zákl. přenesená",J120,0)</f>
        <v>0</v>
      </c>
      <c r="BH120" s="231">
        <f>IF(N120="sníž. přenesená",J120,0)</f>
        <v>0</v>
      </c>
      <c r="BI120" s="231">
        <f>IF(N120="nulová",J120,0)</f>
        <v>0</v>
      </c>
      <c r="BJ120" s="17" t="s">
        <v>84</v>
      </c>
      <c r="BK120" s="231">
        <f>ROUND(I120*H120,2)</f>
        <v>0</v>
      </c>
      <c r="BL120" s="17" t="s">
        <v>168</v>
      </c>
      <c r="BM120" s="230" t="s">
        <v>1074</v>
      </c>
    </row>
    <row r="121" s="2" customFormat="1" ht="16.5" customHeight="1">
      <c r="A121" s="38"/>
      <c r="B121" s="39"/>
      <c r="C121" s="219" t="s">
        <v>192</v>
      </c>
      <c r="D121" s="219" t="s">
        <v>163</v>
      </c>
      <c r="E121" s="220" t="s">
        <v>1075</v>
      </c>
      <c r="F121" s="221" t="s">
        <v>1076</v>
      </c>
      <c r="G121" s="222" t="s">
        <v>1065</v>
      </c>
      <c r="H121" s="223">
        <v>72</v>
      </c>
      <c r="I121" s="224"/>
      <c r="J121" s="225">
        <f>ROUND(I121*H121,2)</f>
        <v>0</v>
      </c>
      <c r="K121" s="221" t="s">
        <v>1</v>
      </c>
      <c r="L121" s="44"/>
      <c r="M121" s="226" t="s">
        <v>1</v>
      </c>
      <c r="N121" s="227" t="s">
        <v>41</v>
      </c>
      <c r="O121" s="91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0" t="s">
        <v>168</v>
      </c>
      <c r="AT121" s="230" t="s">
        <v>163</v>
      </c>
      <c r="AU121" s="230" t="s">
        <v>76</v>
      </c>
      <c r="AY121" s="17" t="s">
        <v>161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7" t="s">
        <v>84</v>
      </c>
      <c r="BK121" s="231">
        <f>ROUND(I121*H121,2)</f>
        <v>0</v>
      </c>
      <c r="BL121" s="17" t="s">
        <v>168</v>
      </c>
      <c r="BM121" s="230" t="s">
        <v>1077</v>
      </c>
    </row>
    <row r="122" s="2" customFormat="1" ht="16.5" customHeight="1">
      <c r="A122" s="38"/>
      <c r="B122" s="39"/>
      <c r="C122" s="219" t="s">
        <v>198</v>
      </c>
      <c r="D122" s="219" t="s">
        <v>163</v>
      </c>
      <c r="E122" s="220" t="s">
        <v>1078</v>
      </c>
      <c r="F122" s="221" t="s">
        <v>1079</v>
      </c>
      <c r="G122" s="222" t="s">
        <v>1080</v>
      </c>
      <c r="H122" s="223">
        <v>9.3599999999999994</v>
      </c>
      <c r="I122" s="224"/>
      <c r="J122" s="225">
        <f>ROUND(I122*H122,2)</f>
        <v>0</v>
      </c>
      <c r="K122" s="221" t="s">
        <v>1</v>
      </c>
      <c r="L122" s="44"/>
      <c r="M122" s="226" t="s">
        <v>1</v>
      </c>
      <c r="N122" s="227" t="s">
        <v>41</v>
      </c>
      <c r="O122" s="91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0" t="s">
        <v>168</v>
      </c>
      <c r="AT122" s="230" t="s">
        <v>163</v>
      </c>
      <c r="AU122" s="230" t="s">
        <v>76</v>
      </c>
      <c r="AY122" s="17" t="s">
        <v>161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7" t="s">
        <v>84</v>
      </c>
      <c r="BK122" s="231">
        <f>ROUND(I122*H122,2)</f>
        <v>0</v>
      </c>
      <c r="BL122" s="17" t="s">
        <v>168</v>
      </c>
      <c r="BM122" s="230" t="s">
        <v>1081</v>
      </c>
    </row>
    <row r="123" s="2" customFormat="1" ht="16.5" customHeight="1">
      <c r="A123" s="38"/>
      <c r="B123" s="39"/>
      <c r="C123" s="219" t="s">
        <v>204</v>
      </c>
      <c r="D123" s="219" t="s">
        <v>163</v>
      </c>
      <c r="E123" s="220" t="s">
        <v>1082</v>
      </c>
      <c r="F123" s="221" t="s">
        <v>1083</v>
      </c>
      <c r="G123" s="222" t="s">
        <v>319</v>
      </c>
      <c r="H123" s="223">
        <v>406</v>
      </c>
      <c r="I123" s="224"/>
      <c r="J123" s="225">
        <f>ROUND(I123*H123,2)</f>
        <v>0</v>
      </c>
      <c r="K123" s="221" t="s">
        <v>1</v>
      </c>
      <c r="L123" s="44"/>
      <c r="M123" s="226" t="s">
        <v>1</v>
      </c>
      <c r="N123" s="227" t="s">
        <v>41</v>
      </c>
      <c r="O123" s="91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0" t="s">
        <v>168</v>
      </c>
      <c r="AT123" s="230" t="s">
        <v>163</v>
      </c>
      <c r="AU123" s="230" t="s">
        <v>76</v>
      </c>
      <c r="AY123" s="17" t="s">
        <v>161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7" t="s">
        <v>84</v>
      </c>
      <c r="BK123" s="231">
        <f>ROUND(I123*H123,2)</f>
        <v>0</v>
      </c>
      <c r="BL123" s="17" t="s">
        <v>168</v>
      </c>
      <c r="BM123" s="230" t="s">
        <v>1084</v>
      </c>
    </row>
    <row r="124" s="2" customFormat="1" ht="16.5" customHeight="1">
      <c r="A124" s="38"/>
      <c r="B124" s="39"/>
      <c r="C124" s="269" t="s">
        <v>210</v>
      </c>
      <c r="D124" s="269" t="s">
        <v>319</v>
      </c>
      <c r="E124" s="270" t="s">
        <v>1085</v>
      </c>
      <c r="F124" s="271" t="s">
        <v>1086</v>
      </c>
      <c r="G124" s="272" t="s">
        <v>1087</v>
      </c>
      <c r="H124" s="273">
        <v>500</v>
      </c>
      <c r="I124" s="274"/>
      <c r="J124" s="275">
        <f>ROUND(I124*H124,2)</f>
        <v>0</v>
      </c>
      <c r="K124" s="271" t="s">
        <v>1</v>
      </c>
      <c r="L124" s="276"/>
      <c r="M124" s="277" t="s">
        <v>1</v>
      </c>
      <c r="N124" s="278" t="s">
        <v>41</v>
      </c>
      <c r="O124" s="91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0" t="s">
        <v>210</v>
      </c>
      <c r="AT124" s="230" t="s">
        <v>319</v>
      </c>
      <c r="AU124" s="230" t="s">
        <v>76</v>
      </c>
      <c r="AY124" s="17" t="s">
        <v>161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7" t="s">
        <v>84</v>
      </c>
      <c r="BK124" s="231">
        <f>ROUND(I124*H124,2)</f>
        <v>0</v>
      </c>
      <c r="BL124" s="17" t="s">
        <v>168</v>
      </c>
      <c r="BM124" s="230" t="s">
        <v>1088</v>
      </c>
    </row>
    <row r="125" s="2" customFormat="1" ht="16.5" customHeight="1">
      <c r="A125" s="38"/>
      <c r="B125" s="39"/>
      <c r="C125" s="269" t="s">
        <v>216</v>
      </c>
      <c r="D125" s="269" t="s">
        <v>319</v>
      </c>
      <c r="E125" s="270" t="s">
        <v>1089</v>
      </c>
      <c r="F125" s="271" t="s">
        <v>1090</v>
      </c>
      <c r="G125" s="272" t="s">
        <v>1087</v>
      </c>
      <c r="H125" s="273">
        <v>500</v>
      </c>
      <c r="I125" s="274"/>
      <c r="J125" s="275">
        <f>ROUND(I125*H125,2)</f>
        <v>0</v>
      </c>
      <c r="K125" s="271" t="s">
        <v>1</v>
      </c>
      <c r="L125" s="276"/>
      <c r="M125" s="277" t="s">
        <v>1</v>
      </c>
      <c r="N125" s="278" t="s">
        <v>41</v>
      </c>
      <c r="O125" s="91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0" t="s">
        <v>210</v>
      </c>
      <c r="AT125" s="230" t="s">
        <v>319</v>
      </c>
      <c r="AU125" s="230" t="s">
        <v>76</v>
      </c>
      <c r="AY125" s="17" t="s">
        <v>161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7" t="s">
        <v>84</v>
      </c>
      <c r="BK125" s="231">
        <f>ROUND(I125*H125,2)</f>
        <v>0</v>
      </c>
      <c r="BL125" s="17" t="s">
        <v>168</v>
      </c>
      <c r="BM125" s="230" t="s">
        <v>1091</v>
      </c>
    </row>
    <row r="126" s="2" customFormat="1" ht="16.5" customHeight="1">
      <c r="A126" s="38"/>
      <c r="B126" s="39"/>
      <c r="C126" s="269" t="s">
        <v>222</v>
      </c>
      <c r="D126" s="269" t="s">
        <v>319</v>
      </c>
      <c r="E126" s="270" t="s">
        <v>1092</v>
      </c>
      <c r="F126" s="271" t="s">
        <v>1093</v>
      </c>
      <c r="G126" s="272" t="s">
        <v>1065</v>
      </c>
      <c r="H126" s="273">
        <v>3</v>
      </c>
      <c r="I126" s="274"/>
      <c r="J126" s="275">
        <f>ROUND(I126*H126,2)</f>
        <v>0</v>
      </c>
      <c r="K126" s="271" t="s">
        <v>1</v>
      </c>
      <c r="L126" s="276"/>
      <c r="M126" s="277" t="s">
        <v>1</v>
      </c>
      <c r="N126" s="278" t="s">
        <v>41</v>
      </c>
      <c r="O126" s="91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0" t="s">
        <v>210</v>
      </c>
      <c r="AT126" s="230" t="s">
        <v>319</v>
      </c>
      <c r="AU126" s="230" t="s">
        <v>76</v>
      </c>
      <c r="AY126" s="17" t="s">
        <v>161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7" t="s">
        <v>84</v>
      </c>
      <c r="BK126" s="231">
        <f>ROUND(I126*H126,2)</f>
        <v>0</v>
      </c>
      <c r="BL126" s="17" t="s">
        <v>168</v>
      </c>
      <c r="BM126" s="230" t="s">
        <v>1094</v>
      </c>
    </row>
    <row r="127" s="2" customFormat="1" ht="16.5" customHeight="1">
      <c r="A127" s="38"/>
      <c r="B127" s="39"/>
      <c r="C127" s="269" t="s">
        <v>231</v>
      </c>
      <c r="D127" s="269" t="s">
        <v>319</v>
      </c>
      <c r="E127" s="270" t="s">
        <v>1095</v>
      </c>
      <c r="F127" s="271" t="s">
        <v>1096</v>
      </c>
      <c r="G127" s="272" t="s">
        <v>1065</v>
      </c>
      <c r="H127" s="273">
        <v>12</v>
      </c>
      <c r="I127" s="274"/>
      <c r="J127" s="275">
        <f>ROUND(I127*H127,2)</f>
        <v>0</v>
      </c>
      <c r="K127" s="271" t="s">
        <v>1</v>
      </c>
      <c r="L127" s="276"/>
      <c r="M127" s="277" t="s">
        <v>1</v>
      </c>
      <c r="N127" s="278" t="s">
        <v>41</v>
      </c>
      <c r="O127" s="91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0" t="s">
        <v>210</v>
      </c>
      <c r="AT127" s="230" t="s">
        <v>319</v>
      </c>
      <c r="AU127" s="230" t="s">
        <v>76</v>
      </c>
      <c r="AY127" s="17" t="s">
        <v>161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7" t="s">
        <v>84</v>
      </c>
      <c r="BK127" s="231">
        <f>ROUND(I127*H127,2)</f>
        <v>0</v>
      </c>
      <c r="BL127" s="17" t="s">
        <v>168</v>
      </c>
      <c r="BM127" s="230" t="s">
        <v>1097</v>
      </c>
    </row>
    <row r="128" s="2" customFormat="1" ht="16.5" customHeight="1">
      <c r="A128" s="38"/>
      <c r="B128" s="39"/>
      <c r="C128" s="219" t="s">
        <v>8</v>
      </c>
      <c r="D128" s="219" t="s">
        <v>163</v>
      </c>
      <c r="E128" s="220" t="s">
        <v>1082</v>
      </c>
      <c r="F128" s="221" t="s">
        <v>1083</v>
      </c>
      <c r="G128" s="222" t="s">
        <v>319</v>
      </c>
      <c r="H128" s="223">
        <v>520</v>
      </c>
      <c r="I128" s="224"/>
      <c r="J128" s="225">
        <f>ROUND(I128*H128,2)</f>
        <v>0</v>
      </c>
      <c r="K128" s="221" t="s">
        <v>1</v>
      </c>
      <c r="L128" s="44"/>
      <c r="M128" s="226" t="s">
        <v>1</v>
      </c>
      <c r="N128" s="227" t="s">
        <v>41</v>
      </c>
      <c r="O128" s="91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0" t="s">
        <v>168</v>
      </c>
      <c r="AT128" s="230" t="s">
        <v>163</v>
      </c>
      <c r="AU128" s="230" t="s">
        <v>76</v>
      </c>
      <c r="AY128" s="17" t="s">
        <v>161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7" t="s">
        <v>84</v>
      </c>
      <c r="BK128" s="231">
        <f>ROUND(I128*H128,2)</f>
        <v>0</v>
      </c>
      <c r="BL128" s="17" t="s">
        <v>168</v>
      </c>
      <c r="BM128" s="230" t="s">
        <v>506</v>
      </c>
    </row>
    <row r="129" s="2" customFormat="1" ht="16.5" customHeight="1">
      <c r="A129" s="38"/>
      <c r="B129" s="39"/>
      <c r="C129" s="269" t="s">
        <v>243</v>
      </c>
      <c r="D129" s="269" t="s">
        <v>319</v>
      </c>
      <c r="E129" s="270" t="s">
        <v>1085</v>
      </c>
      <c r="F129" s="271" t="s">
        <v>1086</v>
      </c>
      <c r="G129" s="272" t="s">
        <v>1087</v>
      </c>
      <c r="H129" s="273">
        <v>500</v>
      </c>
      <c r="I129" s="274"/>
      <c r="J129" s="275">
        <f>ROUND(I129*H129,2)</f>
        <v>0</v>
      </c>
      <c r="K129" s="271" t="s">
        <v>1</v>
      </c>
      <c r="L129" s="276"/>
      <c r="M129" s="277" t="s">
        <v>1</v>
      </c>
      <c r="N129" s="278" t="s">
        <v>41</v>
      </c>
      <c r="O129" s="91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0" t="s">
        <v>210</v>
      </c>
      <c r="AT129" s="230" t="s">
        <v>319</v>
      </c>
      <c r="AU129" s="230" t="s">
        <v>76</v>
      </c>
      <c r="AY129" s="17" t="s">
        <v>161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7" t="s">
        <v>84</v>
      </c>
      <c r="BK129" s="231">
        <f>ROUND(I129*H129,2)</f>
        <v>0</v>
      </c>
      <c r="BL129" s="17" t="s">
        <v>168</v>
      </c>
      <c r="BM129" s="230" t="s">
        <v>514</v>
      </c>
    </row>
    <row r="130" s="2" customFormat="1" ht="16.5" customHeight="1">
      <c r="A130" s="38"/>
      <c r="B130" s="39"/>
      <c r="C130" s="269" t="s">
        <v>252</v>
      </c>
      <c r="D130" s="269" t="s">
        <v>319</v>
      </c>
      <c r="E130" s="270" t="s">
        <v>1089</v>
      </c>
      <c r="F130" s="271" t="s">
        <v>1090</v>
      </c>
      <c r="G130" s="272" t="s">
        <v>1087</v>
      </c>
      <c r="H130" s="273">
        <v>500</v>
      </c>
      <c r="I130" s="274"/>
      <c r="J130" s="275">
        <f>ROUND(I130*H130,2)</f>
        <v>0</v>
      </c>
      <c r="K130" s="271" t="s">
        <v>1</v>
      </c>
      <c r="L130" s="276"/>
      <c r="M130" s="277" t="s">
        <v>1</v>
      </c>
      <c r="N130" s="278" t="s">
        <v>41</v>
      </c>
      <c r="O130" s="91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0" t="s">
        <v>210</v>
      </c>
      <c r="AT130" s="230" t="s">
        <v>319</v>
      </c>
      <c r="AU130" s="230" t="s">
        <v>76</v>
      </c>
      <c r="AY130" s="17" t="s">
        <v>161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7" t="s">
        <v>84</v>
      </c>
      <c r="BK130" s="231">
        <f>ROUND(I130*H130,2)</f>
        <v>0</v>
      </c>
      <c r="BL130" s="17" t="s">
        <v>168</v>
      </c>
      <c r="BM130" s="230" t="s">
        <v>523</v>
      </c>
    </row>
    <row r="131" s="2" customFormat="1" ht="16.5" customHeight="1">
      <c r="A131" s="38"/>
      <c r="B131" s="39"/>
      <c r="C131" s="219" t="s">
        <v>259</v>
      </c>
      <c r="D131" s="219" t="s">
        <v>163</v>
      </c>
      <c r="E131" s="220" t="s">
        <v>1098</v>
      </c>
      <c r="F131" s="221" t="s">
        <v>1099</v>
      </c>
      <c r="G131" s="222" t="s">
        <v>1065</v>
      </c>
      <c r="H131" s="223">
        <v>1</v>
      </c>
      <c r="I131" s="224"/>
      <c r="J131" s="225">
        <f>ROUND(I131*H131,2)</f>
        <v>0</v>
      </c>
      <c r="K131" s="221" t="s">
        <v>1</v>
      </c>
      <c r="L131" s="44"/>
      <c r="M131" s="226" t="s">
        <v>1</v>
      </c>
      <c r="N131" s="227" t="s">
        <v>41</v>
      </c>
      <c r="O131" s="91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0" t="s">
        <v>168</v>
      </c>
      <c r="AT131" s="230" t="s">
        <v>163</v>
      </c>
      <c r="AU131" s="230" t="s">
        <v>76</v>
      </c>
      <c r="AY131" s="17" t="s">
        <v>161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7" t="s">
        <v>84</v>
      </c>
      <c r="BK131" s="231">
        <f>ROUND(I131*H131,2)</f>
        <v>0</v>
      </c>
      <c r="BL131" s="17" t="s">
        <v>168</v>
      </c>
      <c r="BM131" s="230" t="s">
        <v>565</v>
      </c>
    </row>
    <row r="132" s="2" customFormat="1" ht="24.15" customHeight="1">
      <c r="A132" s="38"/>
      <c r="B132" s="39"/>
      <c r="C132" s="219" t="s">
        <v>265</v>
      </c>
      <c r="D132" s="219" t="s">
        <v>163</v>
      </c>
      <c r="E132" s="220" t="s">
        <v>1100</v>
      </c>
      <c r="F132" s="221" t="s">
        <v>1101</v>
      </c>
      <c r="G132" s="222" t="s">
        <v>1080</v>
      </c>
      <c r="H132" s="223">
        <v>12.24</v>
      </c>
      <c r="I132" s="224"/>
      <c r="J132" s="225">
        <f>ROUND(I132*H132,2)</f>
        <v>0</v>
      </c>
      <c r="K132" s="221" t="s">
        <v>1</v>
      </c>
      <c r="L132" s="44"/>
      <c r="M132" s="226" t="s">
        <v>1</v>
      </c>
      <c r="N132" s="227" t="s">
        <v>41</v>
      </c>
      <c r="O132" s="91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0" t="s">
        <v>168</v>
      </c>
      <c r="AT132" s="230" t="s">
        <v>163</v>
      </c>
      <c r="AU132" s="230" t="s">
        <v>76</v>
      </c>
      <c r="AY132" s="17" t="s">
        <v>161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7" t="s">
        <v>84</v>
      </c>
      <c r="BK132" s="231">
        <f>ROUND(I132*H132,2)</f>
        <v>0</v>
      </c>
      <c r="BL132" s="17" t="s">
        <v>168</v>
      </c>
      <c r="BM132" s="230" t="s">
        <v>1102</v>
      </c>
    </row>
    <row r="133" s="2" customFormat="1" ht="16.5" customHeight="1">
      <c r="A133" s="38"/>
      <c r="B133" s="39"/>
      <c r="C133" s="219" t="s">
        <v>258</v>
      </c>
      <c r="D133" s="219" t="s">
        <v>163</v>
      </c>
      <c r="E133" s="220" t="s">
        <v>1103</v>
      </c>
      <c r="F133" s="221" t="s">
        <v>1104</v>
      </c>
      <c r="G133" s="222" t="s">
        <v>1080</v>
      </c>
      <c r="H133" s="223">
        <v>1</v>
      </c>
      <c r="I133" s="224"/>
      <c r="J133" s="225">
        <f>ROUND(I133*H133,2)</f>
        <v>0</v>
      </c>
      <c r="K133" s="221" t="s">
        <v>1</v>
      </c>
      <c r="L133" s="44"/>
      <c r="M133" s="226" t="s">
        <v>1</v>
      </c>
      <c r="N133" s="227" t="s">
        <v>41</v>
      </c>
      <c r="O133" s="91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0" t="s">
        <v>168</v>
      </c>
      <c r="AT133" s="230" t="s">
        <v>163</v>
      </c>
      <c r="AU133" s="230" t="s">
        <v>76</v>
      </c>
      <c r="AY133" s="17" t="s">
        <v>161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7" t="s">
        <v>84</v>
      </c>
      <c r="BK133" s="231">
        <f>ROUND(I133*H133,2)</f>
        <v>0</v>
      </c>
      <c r="BL133" s="17" t="s">
        <v>168</v>
      </c>
      <c r="BM133" s="230" t="s">
        <v>1105</v>
      </c>
    </row>
    <row r="134" s="2" customFormat="1" ht="16.5" customHeight="1">
      <c r="A134" s="38"/>
      <c r="B134" s="39"/>
      <c r="C134" s="219" t="s">
        <v>275</v>
      </c>
      <c r="D134" s="219" t="s">
        <v>163</v>
      </c>
      <c r="E134" s="220" t="s">
        <v>1106</v>
      </c>
      <c r="F134" s="221" t="s">
        <v>1107</v>
      </c>
      <c r="G134" s="222" t="s">
        <v>1080</v>
      </c>
      <c r="H134" s="223">
        <v>1</v>
      </c>
      <c r="I134" s="224"/>
      <c r="J134" s="225">
        <f>ROUND(I134*H134,2)</f>
        <v>0</v>
      </c>
      <c r="K134" s="221" t="s">
        <v>1</v>
      </c>
      <c r="L134" s="44"/>
      <c r="M134" s="226" t="s">
        <v>1</v>
      </c>
      <c r="N134" s="227" t="s">
        <v>41</v>
      </c>
      <c r="O134" s="91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0" t="s">
        <v>168</v>
      </c>
      <c r="AT134" s="230" t="s">
        <v>163</v>
      </c>
      <c r="AU134" s="230" t="s">
        <v>76</v>
      </c>
      <c r="AY134" s="17" t="s">
        <v>161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7" t="s">
        <v>84</v>
      </c>
      <c r="BK134" s="231">
        <f>ROUND(I134*H134,2)</f>
        <v>0</v>
      </c>
      <c r="BL134" s="17" t="s">
        <v>168</v>
      </c>
      <c r="BM134" s="230" t="s">
        <v>1108</v>
      </c>
    </row>
    <row r="135" s="2" customFormat="1" ht="16.5" customHeight="1">
      <c r="A135" s="38"/>
      <c r="B135" s="39"/>
      <c r="C135" s="219" t="s">
        <v>282</v>
      </c>
      <c r="D135" s="219" t="s">
        <v>163</v>
      </c>
      <c r="E135" s="220" t="s">
        <v>1109</v>
      </c>
      <c r="F135" s="221" t="s">
        <v>1110</v>
      </c>
      <c r="G135" s="222" t="s">
        <v>319</v>
      </c>
      <c r="H135" s="223">
        <v>776</v>
      </c>
      <c r="I135" s="224"/>
      <c r="J135" s="225">
        <f>ROUND(I135*H135,2)</f>
        <v>0</v>
      </c>
      <c r="K135" s="221" t="s">
        <v>1</v>
      </c>
      <c r="L135" s="44"/>
      <c r="M135" s="226" t="s">
        <v>1</v>
      </c>
      <c r="N135" s="227" t="s">
        <v>41</v>
      </c>
      <c r="O135" s="91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0" t="s">
        <v>168</v>
      </c>
      <c r="AT135" s="230" t="s">
        <v>163</v>
      </c>
      <c r="AU135" s="230" t="s">
        <v>76</v>
      </c>
      <c r="AY135" s="17" t="s">
        <v>161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7" t="s">
        <v>84</v>
      </c>
      <c r="BK135" s="231">
        <f>ROUND(I135*H135,2)</f>
        <v>0</v>
      </c>
      <c r="BL135" s="17" t="s">
        <v>168</v>
      </c>
      <c r="BM135" s="230" t="s">
        <v>601</v>
      </c>
    </row>
    <row r="136" s="2" customFormat="1" ht="16.5" customHeight="1">
      <c r="A136" s="38"/>
      <c r="B136" s="39"/>
      <c r="C136" s="269" t="s">
        <v>288</v>
      </c>
      <c r="D136" s="269" t="s">
        <v>319</v>
      </c>
      <c r="E136" s="270" t="s">
        <v>1111</v>
      </c>
      <c r="F136" s="271" t="s">
        <v>1112</v>
      </c>
      <c r="G136" s="272" t="s">
        <v>319</v>
      </c>
      <c r="H136" s="273">
        <v>814.79999999999995</v>
      </c>
      <c r="I136" s="274"/>
      <c r="J136" s="275">
        <f>ROUND(I136*H136,2)</f>
        <v>0</v>
      </c>
      <c r="K136" s="271" t="s">
        <v>1</v>
      </c>
      <c r="L136" s="276"/>
      <c r="M136" s="277" t="s">
        <v>1</v>
      </c>
      <c r="N136" s="278" t="s">
        <v>41</v>
      </c>
      <c r="O136" s="91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0" t="s">
        <v>210</v>
      </c>
      <c r="AT136" s="230" t="s">
        <v>319</v>
      </c>
      <c r="AU136" s="230" t="s">
        <v>76</v>
      </c>
      <c r="AY136" s="17" t="s">
        <v>161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7" t="s">
        <v>84</v>
      </c>
      <c r="BK136" s="231">
        <f>ROUND(I136*H136,2)</f>
        <v>0</v>
      </c>
      <c r="BL136" s="17" t="s">
        <v>168</v>
      </c>
      <c r="BM136" s="230" t="s">
        <v>610</v>
      </c>
    </row>
    <row r="137" s="2" customFormat="1" ht="16.5" customHeight="1">
      <c r="A137" s="38"/>
      <c r="B137" s="39"/>
      <c r="C137" s="219" t="s">
        <v>7</v>
      </c>
      <c r="D137" s="219" t="s">
        <v>163</v>
      </c>
      <c r="E137" s="220" t="s">
        <v>86</v>
      </c>
      <c r="F137" s="221" t="s">
        <v>1113</v>
      </c>
      <c r="G137" s="222" t="s">
        <v>1065</v>
      </c>
      <c r="H137" s="223">
        <v>26</v>
      </c>
      <c r="I137" s="224"/>
      <c r="J137" s="225">
        <f>ROUND(I137*H137,2)</f>
        <v>0</v>
      </c>
      <c r="K137" s="221" t="s">
        <v>1</v>
      </c>
      <c r="L137" s="44"/>
      <c r="M137" s="226" t="s">
        <v>1</v>
      </c>
      <c r="N137" s="227" t="s">
        <v>41</v>
      </c>
      <c r="O137" s="91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0" t="s">
        <v>168</v>
      </c>
      <c r="AT137" s="230" t="s">
        <v>163</v>
      </c>
      <c r="AU137" s="230" t="s">
        <v>76</v>
      </c>
      <c r="AY137" s="17" t="s">
        <v>161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7" t="s">
        <v>84</v>
      </c>
      <c r="BK137" s="231">
        <f>ROUND(I137*H137,2)</f>
        <v>0</v>
      </c>
      <c r="BL137" s="17" t="s">
        <v>168</v>
      </c>
      <c r="BM137" s="230" t="s">
        <v>621</v>
      </c>
    </row>
    <row r="138" s="2" customFormat="1" ht="16.5" customHeight="1">
      <c r="A138" s="38"/>
      <c r="B138" s="39"/>
      <c r="C138" s="219" t="s">
        <v>313</v>
      </c>
      <c r="D138" s="219" t="s">
        <v>163</v>
      </c>
      <c r="E138" s="220" t="s">
        <v>181</v>
      </c>
      <c r="F138" s="221" t="s">
        <v>1114</v>
      </c>
      <c r="G138" s="222" t="s">
        <v>1065</v>
      </c>
      <c r="H138" s="223">
        <v>26</v>
      </c>
      <c r="I138" s="224"/>
      <c r="J138" s="225">
        <f>ROUND(I138*H138,2)</f>
        <v>0</v>
      </c>
      <c r="K138" s="221" t="s">
        <v>1</v>
      </c>
      <c r="L138" s="44"/>
      <c r="M138" s="226" t="s">
        <v>1</v>
      </c>
      <c r="N138" s="227" t="s">
        <v>41</v>
      </c>
      <c r="O138" s="91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0" t="s">
        <v>168</v>
      </c>
      <c r="AT138" s="230" t="s">
        <v>163</v>
      </c>
      <c r="AU138" s="230" t="s">
        <v>76</v>
      </c>
      <c r="AY138" s="17" t="s">
        <v>161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7" t="s">
        <v>84</v>
      </c>
      <c r="BK138" s="231">
        <f>ROUND(I138*H138,2)</f>
        <v>0</v>
      </c>
      <c r="BL138" s="17" t="s">
        <v>168</v>
      </c>
      <c r="BM138" s="230" t="s">
        <v>393</v>
      </c>
    </row>
    <row r="139" s="2" customFormat="1" ht="16.5" customHeight="1">
      <c r="A139" s="38"/>
      <c r="B139" s="39"/>
      <c r="C139" s="219" t="s">
        <v>318</v>
      </c>
      <c r="D139" s="219" t="s">
        <v>163</v>
      </c>
      <c r="E139" s="220" t="s">
        <v>168</v>
      </c>
      <c r="F139" s="221" t="s">
        <v>1115</v>
      </c>
      <c r="G139" s="222" t="s">
        <v>319</v>
      </c>
      <c r="H139" s="223">
        <v>300</v>
      </c>
      <c r="I139" s="224"/>
      <c r="J139" s="225">
        <f>ROUND(I139*H139,2)</f>
        <v>0</v>
      </c>
      <c r="K139" s="221" t="s">
        <v>1</v>
      </c>
      <c r="L139" s="44"/>
      <c r="M139" s="226" t="s">
        <v>1</v>
      </c>
      <c r="N139" s="227" t="s">
        <v>41</v>
      </c>
      <c r="O139" s="91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0" t="s">
        <v>168</v>
      </c>
      <c r="AT139" s="230" t="s">
        <v>163</v>
      </c>
      <c r="AU139" s="230" t="s">
        <v>76</v>
      </c>
      <c r="AY139" s="17" t="s">
        <v>161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7" t="s">
        <v>84</v>
      </c>
      <c r="BK139" s="231">
        <f>ROUND(I139*H139,2)</f>
        <v>0</v>
      </c>
      <c r="BL139" s="17" t="s">
        <v>168</v>
      </c>
      <c r="BM139" s="230" t="s">
        <v>640</v>
      </c>
    </row>
    <row r="140" s="2" customFormat="1" ht="16.5" customHeight="1">
      <c r="A140" s="38"/>
      <c r="B140" s="39"/>
      <c r="C140" s="269" t="s">
        <v>124</v>
      </c>
      <c r="D140" s="269" t="s">
        <v>319</v>
      </c>
      <c r="E140" s="270" t="s">
        <v>1116</v>
      </c>
      <c r="F140" s="271" t="s">
        <v>1117</v>
      </c>
      <c r="G140" s="272" t="s">
        <v>1065</v>
      </c>
      <c r="H140" s="273">
        <v>26</v>
      </c>
      <c r="I140" s="274"/>
      <c r="J140" s="275">
        <f>ROUND(I140*H140,2)</f>
        <v>0</v>
      </c>
      <c r="K140" s="271" t="s">
        <v>1</v>
      </c>
      <c r="L140" s="276"/>
      <c r="M140" s="277" t="s">
        <v>1</v>
      </c>
      <c r="N140" s="278" t="s">
        <v>41</v>
      </c>
      <c r="O140" s="91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0" t="s">
        <v>210</v>
      </c>
      <c r="AT140" s="230" t="s">
        <v>319</v>
      </c>
      <c r="AU140" s="230" t="s">
        <v>76</v>
      </c>
      <c r="AY140" s="17" t="s">
        <v>161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7" t="s">
        <v>84</v>
      </c>
      <c r="BK140" s="231">
        <f>ROUND(I140*H140,2)</f>
        <v>0</v>
      </c>
      <c r="BL140" s="17" t="s">
        <v>168</v>
      </c>
      <c r="BM140" s="230" t="s">
        <v>649</v>
      </c>
    </row>
    <row r="141" s="2" customFormat="1" ht="16.5" customHeight="1">
      <c r="A141" s="38"/>
      <c r="B141" s="39"/>
      <c r="C141" s="269" t="s">
        <v>332</v>
      </c>
      <c r="D141" s="269" t="s">
        <v>319</v>
      </c>
      <c r="E141" s="270" t="s">
        <v>1118</v>
      </c>
      <c r="F141" s="271" t="s">
        <v>1119</v>
      </c>
      <c r="G141" s="272" t="s">
        <v>1120</v>
      </c>
      <c r="H141" s="273">
        <v>403.19999999999999</v>
      </c>
      <c r="I141" s="274"/>
      <c r="J141" s="275">
        <f>ROUND(I141*H141,2)</f>
        <v>0</v>
      </c>
      <c r="K141" s="271" t="s">
        <v>1</v>
      </c>
      <c r="L141" s="276"/>
      <c r="M141" s="277" t="s">
        <v>1</v>
      </c>
      <c r="N141" s="278" t="s">
        <v>41</v>
      </c>
      <c r="O141" s="91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0" t="s">
        <v>210</v>
      </c>
      <c r="AT141" s="230" t="s">
        <v>319</v>
      </c>
      <c r="AU141" s="230" t="s">
        <v>76</v>
      </c>
      <c r="AY141" s="17" t="s">
        <v>161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7" t="s">
        <v>84</v>
      </c>
      <c r="BK141" s="231">
        <f>ROUND(I141*H141,2)</f>
        <v>0</v>
      </c>
      <c r="BL141" s="17" t="s">
        <v>168</v>
      </c>
      <c r="BM141" s="230" t="s">
        <v>658</v>
      </c>
    </row>
    <row r="142" s="2" customFormat="1" ht="16.5" customHeight="1">
      <c r="A142" s="38"/>
      <c r="B142" s="39"/>
      <c r="C142" s="219" t="s">
        <v>338</v>
      </c>
      <c r="D142" s="219" t="s">
        <v>163</v>
      </c>
      <c r="E142" s="220" t="s">
        <v>1121</v>
      </c>
      <c r="F142" s="221" t="s">
        <v>1122</v>
      </c>
      <c r="G142" s="222" t="s">
        <v>1065</v>
      </c>
      <c r="H142" s="223">
        <v>6</v>
      </c>
      <c r="I142" s="224"/>
      <c r="J142" s="225">
        <f>ROUND(I142*H142,2)</f>
        <v>0</v>
      </c>
      <c r="K142" s="221" t="s">
        <v>1</v>
      </c>
      <c r="L142" s="44"/>
      <c r="M142" s="226" t="s">
        <v>1</v>
      </c>
      <c r="N142" s="227" t="s">
        <v>41</v>
      </c>
      <c r="O142" s="91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0" t="s">
        <v>168</v>
      </c>
      <c r="AT142" s="230" t="s">
        <v>163</v>
      </c>
      <c r="AU142" s="230" t="s">
        <v>76</v>
      </c>
      <c r="AY142" s="17" t="s">
        <v>161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7" t="s">
        <v>84</v>
      </c>
      <c r="BK142" s="231">
        <f>ROUND(I142*H142,2)</f>
        <v>0</v>
      </c>
      <c r="BL142" s="17" t="s">
        <v>168</v>
      </c>
      <c r="BM142" s="230" t="s">
        <v>667</v>
      </c>
    </row>
    <row r="143" s="2" customFormat="1" ht="16.5" customHeight="1">
      <c r="A143" s="38"/>
      <c r="B143" s="39"/>
      <c r="C143" s="269" t="s">
        <v>345</v>
      </c>
      <c r="D143" s="269" t="s">
        <v>319</v>
      </c>
      <c r="E143" s="270" t="s">
        <v>1123</v>
      </c>
      <c r="F143" s="271" t="s">
        <v>1124</v>
      </c>
      <c r="G143" s="272" t="s">
        <v>1065</v>
      </c>
      <c r="H143" s="273">
        <v>21</v>
      </c>
      <c r="I143" s="274"/>
      <c r="J143" s="275">
        <f>ROUND(I143*H143,2)</f>
        <v>0</v>
      </c>
      <c r="K143" s="271" t="s">
        <v>1</v>
      </c>
      <c r="L143" s="276"/>
      <c r="M143" s="277" t="s">
        <v>1</v>
      </c>
      <c r="N143" s="278" t="s">
        <v>41</v>
      </c>
      <c r="O143" s="91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0" t="s">
        <v>210</v>
      </c>
      <c r="AT143" s="230" t="s">
        <v>319</v>
      </c>
      <c r="AU143" s="230" t="s">
        <v>76</v>
      </c>
      <c r="AY143" s="17" t="s">
        <v>161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7" t="s">
        <v>84</v>
      </c>
      <c r="BK143" s="231">
        <f>ROUND(I143*H143,2)</f>
        <v>0</v>
      </c>
      <c r="BL143" s="17" t="s">
        <v>168</v>
      </c>
      <c r="BM143" s="230" t="s">
        <v>675</v>
      </c>
    </row>
    <row r="144" s="2" customFormat="1" ht="16.5" customHeight="1">
      <c r="A144" s="38"/>
      <c r="B144" s="39"/>
      <c r="C144" s="219" t="s">
        <v>351</v>
      </c>
      <c r="D144" s="219" t="s">
        <v>163</v>
      </c>
      <c r="E144" s="220" t="s">
        <v>1125</v>
      </c>
      <c r="F144" s="221" t="s">
        <v>1126</v>
      </c>
      <c r="G144" s="222" t="s">
        <v>1065</v>
      </c>
      <c r="H144" s="223">
        <v>3</v>
      </c>
      <c r="I144" s="224"/>
      <c r="J144" s="225">
        <f>ROUND(I144*H144,2)</f>
        <v>0</v>
      </c>
      <c r="K144" s="221" t="s">
        <v>1</v>
      </c>
      <c r="L144" s="44"/>
      <c r="M144" s="226" t="s">
        <v>1</v>
      </c>
      <c r="N144" s="227" t="s">
        <v>41</v>
      </c>
      <c r="O144" s="91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0" t="s">
        <v>168</v>
      </c>
      <c r="AT144" s="230" t="s">
        <v>163</v>
      </c>
      <c r="AU144" s="230" t="s">
        <v>76</v>
      </c>
      <c r="AY144" s="17" t="s">
        <v>161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7" t="s">
        <v>84</v>
      </c>
      <c r="BK144" s="231">
        <f>ROUND(I144*H144,2)</f>
        <v>0</v>
      </c>
      <c r="BL144" s="17" t="s">
        <v>168</v>
      </c>
      <c r="BM144" s="230" t="s">
        <v>683</v>
      </c>
    </row>
    <row r="145" s="2" customFormat="1" ht="16.5" customHeight="1">
      <c r="A145" s="38"/>
      <c r="B145" s="39"/>
      <c r="C145" s="269" t="s">
        <v>357</v>
      </c>
      <c r="D145" s="269" t="s">
        <v>319</v>
      </c>
      <c r="E145" s="270" t="s">
        <v>1127</v>
      </c>
      <c r="F145" s="271" t="s">
        <v>1128</v>
      </c>
      <c r="G145" s="272" t="s">
        <v>1065</v>
      </c>
      <c r="H145" s="273">
        <v>21</v>
      </c>
      <c r="I145" s="274"/>
      <c r="J145" s="275">
        <f>ROUND(I145*H145,2)</f>
        <v>0</v>
      </c>
      <c r="K145" s="271" t="s">
        <v>1</v>
      </c>
      <c r="L145" s="276"/>
      <c r="M145" s="277" t="s">
        <v>1</v>
      </c>
      <c r="N145" s="278" t="s">
        <v>41</v>
      </c>
      <c r="O145" s="91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0" t="s">
        <v>210</v>
      </c>
      <c r="AT145" s="230" t="s">
        <v>319</v>
      </c>
      <c r="AU145" s="230" t="s">
        <v>76</v>
      </c>
      <c r="AY145" s="17" t="s">
        <v>161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7" t="s">
        <v>84</v>
      </c>
      <c r="BK145" s="231">
        <f>ROUND(I145*H145,2)</f>
        <v>0</v>
      </c>
      <c r="BL145" s="17" t="s">
        <v>168</v>
      </c>
      <c r="BM145" s="230" t="s">
        <v>691</v>
      </c>
    </row>
    <row r="146" s="2" customFormat="1" ht="16.5" customHeight="1">
      <c r="A146" s="38"/>
      <c r="B146" s="39"/>
      <c r="C146" s="219" t="s">
        <v>362</v>
      </c>
      <c r="D146" s="219" t="s">
        <v>163</v>
      </c>
      <c r="E146" s="220" t="s">
        <v>1129</v>
      </c>
      <c r="F146" s="221" t="s">
        <v>1130</v>
      </c>
      <c r="G146" s="222" t="s">
        <v>1065</v>
      </c>
      <c r="H146" s="223">
        <v>33</v>
      </c>
      <c r="I146" s="224"/>
      <c r="J146" s="225">
        <f>ROUND(I146*H146,2)</f>
        <v>0</v>
      </c>
      <c r="K146" s="221" t="s">
        <v>1</v>
      </c>
      <c r="L146" s="44"/>
      <c r="M146" s="226" t="s">
        <v>1</v>
      </c>
      <c r="N146" s="227" t="s">
        <v>41</v>
      </c>
      <c r="O146" s="91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0" t="s">
        <v>168</v>
      </c>
      <c r="AT146" s="230" t="s">
        <v>163</v>
      </c>
      <c r="AU146" s="230" t="s">
        <v>76</v>
      </c>
      <c r="AY146" s="17" t="s">
        <v>161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7" t="s">
        <v>84</v>
      </c>
      <c r="BK146" s="231">
        <f>ROUND(I146*H146,2)</f>
        <v>0</v>
      </c>
      <c r="BL146" s="17" t="s">
        <v>168</v>
      </c>
      <c r="BM146" s="230" t="s">
        <v>699</v>
      </c>
    </row>
    <row r="147" s="2" customFormat="1" ht="16.5" customHeight="1">
      <c r="A147" s="38"/>
      <c r="B147" s="39"/>
      <c r="C147" s="269" t="s">
        <v>367</v>
      </c>
      <c r="D147" s="269" t="s">
        <v>319</v>
      </c>
      <c r="E147" s="270" t="s">
        <v>1131</v>
      </c>
      <c r="F147" s="271" t="s">
        <v>1132</v>
      </c>
      <c r="G147" s="272" t="s">
        <v>1065</v>
      </c>
      <c r="H147" s="273">
        <v>33</v>
      </c>
      <c r="I147" s="274"/>
      <c r="J147" s="275">
        <f>ROUND(I147*H147,2)</f>
        <v>0</v>
      </c>
      <c r="K147" s="271" t="s">
        <v>1</v>
      </c>
      <c r="L147" s="276"/>
      <c r="M147" s="277" t="s">
        <v>1</v>
      </c>
      <c r="N147" s="278" t="s">
        <v>41</v>
      </c>
      <c r="O147" s="91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0" t="s">
        <v>210</v>
      </c>
      <c r="AT147" s="230" t="s">
        <v>319</v>
      </c>
      <c r="AU147" s="230" t="s">
        <v>76</v>
      </c>
      <c r="AY147" s="17" t="s">
        <v>161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7" t="s">
        <v>84</v>
      </c>
      <c r="BK147" s="231">
        <f>ROUND(I147*H147,2)</f>
        <v>0</v>
      </c>
      <c r="BL147" s="17" t="s">
        <v>168</v>
      </c>
      <c r="BM147" s="230" t="s">
        <v>708</v>
      </c>
    </row>
    <row r="148" s="2" customFormat="1" ht="21.75" customHeight="1">
      <c r="A148" s="38"/>
      <c r="B148" s="39"/>
      <c r="C148" s="219" t="s">
        <v>373</v>
      </c>
      <c r="D148" s="219" t="s">
        <v>163</v>
      </c>
      <c r="E148" s="220" t="s">
        <v>1133</v>
      </c>
      <c r="F148" s="221" t="s">
        <v>1134</v>
      </c>
      <c r="G148" s="222" t="s">
        <v>319</v>
      </c>
      <c r="H148" s="223">
        <v>568</v>
      </c>
      <c r="I148" s="224"/>
      <c r="J148" s="225">
        <f>ROUND(I148*H148,2)</f>
        <v>0</v>
      </c>
      <c r="K148" s="221" t="s">
        <v>1</v>
      </c>
      <c r="L148" s="44"/>
      <c r="M148" s="226" t="s">
        <v>1</v>
      </c>
      <c r="N148" s="227" t="s">
        <v>41</v>
      </c>
      <c r="O148" s="91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0" t="s">
        <v>168</v>
      </c>
      <c r="AT148" s="230" t="s">
        <v>163</v>
      </c>
      <c r="AU148" s="230" t="s">
        <v>76</v>
      </c>
      <c r="AY148" s="17" t="s">
        <v>161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7" t="s">
        <v>84</v>
      </c>
      <c r="BK148" s="231">
        <f>ROUND(I148*H148,2)</f>
        <v>0</v>
      </c>
      <c r="BL148" s="17" t="s">
        <v>168</v>
      </c>
      <c r="BM148" s="230" t="s">
        <v>719</v>
      </c>
    </row>
    <row r="149" s="2" customFormat="1" ht="21.75" customHeight="1">
      <c r="A149" s="38"/>
      <c r="B149" s="39"/>
      <c r="C149" s="269" t="s">
        <v>287</v>
      </c>
      <c r="D149" s="269" t="s">
        <v>319</v>
      </c>
      <c r="E149" s="270" t="s">
        <v>1135</v>
      </c>
      <c r="F149" s="271" t="s">
        <v>1136</v>
      </c>
      <c r="G149" s="272" t="s">
        <v>319</v>
      </c>
      <c r="H149" s="273">
        <v>596.39999999999998</v>
      </c>
      <c r="I149" s="274"/>
      <c r="J149" s="275">
        <f>ROUND(I149*H149,2)</f>
        <v>0</v>
      </c>
      <c r="K149" s="271" t="s">
        <v>1</v>
      </c>
      <c r="L149" s="276"/>
      <c r="M149" s="277" t="s">
        <v>1</v>
      </c>
      <c r="N149" s="278" t="s">
        <v>41</v>
      </c>
      <c r="O149" s="91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0" t="s">
        <v>210</v>
      </c>
      <c r="AT149" s="230" t="s">
        <v>319</v>
      </c>
      <c r="AU149" s="230" t="s">
        <v>76</v>
      </c>
      <c r="AY149" s="17" t="s">
        <v>161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7" t="s">
        <v>84</v>
      </c>
      <c r="BK149" s="231">
        <f>ROUND(I149*H149,2)</f>
        <v>0</v>
      </c>
      <c r="BL149" s="17" t="s">
        <v>168</v>
      </c>
      <c r="BM149" s="230" t="s">
        <v>729</v>
      </c>
    </row>
    <row r="150" s="2" customFormat="1" ht="16.5" customHeight="1">
      <c r="A150" s="38"/>
      <c r="B150" s="39"/>
      <c r="C150" s="269" t="s">
        <v>395</v>
      </c>
      <c r="D150" s="269" t="s">
        <v>319</v>
      </c>
      <c r="E150" s="270" t="s">
        <v>1137</v>
      </c>
      <c r="F150" s="271" t="s">
        <v>1093</v>
      </c>
      <c r="G150" s="272" t="s">
        <v>1065</v>
      </c>
      <c r="H150" s="273">
        <v>2</v>
      </c>
      <c r="I150" s="274"/>
      <c r="J150" s="275">
        <f>ROUND(I150*H150,2)</f>
        <v>0</v>
      </c>
      <c r="K150" s="271" t="s">
        <v>1</v>
      </c>
      <c r="L150" s="276"/>
      <c r="M150" s="277" t="s">
        <v>1</v>
      </c>
      <c r="N150" s="278" t="s">
        <v>41</v>
      </c>
      <c r="O150" s="91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0" t="s">
        <v>210</v>
      </c>
      <c r="AT150" s="230" t="s">
        <v>319</v>
      </c>
      <c r="AU150" s="230" t="s">
        <v>76</v>
      </c>
      <c r="AY150" s="17" t="s">
        <v>161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7" t="s">
        <v>84</v>
      </c>
      <c r="BK150" s="231">
        <f>ROUND(I150*H150,2)</f>
        <v>0</v>
      </c>
      <c r="BL150" s="17" t="s">
        <v>168</v>
      </c>
      <c r="BM150" s="230" t="s">
        <v>761</v>
      </c>
    </row>
    <row r="151" s="2" customFormat="1" ht="21.75" customHeight="1">
      <c r="A151" s="38"/>
      <c r="B151" s="39"/>
      <c r="C151" s="269" t="s">
        <v>401</v>
      </c>
      <c r="D151" s="269" t="s">
        <v>319</v>
      </c>
      <c r="E151" s="270" t="s">
        <v>1138</v>
      </c>
      <c r="F151" s="271" t="s">
        <v>1139</v>
      </c>
      <c r="G151" s="272" t="s">
        <v>1065</v>
      </c>
      <c r="H151" s="273">
        <v>14</v>
      </c>
      <c r="I151" s="274"/>
      <c r="J151" s="275">
        <f>ROUND(I151*H151,2)</f>
        <v>0</v>
      </c>
      <c r="K151" s="271" t="s">
        <v>1</v>
      </c>
      <c r="L151" s="276"/>
      <c r="M151" s="277" t="s">
        <v>1</v>
      </c>
      <c r="N151" s="278" t="s">
        <v>41</v>
      </c>
      <c r="O151" s="91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0" t="s">
        <v>210</v>
      </c>
      <c r="AT151" s="230" t="s">
        <v>319</v>
      </c>
      <c r="AU151" s="230" t="s">
        <v>76</v>
      </c>
      <c r="AY151" s="17" t="s">
        <v>161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7" t="s">
        <v>84</v>
      </c>
      <c r="BK151" s="231">
        <f>ROUND(I151*H151,2)</f>
        <v>0</v>
      </c>
      <c r="BL151" s="17" t="s">
        <v>168</v>
      </c>
      <c r="BM151" s="230" t="s">
        <v>772</v>
      </c>
    </row>
    <row r="152" s="2" customFormat="1" ht="16.5" customHeight="1">
      <c r="A152" s="38"/>
      <c r="B152" s="39"/>
      <c r="C152" s="269" t="s">
        <v>407</v>
      </c>
      <c r="D152" s="269" t="s">
        <v>319</v>
      </c>
      <c r="E152" s="270" t="s">
        <v>1116</v>
      </c>
      <c r="F152" s="271" t="s">
        <v>1117</v>
      </c>
      <c r="G152" s="272" t="s">
        <v>1065</v>
      </c>
      <c r="H152" s="273">
        <v>26</v>
      </c>
      <c r="I152" s="274"/>
      <c r="J152" s="275">
        <f>ROUND(I152*H152,2)</f>
        <v>0</v>
      </c>
      <c r="K152" s="271" t="s">
        <v>1</v>
      </c>
      <c r="L152" s="276"/>
      <c r="M152" s="277" t="s">
        <v>1</v>
      </c>
      <c r="N152" s="278" t="s">
        <v>41</v>
      </c>
      <c r="O152" s="91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0" t="s">
        <v>210</v>
      </c>
      <c r="AT152" s="230" t="s">
        <v>319</v>
      </c>
      <c r="AU152" s="230" t="s">
        <v>76</v>
      </c>
      <c r="AY152" s="17" t="s">
        <v>161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7" t="s">
        <v>84</v>
      </c>
      <c r="BK152" s="231">
        <f>ROUND(I152*H152,2)</f>
        <v>0</v>
      </c>
      <c r="BL152" s="17" t="s">
        <v>168</v>
      </c>
      <c r="BM152" s="230" t="s">
        <v>789</v>
      </c>
    </row>
    <row r="153" s="2" customFormat="1" ht="16.5" customHeight="1">
      <c r="A153" s="38"/>
      <c r="B153" s="39"/>
      <c r="C153" s="269" t="s">
        <v>412</v>
      </c>
      <c r="D153" s="269" t="s">
        <v>319</v>
      </c>
      <c r="E153" s="270" t="s">
        <v>1140</v>
      </c>
      <c r="F153" s="271" t="s">
        <v>1141</v>
      </c>
      <c r="G153" s="272" t="s">
        <v>1065</v>
      </c>
      <c r="H153" s="273">
        <v>26</v>
      </c>
      <c r="I153" s="274"/>
      <c r="J153" s="275">
        <f>ROUND(I153*H153,2)</f>
        <v>0</v>
      </c>
      <c r="K153" s="271" t="s">
        <v>1</v>
      </c>
      <c r="L153" s="276"/>
      <c r="M153" s="277" t="s">
        <v>1</v>
      </c>
      <c r="N153" s="278" t="s">
        <v>41</v>
      </c>
      <c r="O153" s="91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0" t="s">
        <v>210</v>
      </c>
      <c r="AT153" s="230" t="s">
        <v>319</v>
      </c>
      <c r="AU153" s="230" t="s">
        <v>76</v>
      </c>
      <c r="AY153" s="17" t="s">
        <v>161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7" t="s">
        <v>84</v>
      </c>
      <c r="BK153" s="231">
        <f>ROUND(I153*H153,2)</f>
        <v>0</v>
      </c>
      <c r="BL153" s="17" t="s">
        <v>168</v>
      </c>
      <c r="BM153" s="230" t="s">
        <v>801</v>
      </c>
    </row>
    <row r="154" s="2" customFormat="1" ht="16.5" customHeight="1">
      <c r="A154" s="38"/>
      <c r="B154" s="39"/>
      <c r="C154" s="269" t="s">
        <v>418</v>
      </c>
      <c r="D154" s="269" t="s">
        <v>319</v>
      </c>
      <c r="E154" s="270" t="s">
        <v>1142</v>
      </c>
      <c r="F154" s="271" t="s">
        <v>1143</v>
      </c>
      <c r="G154" s="272" t="s">
        <v>1065</v>
      </c>
      <c r="H154" s="273">
        <v>26</v>
      </c>
      <c r="I154" s="274"/>
      <c r="J154" s="275">
        <f>ROUND(I154*H154,2)</f>
        <v>0</v>
      </c>
      <c r="K154" s="271" t="s">
        <v>1</v>
      </c>
      <c r="L154" s="276"/>
      <c r="M154" s="277" t="s">
        <v>1</v>
      </c>
      <c r="N154" s="278" t="s">
        <v>41</v>
      </c>
      <c r="O154" s="91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0" t="s">
        <v>210</v>
      </c>
      <c r="AT154" s="230" t="s">
        <v>319</v>
      </c>
      <c r="AU154" s="230" t="s">
        <v>76</v>
      </c>
      <c r="AY154" s="17" t="s">
        <v>161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7" t="s">
        <v>84</v>
      </c>
      <c r="BK154" s="231">
        <f>ROUND(I154*H154,2)</f>
        <v>0</v>
      </c>
      <c r="BL154" s="17" t="s">
        <v>168</v>
      </c>
      <c r="BM154" s="230" t="s">
        <v>812</v>
      </c>
    </row>
    <row r="155" s="2" customFormat="1" ht="16.5" customHeight="1">
      <c r="A155" s="38"/>
      <c r="B155" s="39"/>
      <c r="C155" s="269" t="s">
        <v>423</v>
      </c>
      <c r="D155" s="269" t="s">
        <v>319</v>
      </c>
      <c r="E155" s="270" t="s">
        <v>1144</v>
      </c>
      <c r="F155" s="271" t="s">
        <v>1145</v>
      </c>
      <c r="G155" s="272" t="s">
        <v>1065</v>
      </c>
      <c r="H155" s="273">
        <v>26</v>
      </c>
      <c r="I155" s="274"/>
      <c r="J155" s="275">
        <f>ROUND(I155*H155,2)</f>
        <v>0</v>
      </c>
      <c r="K155" s="271" t="s">
        <v>1</v>
      </c>
      <c r="L155" s="276"/>
      <c r="M155" s="277" t="s">
        <v>1</v>
      </c>
      <c r="N155" s="278" t="s">
        <v>41</v>
      </c>
      <c r="O155" s="91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0" t="s">
        <v>210</v>
      </c>
      <c r="AT155" s="230" t="s">
        <v>319</v>
      </c>
      <c r="AU155" s="230" t="s">
        <v>76</v>
      </c>
      <c r="AY155" s="17" t="s">
        <v>161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7" t="s">
        <v>84</v>
      </c>
      <c r="BK155" s="231">
        <f>ROUND(I155*H155,2)</f>
        <v>0</v>
      </c>
      <c r="BL155" s="17" t="s">
        <v>168</v>
      </c>
      <c r="BM155" s="230" t="s">
        <v>823</v>
      </c>
    </row>
    <row r="156" s="2" customFormat="1" ht="16.5" customHeight="1">
      <c r="A156" s="38"/>
      <c r="B156" s="39"/>
      <c r="C156" s="269" t="s">
        <v>230</v>
      </c>
      <c r="D156" s="269" t="s">
        <v>319</v>
      </c>
      <c r="E156" s="270" t="s">
        <v>1146</v>
      </c>
      <c r="F156" s="271" t="s">
        <v>1147</v>
      </c>
      <c r="G156" s="272" t="s">
        <v>1065</v>
      </c>
      <c r="H156" s="273">
        <v>26</v>
      </c>
      <c r="I156" s="274"/>
      <c r="J156" s="275">
        <f>ROUND(I156*H156,2)</f>
        <v>0</v>
      </c>
      <c r="K156" s="271" t="s">
        <v>1</v>
      </c>
      <c r="L156" s="276"/>
      <c r="M156" s="277" t="s">
        <v>1</v>
      </c>
      <c r="N156" s="278" t="s">
        <v>41</v>
      </c>
      <c r="O156" s="91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0" t="s">
        <v>210</v>
      </c>
      <c r="AT156" s="230" t="s">
        <v>319</v>
      </c>
      <c r="AU156" s="230" t="s">
        <v>76</v>
      </c>
      <c r="AY156" s="17" t="s">
        <v>161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7" t="s">
        <v>84</v>
      </c>
      <c r="BK156" s="231">
        <f>ROUND(I156*H156,2)</f>
        <v>0</v>
      </c>
      <c r="BL156" s="17" t="s">
        <v>168</v>
      </c>
      <c r="BM156" s="230" t="s">
        <v>834</v>
      </c>
    </row>
    <row r="157" s="2" customFormat="1" ht="16.5" customHeight="1">
      <c r="A157" s="38"/>
      <c r="B157" s="39"/>
      <c r="C157" s="219" t="s">
        <v>433</v>
      </c>
      <c r="D157" s="219" t="s">
        <v>163</v>
      </c>
      <c r="E157" s="220" t="s">
        <v>1103</v>
      </c>
      <c r="F157" s="221" t="s">
        <v>1104</v>
      </c>
      <c r="G157" s="222" t="s">
        <v>1080</v>
      </c>
      <c r="H157" s="223">
        <v>2.5</v>
      </c>
      <c r="I157" s="224"/>
      <c r="J157" s="225">
        <f>ROUND(I157*H157,2)</f>
        <v>0</v>
      </c>
      <c r="K157" s="221" t="s">
        <v>1</v>
      </c>
      <c r="L157" s="44"/>
      <c r="M157" s="226" t="s">
        <v>1</v>
      </c>
      <c r="N157" s="227" t="s">
        <v>41</v>
      </c>
      <c r="O157" s="91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0" t="s">
        <v>168</v>
      </c>
      <c r="AT157" s="230" t="s">
        <v>163</v>
      </c>
      <c r="AU157" s="230" t="s">
        <v>76</v>
      </c>
      <c r="AY157" s="17" t="s">
        <v>161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7" t="s">
        <v>84</v>
      </c>
      <c r="BK157" s="231">
        <f>ROUND(I157*H157,2)</f>
        <v>0</v>
      </c>
      <c r="BL157" s="17" t="s">
        <v>168</v>
      </c>
      <c r="BM157" s="230" t="s">
        <v>847</v>
      </c>
    </row>
    <row r="158" s="2" customFormat="1" ht="16.5" customHeight="1">
      <c r="A158" s="38"/>
      <c r="B158" s="39"/>
      <c r="C158" s="219" t="s">
        <v>422</v>
      </c>
      <c r="D158" s="219" t="s">
        <v>163</v>
      </c>
      <c r="E158" s="220" t="s">
        <v>1106</v>
      </c>
      <c r="F158" s="221" t="s">
        <v>1107</v>
      </c>
      <c r="G158" s="222" t="s">
        <v>1080</v>
      </c>
      <c r="H158" s="223">
        <v>2.5</v>
      </c>
      <c r="I158" s="224"/>
      <c r="J158" s="225">
        <f>ROUND(I158*H158,2)</f>
        <v>0</v>
      </c>
      <c r="K158" s="221" t="s">
        <v>1</v>
      </c>
      <c r="L158" s="44"/>
      <c r="M158" s="226" t="s">
        <v>1</v>
      </c>
      <c r="N158" s="227" t="s">
        <v>41</v>
      </c>
      <c r="O158" s="91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0" t="s">
        <v>168</v>
      </c>
      <c r="AT158" s="230" t="s">
        <v>163</v>
      </c>
      <c r="AU158" s="230" t="s">
        <v>76</v>
      </c>
      <c r="AY158" s="17" t="s">
        <v>161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7" t="s">
        <v>84</v>
      </c>
      <c r="BK158" s="231">
        <f>ROUND(I158*H158,2)</f>
        <v>0</v>
      </c>
      <c r="BL158" s="17" t="s">
        <v>168</v>
      </c>
      <c r="BM158" s="230" t="s">
        <v>856</v>
      </c>
    </row>
    <row r="159" s="2" customFormat="1" ht="16.5" customHeight="1">
      <c r="A159" s="38"/>
      <c r="B159" s="39"/>
      <c r="C159" s="269" t="s">
        <v>441</v>
      </c>
      <c r="D159" s="269" t="s">
        <v>319</v>
      </c>
      <c r="E159" s="270" t="s">
        <v>1148</v>
      </c>
      <c r="F159" s="271" t="s">
        <v>1149</v>
      </c>
      <c r="G159" s="272" t="s">
        <v>1150</v>
      </c>
      <c r="H159" s="273">
        <v>5</v>
      </c>
      <c r="I159" s="274"/>
      <c r="J159" s="275">
        <f>ROUND(I159*H159,2)</f>
        <v>0</v>
      </c>
      <c r="K159" s="271" t="s">
        <v>1</v>
      </c>
      <c r="L159" s="276"/>
      <c r="M159" s="277" t="s">
        <v>1</v>
      </c>
      <c r="N159" s="278" t="s">
        <v>41</v>
      </c>
      <c r="O159" s="91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0" t="s">
        <v>210</v>
      </c>
      <c r="AT159" s="230" t="s">
        <v>319</v>
      </c>
      <c r="AU159" s="230" t="s">
        <v>76</v>
      </c>
      <c r="AY159" s="17" t="s">
        <v>161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7" t="s">
        <v>84</v>
      </c>
      <c r="BK159" s="231">
        <f>ROUND(I159*H159,2)</f>
        <v>0</v>
      </c>
      <c r="BL159" s="17" t="s">
        <v>168</v>
      </c>
      <c r="BM159" s="230" t="s">
        <v>864</v>
      </c>
    </row>
    <row r="160" s="2" customFormat="1" ht="16.5" customHeight="1">
      <c r="A160" s="38"/>
      <c r="B160" s="39"/>
      <c r="C160" s="269" t="s">
        <v>448</v>
      </c>
      <c r="D160" s="269" t="s">
        <v>319</v>
      </c>
      <c r="E160" s="270" t="s">
        <v>1151</v>
      </c>
      <c r="F160" s="271" t="s">
        <v>1152</v>
      </c>
      <c r="G160" s="272" t="s">
        <v>1065</v>
      </c>
      <c r="H160" s="273">
        <v>52</v>
      </c>
      <c r="I160" s="274"/>
      <c r="J160" s="275">
        <f>ROUND(I160*H160,2)</f>
        <v>0</v>
      </c>
      <c r="K160" s="271" t="s">
        <v>1</v>
      </c>
      <c r="L160" s="276"/>
      <c r="M160" s="277" t="s">
        <v>1</v>
      </c>
      <c r="N160" s="278" t="s">
        <v>41</v>
      </c>
      <c r="O160" s="91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0" t="s">
        <v>210</v>
      </c>
      <c r="AT160" s="230" t="s">
        <v>319</v>
      </c>
      <c r="AU160" s="230" t="s">
        <v>76</v>
      </c>
      <c r="AY160" s="17" t="s">
        <v>161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7" t="s">
        <v>84</v>
      </c>
      <c r="BK160" s="231">
        <f>ROUND(I160*H160,2)</f>
        <v>0</v>
      </c>
      <c r="BL160" s="17" t="s">
        <v>168</v>
      </c>
      <c r="BM160" s="230" t="s">
        <v>873</v>
      </c>
    </row>
    <row r="161" s="2" customFormat="1" ht="16.5" customHeight="1">
      <c r="A161" s="38"/>
      <c r="B161" s="39"/>
      <c r="C161" s="219" t="s">
        <v>452</v>
      </c>
      <c r="D161" s="219" t="s">
        <v>163</v>
      </c>
      <c r="E161" s="220" t="s">
        <v>192</v>
      </c>
      <c r="F161" s="221" t="s">
        <v>1153</v>
      </c>
      <c r="G161" s="222" t="s">
        <v>1154</v>
      </c>
      <c r="H161" s="223">
        <v>800</v>
      </c>
      <c r="I161" s="224"/>
      <c r="J161" s="225">
        <f>ROUND(I161*H161,2)</f>
        <v>0</v>
      </c>
      <c r="K161" s="221" t="s">
        <v>1</v>
      </c>
      <c r="L161" s="44"/>
      <c r="M161" s="226" t="s">
        <v>1</v>
      </c>
      <c r="N161" s="227" t="s">
        <v>41</v>
      </c>
      <c r="O161" s="91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0" t="s">
        <v>168</v>
      </c>
      <c r="AT161" s="230" t="s">
        <v>163</v>
      </c>
      <c r="AU161" s="230" t="s">
        <v>76</v>
      </c>
      <c r="AY161" s="17" t="s">
        <v>161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7" t="s">
        <v>84</v>
      </c>
      <c r="BK161" s="231">
        <f>ROUND(I161*H161,2)</f>
        <v>0</v>
      </c>
      <c r="BL161" s="17" t="s">
        <v>168</v>
      </c>
      <c r="BM161" s="230" t="s">
        <v>883</v>
      </c>
    </row>
    <row r="162" s="2" customFormat="1" ht="16.5" customHeight="1">
      <c r="A162" s="38"/>
      <c r="B162" s="39"/>
      <c r="C162" s="219" t="s">
        <v>458</v>
      </c>
      <c r="D162" s="219" t="s">
        <v>163</v>
      </c>
      <c r="E162" s="220" t="s">
        <v>204</v>
      </c>
      <c r="F162" s="221" t="s">
        <v>1155</v>
      </c>
      <c r="G162" s="222" t="s">
        <v>1156</v>
      </c>
      <c r="H162" s="223">
        <v>16</v>
      </c>
      <c r="I162" s="224"/>
      <c r="J162" s="225">
        <f>ROUND(I162*H162,2)</f>
        <v>0</v>
      </c>
      <c r="K162" s="221" t="s">
        <v>1</v>
      </c>
      <c r="L162" s="44"/>
      <c r="M162" s="226" t="s">
        <v>1</v>
      </c>
      <c r="N162" s="227" t="s">
        <v>41</v>
      </c>
      <c r="O162" s="91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0" t="s">
        <v>168</v>
      </c>
      <c r="AT162" s="230" t="s">
        <v>163</v>
      </c>
      <c r="AU162" s="230" t="s">
        <v>76</v>
      </c>
      <c r="AY162" s="17" t="s">
        <v>161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7" t="s">
        <v>84</v>
      </c>
      <c r="BK162" s="231">
        <f>ROUND(I162*H162,2)</f>
        <v>0</v>
      </c>
      <c r="BL162" s="17" t="s">
        <v>168</v>
      </c>
      <c r="BM162" s="230" t="s">
        <v>893</v>
      </c>
    </row>
    <row r="163" s="2" customFormat="1" ht="16.5" customHeight="1">
      <c r="A163" s="38"/>
      <c r="B163" s="39"/>
      <c r="C163" s="219" t="s">
        <v>463</v>
      </c>
      <c r="D163" s="219" t="s">
        <v>163</v>
      </c>
      <c r="E163" s="220" t="s">
        <v>210</v>
      </c>
      <c r="F163" s="221" t="s">
        <v>1157</v>
      </c>
      <c r="G163" s="222" t="s">
        <v>1158</v>
      </c>
      <c r="H163" s="223">
        <v>77.349999999999994</v>
      </c>
      <c r="I163" s="224"/>
      <c r="J163" s="225">
        <f>ROUND(I163*H163,2)</f>
        <v>0</v>
      </c>
      <c r="K163" s="221" t="s">
        <v>1</v>
      </c>
      <c r="L163" s="44"/>
      <c r="M163" s="226" t="s">
        <v>1</v>
      </c>
      <c r="N163" s="227" t="s">
        <v>41</v>
      </c>
      <c r="O163" s="91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0" t="s">
        <v>168</v>
      </c>
      <c r="AT163" s="230" t="s">
        <v>163</v>
      </c>
      <c r="AU163" s="230" t="s">
        <v>76</v>
      </c>
      <c r="AY163" s="17" t="s">
        <v>161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7" t="s">
        <v>84</v>
      </c>
      <c r="BK163" s="231">
        <f>ROUND(I163*H163,2)</f>
        <v>0</v>
      </c>
      <c r="BL163" s="17" t="s">
        <v>168</v>
      </c>
      <c r="BM163" s="230" t="s">
        <v>901</v>
      </c>
    </row>
    <row r="164" s="2" customFormat="1" ht="16.5" customHeight="1">
      <c r="A164" s="38"/>
      <c r="B164" s="39"/>
      <c r="C164" s="219" t="s">
        <v>467</v>
      </c>
      <c r="D164" s="219" t="s">
        <v>163</v>
      </c>
      <c r="E164" s="220" t="s">
        <v>1159</v>
      </c>
      <c r="F164" s="221" t="s">
        <v>1160</v>
      </c>
      <c r="G164" s="222" t="s">
        <v>1156</v>
      </c>
      <c r="H164" s="223">
        <v>100</v>
      </c>
      <c r="I164" s="224"/>
      <c r="J164" s="225">
        <f>ROUND(I164*H164,2)</f>
        <v>0</v>
      </c>
      <c r="K164" s="221" t="s">
        <v>1</v>
      </c>
      <c r="L164" s="44"/>
      <c r="M164" s="226" t="s">
        <v>1</v>
      </c>
      <c r="N164" s="227" t="s">
        <v>41</v>
      </c>
      <c r="O164" s="91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0" t="s">
        <v>168</v>
      </c>
      <c r="AT164" s="230" t="s">
        <v>163</v>
      </c>
      <c r="AU164" s="230" t="s">
        <v>76</v>
      </c>
      <c r="AY164" s="17" t="s">
        <v>161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7" t="s">
        <v>84</v>
      </c>
      <c r="BK164" s="231">
        <f>ROUND(I164*H164,2)</f>
        <v>0</v>
      </c>
      <c r="BL164" s="17" t="s">
        <v>168</v>
      </c>
      <c r="BM164" s="230" t="s">
        <v>909</v>
      </c>
    </row>
    <row r="165" s="2" customFormat="1" ht="16.5" customHeight="1">
      <c r="A165" s="38"/>
      <c r="B165" s="39"/>
      <c r="C165" s="219" t="s">
        <v>471</v>
      </c>
      <c r="D165" s="219" t="s">
        <v>163</v>
      </c>
      <c r="E165" s="220" t="s">
        <v>1161</v>
      </c>
      <c r="F165" s="221" t="s">
        <v>1070</v>
      </c>
      <c r="G165" s="222" t="s">
        <v>319</v>
      </c>
      <c r="H165" s="223">
        <v>403.19999999999999</v>
      </c>
      <c r="I165" s="224"/>
      <c r="J165" s="225">
        <f>ROUND(I165*H165,2)</f>
        <v>0</v>
      </c>
      <c r="K165" s="221" t="s">
        <v>1</v>
      </c>
      <c r="L165" s="44"/>
      <c r="M165" s="226" t="s">
        <v>1</v>
      </c>
      <c r="N165" s="227" t="s">
        <v>41</v>
      </c>
      <c r="O165" s="91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0" t="s">
        <v>168</v>
      </c>
      <c r="AT165" s="230" t="s">
        <v>163</v>
      </c>
      <c r="AU165" s="230" t="s">
        <v>76</v>
      </c>
      <c r="AY165" s="17" t="s">
        <v>161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7" t="s">
        <v>84</v>
      </c>
      <c r="BK165" s="231">
        <f>ROUND(I165*H165,2)</f>
        <v>0</v>
      </c>
      <c r="BL165" s="17" t="s">
        <v>168</v>
      </c>
      <c r="BM165" s="230" t="s">
        <v>917</v>
      </c>
    </row>
    <row r="166" s="2" customFormat="1" ht="16.5" customHeight="1">
      <c r="A166" s="38"/>
      <c r="B166" s="39"/>
      <c r="C166" s="269" t="s">
        <v>476</v>
      </c>
      <c r="D166" s="269" t="s">
        <v>319</v>
      </c>
      <c r="E166" s="270" t="s">
        <v>1162</v>
      </c>
      <c r="F166" s="271" t="s">
        <v>1163</v>
      </c>
      <c r="G166" s="272" t="s">
        <v>1065</v>
      </c>
      <c r="H166" s="273">
        <v>26</v>
      </c>
      <c r="I166" s="274"/>
      <c r="J166" s="275">
        <f>ROUND(I166*H166,2)</f>
        <v>0</v>
      </c>
      <c r="K166" s="271" t="s">
        <v>1</v>
      </c>
      <c r="L166" s="276"/>
      <c r="M166" s="277" t="s">
        <v>1</v>
      </c>
      <c r="N166" s="278" t="s">
        <v>41</v>
      </c>
      <c r="O166" s="91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0" t="s">
        <v>210</v>
      </c>
      <c r="AT166" s="230" t="s">
        <v>319</v>
      </c>
      <c r="AU166" s="230" t="s">
        <v>76</v>
      </c>
      <c r="AY166" s="17" t="s">
        <v>161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7" t="s">
        <v>84</v>
      </c>
      <c r="BK166" s="231">
        <f>ROUND(I166*H166,2)</f>
        <v>0</v>
      </c>
      <c r="BL166" s="17" t="s">
        <v>168</v>
      </c>
      <c r="BM166" s="230" t="s">
        <v>934</v>
      </c>
    </row>
    <row r="167" s="2" customFormat="1" ht="16.5" customHeight="1">
      <c r="A167" s="38"/>
      <c r="B167" s="39"/>
      <c r="C167" s="219" t="s">
        <v>481</v>
      </c>
      <c r="D167" s="219" t="s">
        <v>163</v>
      </c>
      <c r="E167" s="220" t="s">
        <v>216</v>
      </c>
      <c r="F167" s="221" t="s">
        <v>1164</v>
      </c>
      <c r="G167" s="222" t="s">
        <v>319</v>
      </c>
      <c r="H167" s="223">
        <v>500</v>
      </c>
      <c r="I167" s="224"/>
      <c r="J167" s="225">
        <f>ROUND(I167*H167,2)</f>
        <v>0</v>
      </c>
      <c r="K167" s="221" t="s">
        <v>1</v>
      </c>
      <c r="L167" s="44"/>
      <c r="M167" s="226" t="s">
        <v>1</v>
      </c>
      <c r="N167" s="227" t="s">
        <v>41</v>
      </c>
      <c r="O167" s="91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0" t="s">
        <v>168</v>
      </c>
      <c r="AT167" s="230" t="s">
        <v>163</v>
      </c>
      <c r="AU167" s="230" t="s">
        <v>76</v>
      </c>
      <c r="AY167" s="17" t="s">
        <v>161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7" t="s">
        <v>84</v>
      </c>
      <c r="BK167" s="231">
        <f>ROUND(I167*H167,2)</f>
        <v>0</v>
      </c>
      <c r="BL167" s="17" t="s">
        <v>168</v>
      </c>
      <c r="BM167" s="230" t="s">
        <v>944</v>
      </c>
    </row>
    <row r="168" s="2" customFormat="1" ht="16.5" customHeight="1">
      <c r="A168" s="38"/>
      <c r="B168" s="39"/>
      <c r="C168" s="219" t="s">
        <v>486</v>
      </c>
      <c r="D168" s="219" t="s">
        <v>163</v>
      </c>
      <c r="E168" s="220" t="s">
        <v>1165</v>
      </c>
      <c r="F168" s="221" t="s">
        <v>1166</v>
      </c>
      <c r="G168" s="222" t="s">
        <v>319</v>
      </c>
      <c r="H168" s="223">
        <v>500</v>
      </c>
      <c r="I168" s="224"/>
      <c r="J168" s="225">
        <f>ROUND(I168*H168,2)</f>
        <v>0</v>
      </c>
      <c r="K168" s="221" t="s">
        <v>1</v>
      </c>
      <c r="L168" s="44"/>
      <c r="M168" s="226" t="s">
        <v>1</v>
      </c>
      <c r="N168" s="227" t="s">
        <v>41</v>
      </c>
      <c r="O168" s="91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0" t="s">
        <v>168</v>
      </c>
      <c r="AT168" s="230" t="s">
        <v>163</v>
      </c>
      <c r="AU168" s="230" t="s">
        <v>76</v>
      </c>
      <c r="AY168" s="17" t="s">
        <v>161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7" t="s">
        <v>84</v>
      </c>
      <c r="BK168" s="231">
        <f>ROUND(I168*H168,2)</f>
        <v>0</v>
      </c>
      <c r="BL168" s="17" t="s">
        <v>168</v>
      </c>
      <c r="BM168" s="230" t="s">
        <v>952</v>
      </c>
    </row>
    <row r="169" s="2" customFormat="1" ht="16.5" customHeight="1">
      <c r="A169" s="38"/>
      <c r="B169" s="39"/>
      <c r="C169" s="219" t="s">
        <v>490</v>
      </c>
      <c r="D169" s="219" t="s">
        <v>163</v>
      </c>
      <c r="E169" s="220" t="s">
        <v>1167</v>
      </c>
      <c r="F169" s="221" t="s">
        <v>1168</v>
      </c>
      <c r="G169" s="222" t="s">
        <v>1065</v>
      </c>
      <c r="H169" s="223">
        <v>1</v>
      </c>
      <c r="I169" s="224"/>
      <c r="J169" s="225">
        <f>ROUND(I169*H169,2)</f>
        <v>0</v>
      </c>
      <c r="K169" s="221" t="s">
        <v>1</v>
      </c>
      <c r="L169" s="44"/>
      <c r="M169" s="226" t="s">
        <v>1</v>
      </c>
      <c r="N169" s="227" t="s">
        <v>41</v>
      </c>
      <c r="O169" s="91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0" t="s">
        <v>168</v>
      </c>
      <c r="AT169" s="230" t="s">
        <v>163</v>
      </c>
      <c r="AU169" s="230" t="s">
        <v>76</v>
      </c>
      <c r="AY169" s="17" t="s">
        <v>161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7" t="s">
        <v>84</v>
      </c>
      <c r="BK169" s="231">
        <f>ROUND(I169*H169,2)</f>
        <v>0</v>
      </c>
      <c r="BL169" s="17" t="s">
        <v>168</v>
      </c>
      <c r="BM169" s="230" t="s">
        <v>969</v>
      </c>
    </row>
    <row r="170" s="2" customFormat="1" ht="16.5" customHeight="1">
      <c r="A170" s="38"/>
      <c r="B170" s="39"/>
      <c r="C170" s="219" t="s">
        <v>497</v>
      </c>
      <c r="D170" s="219" t="s">
        <v>163</v>
      </c>
      <c r="E170" s="220" t="s">
        <v>222</v>
      </c>
      <c r="F170" s="221" t="s">
        <v>1169</v>
      </c>
      <c r="G170" s="222" t="s">
        <v>319</v>
      </c>
      <c r="H170" s="223">
        <v>500</v>
      </c>
      <c r="I170" s="224"/>
      <c r="J170" s="225">
        <f>ROUND(I170*H170,2)</f>
        <v>0</v>
      </c>
      <c r="K170" s="221" t="s">
        <v>1</v>
      </c>
      <c r="L170" s="44"/>
      <c r="M170" s="226" t="s">
        <v>1</v>
      </c>
      <c r="N170" s="227" t="s">
        <v>41</v>
      </c>
      <c r="O170" s="91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0" t="s">
        <v>168</v>
      </c>
      <c r="AT170" s="230" t="s">
        <v>163</v>
      </c>
      <c r="AU170" s="230" t="s">
        <v>76</v>
      </c>
      <c r="AY170" s="17" t="s">
        <v>161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7" t="s">
        <v>84</v>
      </c>
      <c r="BK170" s="231">
        <f>ROUND(I170*H170,2)</f>
        <v>0</v>
      </c>
      <c r="BL170" s="17" t="s">
        <v>168</v>
      </c>
      <c r="BM170" s="230" t="s">
        <v>983</v>
      </c>
    </row>
    <row r="171" s="2" customFormat="1" ht="16.5" customHeight="1">
      <c r="A171" s="38"/>
      <c r="B171" s="39"/>
      <c r="C171" s="269" t="s">
        <v>502</v>
      </c>
      <c r="D171" s="269" t="s">
        <v>319</v>
      </c>
      <c r="E171" s="270" t="s">
        <v>1170</v>
      </c>
      <c r="F171" s="271" t="s">
        <v>1171</v>
      </c>
      <c r="G171" s="272" t="s">
        <v>1065</v>
      </c>
      <c r="H171" s="273">
        <v>14</v>
      </c>
      <c r="I171" s="274"/>
      <c r="J171" s="275">
        <f>ROUND(I171*H171,2)</f>
        <v>0</v>
      </c>
      <c r="K171" s="271" t="s">
        <v>1</v>
      </c>
      <c r="L171" s="276"/>
      <c r="M171" s="277" t="s">
        <v>1</v>
      </c>
      <c r="N171" s="278" t="s">
        <v>41</v>
      </c>
      <c r="O171" s="91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0" t="s">
        <v>210</v>
      </c>
      <c r="AT171" s="230" t="s">
        <v>319</v>
      </c>
      <c r="AU171" s="230" t="s">
        <v>76</v>
      </c>
      <c r="AY171" s="17" t="s">
        <v>161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7" t="s">
        <v>84</v>
      </c>
      <c r="BK171" s="231">
        <f>ROUND(I171*H171,2)</f>
        <v>0</v>
      </c>
      <c r="BL171" s="17" t="s">
        <v>168</v>
      </c>
      <c r="BM171" s="230" t="s">
        <v>999</v>
      </c>
    </row>
    <row r="172" s="2" customFormat="1" ht="16.5" customHeight="1">
      <c r="A172" s="38"/>
      <c r="B172" s="39"/>
      <c r="C172" s="219" t="s">
        <v>506</v>
      </c>
      <c r="D172" s="219" t="s">
        <v>163</v>
      </c>
      <c r="E172" s="220" t="s">
        <v>1172</v>
      </c>
      <c r="F172" s="221" t="s">
        <v>1173</v>
      </c>
      <c r="G172" s="222" t="s">
        <v>1080</v>
      </c>
      <c r="H172" s="223">
        <v>16.800000000000001</v>
      </c>
      <c r="I172" s="224"/>
      <c r="J172" s="225">
        <f>ROUND(I172*H172,2)</f>
        <v>0</v>
      </c>
      <c r="K172" s="221" t="s">
        <v>1</v>
      </c>
      <c r="L172" s="44"/>
      <c r="M172" s="226" t="s">
        <v>1</v>
      </c>
      <c r="N172" s="227" t="s">
        <v>41</v>
      </c>
      <c r="O172" s="91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0" t="s">
        <v>168</v>
      </c>
      <c r="AT172" s="230" t="s">
        <v>163</v>
      </c>
      <c r="AU172" s="230" t="s">
        <v>76</v>
      </c>
      <c r="AY172" s="17" t="s">
        <v>161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7" t="s">
        <v>84</v>
      </c>
      <c r="BK172" s="231">
        <f>ROUND(I172*H172,2)</f>
        <v>0</v>
      </c>
      <c r="BL172" s="17" t="s">
        <v>168</v>
      </c>
      <c r="BM172" s="230" t="s">
        <v>1014</v>
      </c>
    </row>
    <row r="173" s="2" customFormat="1" ht="16.5" customHeight="1">
      <c r="A173" s="38"/>
      <c r="B173" s="39"/>
      <c r="C173" s="219" t="s">
        <v>510</v>
      </c>
      <c r="D173" s="219" t="s">
        <v>163</v>
      </c>
      <c r="E173" s="220" t="s">
        <v>1174</v>
      </c>
      <c r="F173" s="221" t="s">
        <v>1175</v>
      </c>
      <c r="G173" s="222" t="s">
        <v>319</v>
      </c>
      <c r="H173" s="223">
        <v>620</v>
      </c>
      <c r="I173" s="224"/>
      <c r="J173" s="225">
        <f>ROUND(I173*H173,2)</f>
        <v>0</v>
      </c>
      <c r="K173" s="221" t="s">
        <v>1</v>
      </c>
      <c r="L173" s="44"/>
      <c r="M173" s="226" t="s">
        <v>1</v>
      </c>
      <c r="N173" s="227" t="s">
        <v>41</v>
      </c>
      <c r="O173" s="91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0" t="s">
        <v>168</v>
      </c>
      <c r="AT173" s="230" t="s">
        <v>163</v>
      </c>
      <c r="AU173" s="230" t="s">
        <v>76</v>
      </c>
      <c r="AY173" s="17" t="s">
        <v>161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7" t="s">
        <v>84</v>
      </c>
      <c r="BK173" s="231">
        <f>ROUND(I173*H173,2)</f>
        <v>0</v>
      </c>
      <c r="BL173" s="17" t="s">
        <v>168</v>
      </c>
      <c r="BM173" s="230" t="s">
        <v>1024</v>
      </c>
    </row>
    <row r="174" s="2" customFormat="1" ht="16.5" customHeight="1">
      <c r="A174" s="38"/>
      <c r="B174" s="39"/>
      <c r="C174" s="219" t="s">
        <v>514</v>
      </c>
      <c r="D174" s="219" t="s">
        <v>163</v>
      </c>
      <c r="E174" s="220" t="s">
        <v>1176</v>
      </c>
      <c r="F174" s="221" t="s">
        <v>1177</v>
      </c>
      <c r="G174" s="222" t="s">
        <v>319</v>
      </c>
      <c r="H174" s="223">
        <v>260</v>
      </c>
      <c r="I174" s="224"/>
      <c r="J174" s="225">
        <f>ROUND(I174*H174,2)</f>
        <v>0</v>
      </c>
      <c r="K174" s="221" t="s">
        <v>1</v>
      </c>
      <c r="L174" s="44"/>
      <c r="M174" s="226" t="s">
        <v>1</v>
      </c>
      <c r="N174" s="227" t="s">
        <v>41</v>
      </c>
      <c r="O174" s="91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0" t="s">
        <v>168</v>
      </c>
      <c r="AT174" s="230" t="s">
        <v>163</v>
      </c>
      <c r="AU174" s="230" t="s">
        <v>76</v>
      </c>
      <c r="AY174" s="17" t="s">
        <v>161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7" t="s">
        <v>84</v>
      </c>
      <c r="BK174" s="231">
        <f>ROUND(I174*H174,2)</f>
        <v>0</v>
      </c>
      <c r="BL174" s="17" t="s">
        <v>168</v>
      </c>
      <c r="BM174" s="230" t="s">
        <v>1034</v>
      </c>
    </row>
    <row r="175" s="2" customFormat="1" ht="16.5" customHeight="1">
      <c r="A175" s="38"/>
      <c r="B175" s="39"/>
      <c r="C175" s="269" t="s">
        <v>518</v>
      </c>
      <c r="D175" s="269" t="s">
        <v>319</v>
      </c>
      <c r="E175" s="270" t="s">
        <v>1178</v>
      </c>
      <c r="F175" s="271" t="s">
        <v>1179</v>
      </c>
      <c r="G175" s="272" t="s">
        <v>319</v>
      </c>
      <c r="H175" s="273">
        <v>273</v>
      </c>
      <c r="I175" s="274"/>
      <c r="J175" s="275">
        <f>ROUND(I175*H175,2)</f>
        <v>0</v>
      </c>
      <c r="K175" s="271" t="s">
        <v>1</v>
      </c>
      <c r="L175" s="276"/>
      <c r="M175" s="277" t="s">
        <v>1</v>
      </c>
      <c r="N175" s="278" t="s">
        <v>41</v>
      </c>
      <c r="O175" s="91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0" t="s">
        <v>210</v>
      </c>
      <c r="AT175" s="230" t="s">
        <v>319</v>
      </c>
      <c r="AU175" s="230" t="s">
        <v>76</v>
      </c>
      <c r="AY175" s="17" t="s">
        <v>161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7" t="s">
        <v>84</v>
      </c>
      <c r="BK175" s="231">
        <f>ROUND(I175*H175,2)</f>
        <v>0</v>
      </c>
      <c r="BL175" s="17" t="s">
        <v>168</v>
      </c>
      <c r="BM175" s="230" t="s">
        <v>1043</v>
      </c>
    </row>
    <row r="176" s="2" customFormat="1" ht="16.5" customHeight="1">
      <c r="A176" s="38"/>
      <c r="B176" s="39"/>
      <c r="C176" s="219" t="s">
        <v>523</v>
      </c>
      <c r="D176" s="219" t="s">
        <v>163</v>
      </c>
      <c r="E176" s="220" t="s">
        <v>1180</v>
      </c>
      <c r="F176" s="221" t="s">
        <v>1073</v>
      </c>
      <c r="G176" s="222" t="s">
        <v>1065</v>
      </c>
      <c r="H176" s="223">
        <v>156</v>
      </c>
      <c r="I176" s="224"/>
      <c r="J176" s="225">
        <f>ROUND(I176*H176,2)</f>
        <v>0</v>
      </c>
      <c r="K176" s="221" t="s">
        <v>1</v>
      </c>
      <c r="L176" s="44"/>
      <c r="M176" s="226" t="s">
        <v>1</v>
      </c>
      <c r="N176" s="227" t="s">
        <v>41</v>
      </c>
      <c r="O176" s="91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0" t="s">
        <v>168</v>
      </c>
      <c r="AT176" s="230" t="s">
        <v>163</v>
      </c>
      <c r="AU176" s="230" t="s">
        <v>76</v>
      </c>
      <c r="AY176" s="17" t="s">
        <v>161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7" t="s">
        <v>84</v>
      </c>
      <c r="BK176" s="231">
        <f>ROUND(I176*H176,2)</f>
        <v>0</v>
      </c>
      <c r="BL176" s="17" t="s">
        <v>168</v>
      </c>
      <c r="BM176" s="230" t="s">
        <v>1053</v>
      </c>
    </row>
    <row r="177" s="2" customFormat="1" ht="16.5" customHeight="1">
      <c r="A177" s="38"/>
      <c r="B177" s="39"/>
      <c r="C177" s="219" t="s">
        <v>527</v>
      </c>
      <c r="D177" s="219" t="s">
        <v>163</v>
      </c>
      <c r="E177" s="220" t="s">
        <v>1181</v>
      </c>
      <c r="F177" s="221" t="s">
        <v>1076</v>
      </c>
      <c r="G177" s="222" t="s">
        <v>1065</v>
      </c>
      <c r="H177" s="223">
        <v>164</v>
      </c>
      <c r="I177" s="224"/>
      <c r="J177" s="225">
        <f>ROUND(I177*H177,2)</f>
        <v>0</v>
      </c>
      <c r="K177" s="221" t="s">
        <v>1</v>
      </c>
      <c r="L177" s="44"/>
      <c r="M177" s="226" t="s">
        <v>1</v>
      </c>
      <c r="N177" s="227" t="s">
        <v>41</v>
      </c>
      <c r="O177" s="91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0" t="s">
        <v>168</v>
      </c>
      <c r="AT177" s="230" t="s">
        <v>163</v>
      </c>
      <c r="AU177" s="230" t="s">
        <v>76</v>
      </c>
      <c r="AY177" s="17" t="s">
        <v>161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7" t="s">
        <v>84</v>
      </c>
      <c r="BK177" s="231">
        <f>ROUND(I177*H177,2)</f>
        <v>0</v>
      </c>
      <c r="BL177" s="17" t="s">
        <v>168</v>
      </c>
      <c r="BM177" s="230" t="s">
        <v>1182</v>
      </c>
    </row>
    <row r="178" s="2" customFormat="1" ht="21.75" customHeight="1">
      <c r="A178" s="38"/>
      <c r="B178" s="39"/>
      <c r="C178" s="219" t="s">
        <v>532</v>
      </c>
      <c r="D178" s="219" t="s">
        <v>163</v>
      </c>
      <c r="E178" s="220" t="s">
        <v>1183</v>
      </c>
      <c r="F178" s="221" t="s">
        <v>1184</v>
      </c>
      <c r="G178" s="222" t="s">
        <v>1065</v>
      </c>
      <c r="H178" s="223">
        <v>36</v>
      </c>
      <c r="I178" s="224"/>
      <c r="J178" s="225">
        <f>ROUND(I178*H178,2)</f>
        <v>0</v>
      </c>
      <c r="K178" s="221" t="s">
        <v>1</v>
      </c>
      <c r="L178" s="44"/>
      <c r="M178" s="226" t="s">
        <v>1</v>
      </c>
      <c r="N178" s="227" t="s">
        <v>41</v>
      </c>
      <c r="O178" s="91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0" t="s">
        <v>168</v>
      </c>
      <c r="AT178" s="230" t="s">
        <v>163</v>
      </c>
      <c r="AU178" s="230" t="s">
        <v>76</v>
      </c>
      <c r="AY178" s="17" t="s">
        <v>161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7" t="s">
        <v>84</v>
      </c>
      <c r="BK178" s="231">
        <f>ROUND(I178*H178,2)</f>
        <v>0</v>
      </c>
      <c r="BL178" s="17" t="s">
        <v>168</v>
      </c>
      <c r="BM178" s="230" t="s">
        <v>1185</v>
      </c>
    </row>
    <row r="179" s="2" customFormat="1" ht="16.5" customHeight="1">
      <c r="A179" s="38"/>
      <c r="B179" s="39"/>
      <c r="C179" s="219" t="s">
        <v>536</v>
      </c>
      <c r="D179" s="219" t="s">
        <v>163</v>
      </c>
      <c r="E179" s="220" t="s">
        <v>1186</v>
      </c>
      <c r="F179" s="221" t="s">
        <v>1187</v>
      </c>
      <c r="G179" s="222" t="s">
        <v>1065</v>
      </c>
      <c r="H179" s="223">
        <v>26</v>
      </c>
      <c r="I179" s="224"/>
      <c r="J179" s="225">
        <f>ROUND(I179*H179,2)</f>
        <v>0</v>
      </c>
      <c r="K179" s="221" t="s">
        <v>1</v>
      </c>
      <c r="L179" s="44"/>
      <c r="M179" s="226" t="s">
        <v>1</v>
      </c>
      <c r="N179" s="227" t="s">
        <v>41</v>
      </c>
      <c r="O179" s="91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0" t="s">
        <v>168</v>
      </c>
      <c r="AT179" s="230" t="s">
        <v>163</v>
      </c>
      <c r="AU179" s="230" t="s">
        <v>76</v>
      </c>
      <c r="AY179" s="17" t="s">
        <v>161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7" t="s">
        <v>84</v>
      </c>
      <c r="BK179" s="231">
        <f>ROUND(I179*H179,2)</f>
        <v>0</v>
      </c>
      <c r="BL179" s="17" t="s">
        <v>168</v>
      </c>
      <c r="BM179" s="230" t="s">
        <v>1188</v>
      </c>
    </row>
    <row r="180" s="2" customFormat="1" ht="16.5" customHeight="1">
      <c r="A180" s="38"/>
      <c r="B180" s="39"/>
      <c r="C180" s="219" t="s">
        <v>539</v>
      </c>
      <c r="D180" s="219" t="s">
        <v>163</v>
      </c>
      <c r="E180" s="220" t="s">
        <v>1189</v>
      </c>
      <c r="F180" s="221" t="s">
        <v>1190</v>
      </c>
      <c r="G180" s="222" t="s">
        <v>1065</v>
      </c>
      <c r="H180" s="223">
        <v>6.5</v>
      </c>
      <c r="I180" s="224"/>
      <c r="J180" s="225">
        <f>ROUND(I180*H180,2)</f>
        <v>0</v>
      </c>
      <c r="K180" s="221" t="s">
        <v>1</v>
      </c>
      <c r="L180" s="44"/>
      <c r="M180" s="226" t="s">
        <v>1</v>
      </c>
      <c r="N180" s="227" t="s">
        <v>41</v>
      </c>
      <c r="O180" s="91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0" t="s">
        <v>168</v>
      </c>
      <c r="AT180" s="230" t="s">
        <v>163</v>
      </c>
      <c r="AU180" s="230" t="s">
        <v>76</v>
      </c>
      <c r="AY180" s="17" t="s">
        <v>161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7" t="s">
        <v>84</v>
      </c>
      <c r="BK180" s="231">
        <f>ROUND(I180*H180,2)</f>
        <v>0</v>
      </c>
      <c r="BL180" s="17" t="s">
        <v>168</v>
      </c>
      <c r="BM180" s="230" t="s">
        <v>1191</v>
      </c>
    </row>
    <row r="181" s="2" customFormat="1" ht="16.5" customHeight="1">
      <c r="A181" s="38"/>
      <c r="B181" s="39"/>
      <c r="C181" s="219" t="s">
        <v>543</v>
      </c>
      <c r="D181" s="219" t="s">
        <v>163</v>
      </c>
      <c r="E181" s="220" t="s">
        <v>1192</v>
      </c>
      <c r="F181" s="221" t="s">
        <v>1193</v>
      </c>
      <c r="G181" s="222" t="s">
        <v>319</v>
      </c>
      <c r="H181" s="223">
        <v>418</v>
      </c>
      <c r="I181" s="224"/>
      <c r="J181" s="225">
        <f>ROUND(I181*H181,2)</f>
        <v>0</v>
      </c>
      <c r="K181" s="221" t="s">
        <v>1</v>
      </c>
      <c r="L181" s="44"/>
      <c r="M181" s="226" t="s">
        <v>1</v>
      </c>
      <c r="N181" s="227" t="s">
        <v>41</v>
      </c>
      <c r="O181" s="91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0" t="s">
        <v>168</v>
      </c>
      <c r="AT181" s="230" t="s">
        <v>163</v>
      </c>
      <c r="AU181" s="230" t="s">
        <v>76</v>
      </c>
      <c r="AY181" s="17" t="s">
        <v>161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7" t="s">
        <v>84</v>
      </c>
      <c r="BK181" s="231">
        <f>ROUND(I181*H181,2)</f>
        <v>0</v>
      </c>
      <c r="BL181" s="17" t="s">
        <v>168</v>
      </c>
      <c r="BM181" s="230" t="s">
        <v>1194</v>
      </c>
    </row>
    <row r="182" s="2" customFormat="1" ht="16.5" customHeight="1">
      <c r="A182" s="38"/>
      <c r="B182" s="39"/>
      <c r="C182" s="269" t="s">
        <v>112</v>
      </c>
      <c r="D182" s="269" t="s">
        <v>319</v>
      </c>
      <c r="E182" s="270" t="s">
        <v>1195</v>
      </c>
      <c r="F182" s="271" t="s">
        <v>1196</v>
      </c>
      <c r="G182" s="272" t="s">
        <v>319</v>
      </c>
      <c r="H182" s="273">
        <v>438.89999999999998</v>
      </c>
      <c r="I182" s="274"/>
      <c r="J182" s="275">
        <f>ROUND(I182*H182,2)</f>
        <v>0</v>
      </c>
      <c r="K182" s="271" t="s">
        <v>1</v>
      </c>
      <c r="L182" s="276"/>
      <c r="M182" s="277" t="s">
        <v>1</v>
      </c>
      <c r="N182" s="278" t="s">
        <v>41</v>
      </c>
      <c r="O182" s="91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0" t="s">
        <v>210</v>
      </c>
      <c r="AT182" s="230" t="s">
        <v>319</v>
      </c>
      <c r="AU182" s="230" t="s">
        <v>76</v>
      </c>
      <c r="AY182" s="17" t="s">
        <v>161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7" t="s">
        <v>84</v>
      </c>
      <c r="BK182" s="231">
        <f>ROUND(I182*H182,2)</f>
        <v>0</v>
      </c>
      <c r="BL182" s="17" t="s">
        <v>168</v>
      </c>
      <c r="BM182" s="230" t="s">
        <v>1197</v>
      </c>
    </row>
    <row r="183" s="2" customFormat="1" ht="21.75" customHeight="1">
      <c r="A183" s="38"/>
      <c r="B183" s="39"/>
      <c r="C183" s="219" t="s">
        <v>557</v>
      </c>
      <c r="D183" s="219" t="s">
        <v>163</v>
      </c>
      <c r="E183" s="220" t="s">
        <v>1198</v>
      </c>
      <c r="F183" s="221" t="s">
        <v>1199</v>
      </c>
      <c r="G183" s="222" t="s">
        <v>1080</v>
      </c>
      <c r="H183" s="223">
        <v>16.800000000000001</v>
      </c>
      <c r="I183" s="224"/>
      <c r="J183" s="225">
        <f>ROUND(I183*H183,2)</f>
        <v>0</v>
      </c>
      <c r="K183" s="221" t="s">
        <v>1</v>
      </c>
      <c r="L183" s="44"/>
      <c r="M183" s="226" t="s">
        <v>1</v>
      </c>
      <c r="N183" s="227" t="s">
        <v>41</v>
      </c>
      <c r="O183" s="91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0" t="s">
        <v>168</v>
      </c>
      <c r="AT183" s="230" t="s">
        <v>163</v>
      </c>
      <c r="AU183" s="230" t="s">
        <v>76</v>
      </c>
      <c r="AY183" s="17" t="s">
        <v>161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7" t="s">
        <v>84</v>
      </c>
      <c r="BK183" s="231">
        <f>ROUND(I183*H183,2)</f>
        <v>0</v>
      </c>
      <c r="BL183" s="17" t="s">
        <v>168</v>
      </c>
      <c r="BM183" s="230" t="s">
        <v>1200</v>
      </c>
    </row>
    <row r="184" s="2" customFormat="1" ht="16.5" customHeight="1">
      <c r="A184" s="38"/>
      <c r="B184" s="39"/>
      <c r="C184" s="269" t="s">
        <v>565</v>
      </c>
      <c r="D184" s="269" t="s">
        <v>319</v>
      </c>
      <c r="E184" s="270" t="s">
        <v>1201</v>
      </c>
      <c r="F184" s="271" t="s">
        <v>1202</v>
      </c>
      <c r="G184" s="272" t="s">
        <v>1080</v>
      </c>
      <c r="H184" s="273">
        <v>16.800000000000001</v>
      </c>
      <c r="I184" s="274"/>
      <c r="J184" s="275">
        <f>ROUND(I184*H184,2)</f>
        <v>0</v>
      </c>
      <c r="K184" s="271" t="s">
        <v>1</v>
      </c>
      <c r="L184" s="276"/>
      <c r="M184" s="277" t="s">
        <v>1</v>
      </c>
      <c r="N184" s="278" t="s">
        <v>41</v>
      </c>
      <c r="O184" s="91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0" t="s">
        <v>210</v>
      </c>
      <c r="AT184" s="230" t="s">
        <v>319</v>
      </c>
      <c r="AU184" s="230" t="s">
        <v>76</v>
      </c>
      <c r="AY184" s="17" t="s">
        <v>161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7" t="s">
        <v>84</v>
      </c>
      <c r="BK184" s="231">
        <f>ROUND(I184*H184,2)</f>
        <v>0</v>
      </c>
      <c r="BL184" s="17" t="s">
        <v>168</v>
      </c>
      <c r="BM184" s="230" t="s">
        <v>1203</v>
      </c>
    </row>
    <row r="185" s="2" customFormat="1" ht="21.75" customHeight="1">
      <c r="A185" s="38"/>
      <c r="B185" s="39"/>
      <c r="C185" s="219" t="s">
        <v>572</v>
      </c>
      <c r="D185" s="219" t="s">
        <v>163</v>
      </c>
      <c r="E185" s="220" t="s">
        <v>1204</v>
      </c>
      <c r="F185" s="221" t="s">
        <v>1205</v>
      </c>
      <c r="G185" s="222" t="s">
        <v>319</v>
      </c>
      <c r="H185" s="223">
        <v>776</v>
      </c>
      <c r="I185" s="224"/>
      <c r="J185" s="225">
        <f>ROUND(I185*H185,2)</f>
        <v>0</v>
      </c>
      <c r="K185" s="221" t="s">
        <v>1</v>
      </c>
      <c r="L185" s="44"/>
      <c r="M185" s="226" t="s">
        <v>1</v>
      </c>
      <c r="N185" s="227" t="s">
        <v>41</v>
      </c>
      <c r="O185" s="91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0" t="s">
        <v>168</v>
      </c>
      <c r="AT185" s="230" t="s">
        <v>163</v>
      </c>
      <c r="AU185" s="230" t="s">
        <v>76</v>
      </c>
      <c r="AY185" s="17" t="s">
        <v>161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7" t="s">
        <v>84</v>
      </c>
      <c r="BK185" s="231">
        <f>ROUND(I185*H185,2)</f>
        <v>0</v>
      </c>
      <c r="BL185" s="17" t="s">
        <v>168</v>
      </c>
      <c r="BM185" s="230" t="s">
        <v>1206</v>
      </c>
    </row>
    <row r="186" s="2" customFormat="1" ht="21.75" customHeight="1">
      <c r="A186" s="38"/>
      <c r="B186" s="39"/>
      <c r="C186" s="269" t="s">
        <v>577</v>
      </c>
      <c r="D186" s="269" t="s">
        <v>319</v>
      </c>
      <c r="E186" s="270" t="s">
        <v>1207</v>
      </c>
      <c r="F186" s="271" t="s">
        <v>1208</v>
      </c>
      <c r="G186" s="272" t="s">
        <v>319</v>
      </c>
      <c r="H186" s="273">
        <v>776</v>
      </c>
      <c r="I186" s="274"/>
      <c r="J186" s="275">
        <f>ROUND(I186*H186,2)</f>
        <v>0</v>
      </c>
      <c r="K186" s="271" t="s">
        <v>1</v>
      </c>
      <c r="L186" s="276"/>
      <c r="M186" s="277" t="s">
        <v>1</v>
      </c>
      <c r="N186" s="278" t="s">
        <v>41</v>
      </c>
      <c r="O186" s="91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0" t="s">
        <v>210</v>
      </c>
      <c r="AT186" s="230" t="s">
        <v>319</v>
      </c>
      <c r="AU186" s="230" t="s">
        <v>76</v>
      </c>
      <c r="AY186" s="17" t="s">
        <v>161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7" t="s">
        <v>84</v>
      </c>
      <c r="BK186" s="231">
        <f>ROUND(I186*H186,2)</f>
        <v>0</v>
      </c>
      <c r="BL186" s="17" t="s">
        <v>168</v>
      </c>
      <c r="BM186" s="230" t="s">
        <v>1209</v>
      </c>
    </row>
    <row r="187" s="2" customFormat="1" ht="16.5" customHeight="1">
      <c r="A187" s="38"/>
      <c r="B187" s="39"/>
      <c r="C187" s="219" t="s">
        <v>583</v>
      </c>
      <c r="D187" s="219" t="s">
        <v>163</v>
      </c>
      <c r="E187" s="220" t="s">
        <v>1210</v>
      </c>
      <c r="F187" s="221" t="s">
        <v>1211</v>
      </c>
      <c r="G187" s="222" t="s">
        <v>319</v>
      </c>
      <c r="H187" s="223">
        <v>100</v>
      </c>
      <c r="I187" s="224"/>
      <c r="J187" s="225">
        <f>ROUND(I187*H187,2)</f>
        <v>0</v>
      </c>
      <c r="K187" s="221" t="s">
        <v>1</v>
      </c>
      <c r="L187" s="44"/>
      <c r="M187" s="226" t="s">
        <v>1</v>
      </c>
      <c r="N187" s="227" t="s">
        <v>41</v>
      </c>
      <c r="O187" s="91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0" t="s">
        <v>168</v>
      </c>
      <c r="AT187" s="230" t="s">
        <v>163</v>
      </c>
      <c r="AU187" s="230" t="s">
        <v>76</v>
      </c>
      <c r="AY187" s="17" t="s">
        <v>161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7" t="s">
        <v>84</v>
      </c>
      <c r="BK187" s="231">
        <f>ROUND(I187*H187,2)</f>
        <v>0</v>
      </c>
      <c r="BL187" s="17" t="s">
        <v>168</v>
      </c>
      <c r="BM187" s="230" t="s">
        <v>1212</v>
      </c>
    </row>
    <row r="188" s="2" customFormat="1" ht="16.5" customHeight="1">
      <c r="A188" s="38"/>
      <c r="B188" s="39"/>
      <c r="C188" s="269" t="s">
        <v>589</v>
      </c>
      <c r="D188" s="269" t="s">
        <v>319</v>
      </c>
      <c r="E188" s="270" t="s">
        <v>1085</v>
      </c>
      <c r="F188" s="271" t="s">
        <v>1086</v>
      </c>
      <c r="G188" s="272" t="s">
        <v>1087</v>
      </c>
      <c r="H188" s="273">
        <v>84.5</v>
      </c>
      <c r="I188" s="274"/>
      <c r="J188" s="275">
        <f>ROUND(I188*H188,2)</f>
        <v>0</v>
      </c>
      <c r="K188" s="271" t="s">
        <v>1</v>
      </c>
      <c r="L188" s="276"/>
      <c r="M188" s="277" t="s">
        <v>1</v>
      </c>
      <c r="N188" s="278" t="s">
        <v>41</v>
      </c>
      <c r="O188" s="91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0" t="s">
        <v>210</v>
      </c>
      <c r="AT188" s="230" t="s">
        <v>319</v>
      </c>
      <c r="AU188" s="230" t="s">
        <v>76</v>
      </c>
      <c r="AY188" s="17" t="s">
        <v>161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7" t="s">
        <v>84</v>
      </c>
      <c r="BK188" s="231">
        <f>ROUND(I188*H188,2)</f>
        <v>0</v>
      </c>
      <c r="BL188" s="17" t="s">
        <v>168</v>
      </c>
      <c r="BM188" s="230" t="s">
        <v>1213</v>
      </c>
    </row>
    <row r="189" s="2" customFormat="1" ht="16.5" customHeight="1">
      <c r="A189" s="38"/>
      <c r="B189" s="39"/>
      <c r="C189" s="269" t="s">
        <v>596</v>
      </c>
      <c r="D189" s="269" t="s">
        <v>319</v>
      </c>
      <c r="E189" s="270" t="s">
        <v>1089</v>
      </c>
      <c r="F189" s="271" t="s">
        <v>1090</v>
      </c>
      <c r="G189" s="272" t="s">
        <v>1087</v>
      </c>
      <c r="H189" s="273">
        <v>84.5</v>
      </c>
      <c r="I189" s="274"/>
      <c r="J189" s="275">
        <f>ROUND(I189*H189,2)</f>
        <v>0</v>
      </c>
      <c r="K189" s="271" t="s">
        <v>1</v>
      </c>
      <c r="L189" s="276"/>
      <c r="M189" s="277" t="s">
        <v>1</v>
      </c>
      <c r="N189" s="278" t="s">
        <v>41</v>
      </c>
      <c r="O189" s="91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0" t="s">
        <v>210</v>
      </c>
      <c r="AT189" s="230" t="s">
        <v>319</v>
      </c>
      <c r="AU189" s="230" t="s">
        <v>76</v>
      </c>
      <c r="AY189" s="17" t="s">
        <v>161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7" t="s">
        <v>84</v>
      </c>
      <c r="BK189" s="231">
        <f>ROUND(I189*H189,2)</f>
        <v>0</v>
      </c>
      <c r="BL189" s="17" t="s">
        <v>168</v>
      </c>
      <c r="BM189" s="230" t="s">
        <v>1214</v>
      </c>
    </row>
    <row r="190" s="2" customFormat="1" ht="21.75" customHeight="1">
      <c r="A190" s="38"/>
      <c r="B190" s="39"/>
      <c r="C190" s="219" t="s">
        <v>601</v>
      </c>
      <c r="D190" s="219" t="s">
        <v>163</v>
      </c>
      <c r="E190" s="220" t="s">
        <v>1215</v>
      </c>
      <c r="F190" s="221" t="s">
        <v>1216</v>
      </c>
      <c r="G190" s="222" t="s">
        <v>319</v>
      </c>
      <c r="H190" s="223">
        <v>620</v>
      </c>
      <c r="I190" s="224"/>
      <c r="J190" s="225">
        <f>ROUND(I190*H190,2)</f>
        <v>0</v>
      </c>
      <c r="K190" s="221" t="s">
        <v>1</v>
      </c>
      <c r="L190" s="44"/>
      <c r="M190" s="226" t="s">
        <v>1</v>
      </c>
      <c r="N190" s="227" t="s">
        <v>41</v>
      </c>
      <c r="O190" s="91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0" t="s">
        <v>168</v>
      </c>
      <c r="AT190" s="230" t="s">
        <v>163</v>
      </c>
      <c r="AU190" s="230" t="s">
        <v>76</v>
      </c>
      <c r="AY190" s="17" t="s">
        <v>161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7" t="s">
        <v>84</v>
      </c>
      <c r="BK190" s="231">
        <f>ROUND(I190*H190,2)</f>
        <v>0</v>
      </c>
      <c r="BL190" s="17" t="s">
        <v>168</v>
      </c>
      <c r="BM190" s="230" t="s">
        <v>1217</v>
      </c>
    </row>
    <row r="191" s="2" customFormat="1" ht="16.5" customHeight="1">
      <c r="A191" s="38"/>
      <c r="B191" s="39"/>
      <c r="C191" s="269" t="s">
        <v>606</v>
      </c>
      <c r="D191" s="269" t="s">
        <v>319</v>
      </c>
      <c r="E191" s="270" t="s">
        <v>1218</v>
      </c>
      <c r="F191" s="271" t="s">
        <v>1219</v>
      </c>
      <c r="G191" s="272" t="s">
        <v>1065</v>
      </c>
      <c r="H191" s="273">
        <v>4.96</v>
      </c>
      <c r="I191" s="274"/>
      <c r="J191" s="275">
        <f>ROUND(I191*H191,2)</f>
        <v>0</v>
      </c>
      <c r="K191" s="271" t="s">
        <v>1</v>
      </c>
      <c r="L191" s="276"/>
      <c r="M191" s="277" t="s">
        <v>1</v>
      </c>
      <c r="N191" s="278" t="s">
        <v>41</v>
      </c>
      <c r="O191" s="91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0" t="s">
        <v>210</v>
      </c>
      <c r="AT191" s="230" t="s">
        <v>319</v>
      </c>
      <c r="AU191" s="230" t="s">
        <v>76</v>
      </c>
      <c r="AY191" s="17" t="s">
        <v>161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7" t="s">
        <v>84</v>
      </c>
      <c r="BK191" s="231">
        <f>ROUND(I191*H191,2)</f>
        <v>0</v>
      </c>
      <c r="BL191" s="17" t="s">
        <v>168</v>
      </c>
      <c r="BM191" s="230" t="s">
        <v>485</v>
      </c>
    </row>
    <row r="192" s="2" customFormat="1" ht="16.5" customHeight="1">
      <c r="A192" s="38"/>
      <c r="B192" s="39"/>
      <c r="C192" s="219" t="s">
        <v>610</v>
      </c>
      <c r="D192" s="219" t="s">
        <v>163</v>
      </c>
      <c r="E192" s="220" t="s">
        <v>1220</v>
      </c>
      <c r="F192" s="221" t="s">
        <v>1221</v>
      </c>
      <c r="G192" s="222" t="s">
        <v>319</v>
      </c>
      <c r="H192" s="223">
        <v>80</v>
      </c>
      <c r="I192" s="224"/>
      <c r="J192" s="225">
        <f>ROUND(I192*H192,2)</f>
        <v>0</v>
      </c>
      <c r="K192" s="221" t="s">
        <v>1</v>
      </c>
      <c r="L192" s="44"/>
      <c r="M192" s="226" t="s">
        <v>1</v>
      </c>
      <c r="N192" s="227" t="s">
        <v>41</v>
      </c>
      <c r="O192" s="91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0" t="s">
        <v>168</v>
      </c>
      <c r="AT192" s="230" t="s">
        <v>163</v>
      </c>
      <c r="AU192" s="230" t="s">
        <v>76</v>
      </c>
      <c r="AY192" s="17" t="s">
        <v>161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7" t="s">
        <v>84</v>
      </c>
      <c r="BK192" s="231">
        <f>ROUND(I192*H192,2)</f>
        <v>0</v>
      </c>
      <c r="BL192" s="17" t="s">
        <v>168</v>
      </c>
      <c r="BM192" s="230" t="s">
        <v>1222</v>
      </c>
    </row>
    <row r="193" s="2" customFormat="1" ht="16.5" customHeight="1">
      <c r="A193" s="38"/>
      <c r="B193" s="39"/>
      <c r="C193" s="269" t="s">
        <v>616</v>
      </c>
      <c r="D193" s="269" t="s">
        <v>319</v>
      </c>
      <c r="E193" s="270" t="s">
        <v>1223</v>
      </c>
      <c r="F193" s="271" t="s">
        <v>1224</v>
      </c>
      <c r="G193" s="272" t="s">
        <v>1065</v>
      </c>
      <c r="H193" s="273">
        <v>160</v>
      </c>
      <c r="I193" s="274"/>
      <c r="J193" s="275">
        <f>ROUND(I193*H193,2)</f>
        <v>0</v>
      </c>
      <c r="K193" s="271" t="s">
        <v>1</v>
      </c>
      <c r="L193" s="276"/>
      <c r="M193" s="277" t="s">
        <v>1</v>
      </c>
      <c r="N193" s="278" t="s">
        <v>41</v>
      </c>
      <c r="O193" s="91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0" t="s">
        <v>210</v>
      </c>
      <c r="AT193" s="230" t="s">
        <v>319</v>
      </c>
      <c r="AU193" s="230" t="s">
        <v>76</v>
      </c>
      <c r="AY193" s="17" t="s">
        <v>161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7" t="s">
        <v>84</v>
      </c>
      <c r="BK193" s="231">
        <f>ROUND(I193*H193,2)</f>
        <v>0</v>
      </c>
      <c r="BL193" s="17" t="s">
        <v>168</v>
      </c>
      <c r="BM193" s="230" t="s">
        <v>1225</v>
      </c>
    </row>
    <row r="194" s="2" customFormat="1" ht="16.5" customHeight="1">
      <c r="A194" s="38"/>
      <c r="B194" s="39"/>
      <c r="C194" s="269" t="s">
        <v>621</v>
      </c>
      <c r="D194" s="269" t="s">
        <v>319</v>
      </c>
      <c r="E194" s="270" t="s">
        <v>1226</v>
      </c>
      <c r="F194" s="271" t="s">
        <v>1227</v>
      </c>
      <c r="G194" s="272" t="s">
        <v>1065</v>
      </c>
      <c r="H194" s="273">
        <v>160</v>
      </c>
      <c r="I194" s="274"/>
      <c r="J194" s="275">
        <f>ROUND(I194*H194,2)</f>
        <v>0</v>
      </c>
      <c r="K194" s="271" t="s">
        <v>1</v>
      </c>
      <c r="L194" s="276"/>
      <c r="M194" s="277" t="s">
        <v>1</v>
      </c>
      <c r="N194" s="278" t="s">
        <v>41</v>
      </c>
      <c r="O194" s="91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0" t="s">
        <v>210</v>
      </c>
      <c r="AT194" s="230" t="s">
        <v>319</v>
      </c>
      <c r="AU194" s="230" t="s">
        <v>76</v>
      </c>
      <c r="AY194" s="17" t="s">
        <v>161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7" t="s">
        <v>84</v>
      </c>
      <c r="BK194" s="231">
        <f>ROUND(I194*H194,2)</f>
        <v>0</v>
      </c>
      <c r="BL194" s="17" t="s">
        <v>168</v>
      </c>
      <c r="BM194" s="230" t="s">
        <v>1228</v>
      </c>
    </row>
    <row r="195" s="2" customFormat="1" ht="16.5" customHeight="1">
      <c r="A195" s="38"/>
      <c r="B195" s="39"/>
      <c r="C195" s="269" t="s">
        <v>626</v>
      </c>
      <c r="D195" s="269" t="s">
        <v>319</v>
      </c>
      <c r="E195" s="270" t="s">
        <v>1229</v>
      </c>
      <c r="F195" s="271" t="s">
        <v>1230</v>
      </c>
      <c r="G195" s="272" t="s">
        <v>1065</v>
      </c>
      <c r="H195" s="273">
        <v>2</v>
      </c>
      <c r="I195" s="274"/>
      <c r="J195" s="275">
        <f>ROUND(I195*H195,2)</f>
        <v>0</v>
      </c>
      <c r="K195" s="271" t="s">
        <v>1</v>
      </c>
      <c r="L195" s="276"/>
      <c r="M195" s="277" t="s">
        <v>1</v>
      </c>
      <c r="N195" s="278" t="s">
        <v>41</v>
      </c>
      <c r="O195" s="91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0" t="s">
        <v>210</v>
      </c>
      <c r="AT195" s="230" t="s">
        <v>319</v>
      </c>
      <c r="AU195" s="230" t="s">
        <v>76</v>
      </c>
      <c r="AY195" s="17" t="s">
        <v>161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7" t="s">
        <v>84</v>
      </c>
      <c r="BK195" s="231">
        <f>ROUND(I195*H195,2)</f>
        <v>0</v>
      </c>
      <c r="BL195" s="17" t="s">
        <v>168</v>
      </c>
      <c r="BM195" s="230" t="s">
        <v>1231</v>
      </c>
    </row>
    <row r="196" s="2" customFormat="1" ht="16.5" customHeight="1">
      <c r="A196" s="38"/>
      <c r="B196" s="39"/>
      <c r="C196" s="269" t="s">
        <v>393</v>
      </c>
      <c r="D196" s="269" t="s">
        <v>319</v>
      </c>
      <c r="E196" s="270" t="s">
        <v>1232</v>
      </c>
      <c r="F196" s="271" t="s">
        <v>1233</v>
      </c>
      <c r="G196" s="272" t="s">
        <v>1065</v>
      </c>
      <c r="H196" s="273">
        <v>4</v>
      </c>
      <c r="I196" s="274"/>
      <c r="J196" s="275">
        <f>ROUND(I196*H196,2)</f>
        <v>0</v>
      </c>
      <c r="K196" s="271" t="s">
        <v>1</v>
      </c>
      <c r="L196" s="276"/>
      <c r="M196" s="277" t="s">
        <v>1</v>
      </c>
      <c r="N196" s="278" t="s">
        <v>41</v>
      </c>
      <c r="O196" s="91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0" t="s">
        <v>210</v>
      </c>
      <c r="AT196" s="230" t="s">
        <v>319</v>
      </c>
      <c r="AU196" s="230" t="s">
        <v>76</v>
      </c>
      <c r="AY196" s="17" t="s">
        <v>161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7" t="s">
        <v>84</v>
      </c>
      <c r="BK196" s="231">
        <f>ROUND(I196*H196,2)</f>
        <v>0</v>
      </c>
      <c r="BL196" s="17" t="s">
        <v>168</v>
      </c>
      <c r="BM196" s="230" t="s">
        <v>1234</v>
      </c>
    </row>
    <row r="197" s="2" customFormat="1" ht="16.5" customHeight="1">
      <c r="A197" s="38"/>
      <c r="B197" s="39"/>
      <c r="C197" s="269" t="s">
        <v>636</v>
      </c>
      <c r="D197" s="269" t="s">
        <v>319</v>
      </c>
      <c r="E197" s="270" t="s">
        <v>1235</v>
      </c>
      <c r="F197" s="271" t="s">
        <v>1236</v>
      </c>
      <c r="G197" s="272" t="s">
        <v>1065</v>
      </c>
      <c r="H197" s="273">
        <v>2</v>
      </c>
      <c r="I197" s="274"/>
      <c r="J197" s="275">
        <f>ROUND(I197*H197,2)</f>
        <v>0</v>
      </c>
      <c r="K197" s="271" t="s">
        <v>1</v>
      </c>
      <c r="L197" s="276"/>
      <c r="M197" s="277" t="s">
        <v>1</v>
      </c>
      <c r="N197" s="278" t="s">
        <v>41</v>
      </c>
      <c r="O197" s="91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0" t="s">
        <v>210</v>
      </c>
      <c r="AT197" s="230" t="s">
        <v>319</v>
      </c>
      <c r="AU197" s="230" t="s">
        <v>76</v>
      </c>
      <c r="AY197" s="17" t="s">
        <v>161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7" t="s">
        <v>84</v>
      </c>
      <c r="BK197" s="231">
        <f>ROUND(I197*H197,2)</f>
        <v>0</v>
      </c>
      <c r="BL197" s="17" t="s">
        <v>168</v>
      </c>
      <c r="BM197" s="230" t="s">
        <v>1237</v>
      </c>
    </row>
    <row r="198" s="2" customFormat="1" ht="16.5" customHeight="1">
      <c r="A198" s="38"/>
      <c r="B198" s="39"/>
      <c r="C198" s="269" t="s">
        <v>640</v>
      </c>
      <c r="D198" s="269" t="s">
        <v>319</v>
      </c>
      <c r="E198" s="270" t="s">
        <v>1238</v>
      </c>
      <c r="F198" s="271" t="s">
        <v>1239</v>
      </c>
      <c r="G198" s="272" t="s">
        <v>1065</v>
      </c>
      <c r="H198" s="273">
        <v>2</v>
      </c>
      <c r="I198" s="274"/>
      <c r="J198" s="275">
        <f>ROUND(I198*H198,2)</f>
        <v>0</v>
      </c>
      <c r="K198" s="271" t="s">
        <v>1</v>
      </c>
      <c r="L198" s="276"/>
      <c r="M198" s="277" t="s">
        <v>1</v>
      </c>
      <c r="N198" s="278" t="s">
        <v>41</v>
      </c>
      <c r="O198" s="91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0" t="s">
        <v>210</v>
      </c>
      <c r="AT198" s="230" t="s">
        <v>319</v>
      </c>
      <c r="AU198" s="230" t="s">
        <v>76</v>
      </c>
      <c r="AY198" s="17" t="s">
        <v>161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7" t="s">
        <v>84</v>
      </c>
      <c r="BK198" s="231">
        <f>ROUND(I198*H198,2)</f>
        <v>0</v>
      </c>
      <c r="BL198" s="17" t="s">
        <v>168</v>
      </c>
      <c r="BM198" s="230" t="s">
        <v>1240</v>
      </c>
    </row>
    <row r="199" s="2" customFormat="1" ht="16.5" customHeight="1">
      <c r="A199" s="38"/>
      <c r="B199" s="39"/>
      <c r="C199" s="269" t="s">
        <v>645</v>
      </c>
      <c r="D199" s="269" t="s">
        <v>319</v>
      </c>
      <c r="E199" s="270" t="s">
        <v>1241</v>
      </c>
      <c r="F199" s="271" t="s">
        <v>1242</v>
      </c>
      <c r="G199" s="272" t="s">
        <v>1065</v>
      </c>
      <c r="H199" s="273">
        <v>14</v>
      </c>
      <c r="I199" s="274"/>
      <c r="J199" s="275">
        <f>ROUND(I199*H199,2)</f>
        <v>0</v>
      </c>
      <c r="K199" s="271" t="s">
        <v>1</v>
      </c>
      <c r="L199" s="276"/>
      <c r="M199" s="277" t="s">
        <v>1</v>
      </c>
      <c r="N199" s="278" t="s">
        <v>41</v>
      </c>
      <c r="O199" s="91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0" t="s">
        <v>210</v>
      </c>
      <c r="AT199" s="230" t="s">
        <v>319</v>
      </c>
      <c r="AU199" s="230" t="s">
        <v>76</v>
      </c>
      <c r="AY199" s="17" t="s">
        <v>161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7" t="s">
        <v>84</v>
      </c>
      <c r="BK199" s="231">
        <f>ROUND(I199*H199,2)</f>
        <v>0</v>
      </c>
      <c r="BL199" s="17" t="s">
        <v>168</v>
      </c>
      <c r="BM199" s="230" t="s">
        <v>1243</v>
      </c>
    </row>
    <row r="200" s="2" customFormat="1" ht="16.5" customHeight="1">
      <c r="A200" s="38"/>
      <c r="B200" s="39"/>
      <c r="C200" s="269" t="s">
        <v>649</v>
      </c>
      <c r="D200" s="269" t="s">
        <v>319</v>
      </c>
      <c r="E200" s="270" t="s">
        <v>1244</v>
      </c>
      <c r="F200" s="271" t="s">
        <v>1245</v>
      </c>
      <c r="G200" s="272" t="s">
        <v>1065</v>
      </c>
      <c r="H200" s="273">
        <v>10</v>
      </c>
      <c r="I200" s="274"/>
      <c r="J200" s="275">
        <f>ROUND(I200*H200,2)</f>
        <v>0</v>
      </c>
      <c r="K200" s="271" t="s">
        <v>1</v>
      </c>
      <c r="L200" s="276"/>
      <c r="M200" s="277" t="s">
        <v>1</v>
      </c>
      <c r="N200" s="278" t="s">
        <v>41</v>
      </c>
      <c r="O200" s="91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0" t="s">
        <v>210</v>
      </c>
      <c r="AT200" s="230" t="s">
        <v>319</v>
      </c>
      <c r="AU200" s="230" t="s">
        <v>76</v>
      </c>
      <c r="AY200" s="17" t="s">
        <v>161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7" t="s">
        <v>84</v>
      </c>
      <c r="BK200" s="231">
        <f>ROUND(I200*H200,2)</f>
        <v>0</v>
      </c>
      <c r="BL200" s="17" t="s">
        <v>168</v>
      </c>
      <c r="BM200" s="230" t="s">
        <v>1246</v>
      </c>
    </row>
    <row r="201" s="2" customFormat="1" ht="16.5" customHeight="1">
      <c r="A201" s="38"/>
      <c r="B201" s="39"/>
      <c r="C201" s="269" t="s">
        <v>654</v>
      </c>
      <c r="D201" s="269" t="s">
        <v>319</v>
      </c>
      <c r="E201" s="270" t="s">
        <v>1247</v>
      </c>
      <c r="F201" s="271" t="s">
        <v>1248</v>
      </c>
      <c r="G201" s="272" t="s">
        <v>1065</v>
      </c>
      <c r="H201" s="273">
        <v>26</v>
      </c>
      <c r="I201" s="274"/>
      <c r="J201" s="275">
        <f>ROUND(I201*H201,2)</f>
        <v>0</v>
      </c>
      <c r="K201" s="271" t="s">
        <v>1</v>
      </c>
      <c r="L201" s="276"/>
      <c r="M201" s="277" t="s">
        <v>1</v>
      </c>
      <c r="N201" s="278" t="s">
        <v>41</v>
      </c>
      <c r="O201" s="91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0" t="s">
        <v>210</v>
      </c>
      <c r="AT201" s="230" t="s">
        <v>319</v>
      </c>
      <c r="AU201" s="230" t="s">
        <v>76</v>
      </c>
      <c r="AY201" s="17" t="s">
        <v>161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7" t="s">
        <v>84</v>
      </c>
      <c r="BK201" s="231">
        <f>ROUND(I201*H201,2)</f>
        <v>0</v>
      </c>
      <c r="BL201" s="17" t="s">
        <v>168</v>
      </c>
      <c r="BM201" s="230" t="s">
        <v>1249</v>
      </c>
    </row>
    <row r="202" s="2" customFormat="1" ht="16.5" customHeight="1">
      <c r="A202" s="38"/>
      <c r="B202" s="39"/>
      <c r="C202" s="219" t="s">
        <v>658</v>
      </c>
      <c r="D202" s="219" t="s">
        <v>163</v>
      </c>
      <c r="E202" s="220" t="s">
        <v>1250</v>
      </c>
      <c r="F202" s="221" t="s">
        <v>1251</v>
      </c>
      <c r="G202" s="222" t="s">
        <v>1065</v>
      </c>
      <c r="H202" s="223">
        <v>4</v>
      </c>
      <c r="I202" s="224"/>
      <c r="J202" s="225">
        <f>ROUND(I202*H202,2)</f>
        <v>0</v>
      </c>
      <c r="K202" s="221" t="s">
        <v>1</v>
      </c>
      <c r="L202" s="44"/>
      <c r="M202" s="226" t="s">
        <v>1</v>
      </c>
      <c r="N202" s="227" t="s">
        <v>41</v>
      </c>
      <c r="O202" s="91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0" t="s">
        <v>168</v>
      </c>
      <c r="AT202" s="230" t="s">
        <v>163</v>
      </c>
      <c r="AU202" s="230" t="s">
        <v>76</v>
      </c>
      <c r="AY202" s="17" t="s">
        <v>161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7" t="s">
        <v>84</v>
      </c>
      <c r="BK202" s="231">
        <f>ROUND(I202*H202,2)</f>
        <v>0</v>
      </c>
      <c r="BL202" s="17" t="s">
        <v>168</v>
      </c>
      <c r="BM202" s="230" t="s">
        <v>1252</v>
      </c>
    </row>
    <row r="203" s="2" customFormat="1" ht="16.5" customHeight="1">
      <c r="A203" s="38"/>
      <c r="B203" s="39"/>
      <c r="C203" s="219" t="s">
        <v>663</v>
      </c>
      <c r="D203" s="219" t="s">
        <v>163</v>
      </c>
      <c r="E203" s="220" t="s">
        <v>1253</v>
      </c>
      <c r="F203" s="221" t="s">
        <v>1254</v>
      </c>
      <c r="G203" s="222" t="s">
        <v>319</v>
      </c>
      <c r="H203" s="223">
        <v>18</v>
      </c>
      <c r="I203" s="224"/>
      <c r="J203" s="225">
        <f>ROUND(I203*H203,2)</f>
        <v>0</v>
      </c>
      <c r="K203" s="221" t="s">
        <v>1</v>
      </c>
      <c r="L203" s="44"/>
      <c r="M203" s="226" t="s">
        <v>1</v>
      </c>
      <c r="N203" s="227" t="s">
        <v>41</v>
      </c>
      <c r="O203" s="91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0" t="s">
        <v>168</v>
      </c>
      <c r="AT203" s="230" t="s">
        <v>163</v>
      </c>
      <c r="AU203" s="230" t="s">
        <v>76</v>
      </c>
      <c r="AY203" s="17" t="s">
        <v>161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7" t="s">
        <v>84</v>
      </c>
      <c r="BK203" s="231">
        <f>ROUND(I203*H203,2)</f>
        <v>0</v>
      </c>
      <c r="BL203" s="17" t="s">
        <v>168</v>
      </c>
      <c r="BM203" s="230" t="s">
        <v>1255</v>
      </c>
    </row>
    <row r="204" s="2" customFormat="1" ht="16.5" customHeight="1">
      <c r="A204" s="38"/>
      <c r="B204" s="39"/>
      <c r="C204" s="269" t="s">
        <v>667</v>
      </c>
      <c r="D204" s="269" t="s">
        <v>319</v>
      </c>
      <c r="E204" s="270" t="s">
        <v>1256</v>
      </c>
      <c r="F204" s="271" t="s">
        <v>1257</v>
      </c>
      <c r="G204" s="272" t="s">
        <v>319</v>
      </c>
      <c r="H204" s="273">
        <v>19.800000000000001</v>
      </c>
      <c r="I204" s="274"/>
      <c r="J204" s="275">
        <f>ROUND(I204*H204,2)</f>
        <v>0</v>
      </c>
      <c r="K204" s="271" t="s">
        <v>1</v>
      </c>
      <c r="L204" s="276"/>
      <c r="M204" s="277" t="s">
        <v>1</v>
      </c>
      <c r="N204" s="278" t="s">
        <v>41</v>
      </c>
      <c r="O204" s="91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0" t="s">
        <v>210</v>
      </c>
      <c r="AT204" s="230" t="s">
        <v>319</v>
      </c>
      <c r="AU204" s="230" t="s">
        <v>76</v>
      </c>
      <c r="AY204" s="17" t="s">
        <v>161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7" t="s">
        <v>84</v>
      </c>
      <c r="BK204" s="231">
        <f>ROUND(I204*H204,2)</f>
        <v>0</v>
      </c>
      <c r="BL204" s="17" t="s">
        <v>168</v>
      </c>
      <c r="BM204" s="230" t="s">
        <v>1258</v>
      </c>
    </row>
    <row r="205" s="2" customFormat="1">
      <c r="A205" s="38"/>
      <c r="B205" s="39"/>
      <c r="C205" s="40"/>
      <c r="D205" s="232" t="s">
        <v>170</v>
      </c>
      <c r="E205" s="40"/>
      <c r="F205" s="233" t="s">
        <v>1259</v>
      </c>
      <c r="G205" s="40"/>
      <c r="H205" s="40"/>
      <c r="I205" s="234"/>
      <c r="J205" s="40"/>
      <c r="K205" s="40"/>
      <c r="L205" s="44"/>
      <c r="M205" s="235"/>
      <c r="N205" s="236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170</v>
      </c>
      <c r="AU205" s="17" t="s">
        <v>76</v>
      </c>
    </row>
    <row r="206" s="2" customFormat="1" ht="21.75" customHeight="1">
      <c r="A206" s="38"/>
      <c r="B206" s="39"/>
      <c r="C206" s="219" t="s">
        <v>671</v>
      </c>
      <c r="D206" s="219" t="s">
        <v>163</v>
      </c>
      <c r="E206" s="220" t="s">
        <v>1260</v>
      </c>
      <c r="F206" s="221" t="s">
        <v>1261</v>
      </c>
      <c r="G206" s="222" t="s">
        <v>319</v>
      </c>
      <c r="H206" s="223">
        <v>4200</v>
      </c>
      <c r="I206" s="224"/>
      <c r="J206" s="225">
        <f>ROUND(I206*H206,2)</f>
        <v>0</v>
      </c>
      <c r="K206" s="221" t="s">
        <v>1</v>
      </c>
      <c r="L206" s="44"/>
      <c r="M206" s="226" t="s">
        <v>1</v>
      </c>
      <c r="N206" s="227" t="s">
        <v>41</v>
      </c>
      <c r="O206" s="91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0" t="s">
        <v>168</v>
      </c>
      <c r="AT206" s="230" t="s">
        <v>163</v>
      </c>
      <c r="AU206" s="230" t="s">
        <v>76</v>
      </c>
      <c r="AY206" s="17" t="s">
        <v>161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7" t="s">
        <v>84</v>
      </c>
      <c r="BK206" s="231">
        <f>ROUND(I206*H206,2)</f>
        <v>0</v>
      </c>
      <c r="BL206" s="17" t="s">
        <v>168</v>
      </c>
      <c r="BM206" s="230" t="s">
        <v>1262</v>
      </c>
    </row>
    <row r="207" s="2" customFormat="1" ht="16.5" customHeight="1">
      <c r="A207" s="38"/>
      <c r="B207" s="39"/>
      <c r="C207" s="219" t="s">
        <v>675</v>
      </c>
      <c r="D207" s="219" t="s">
        <v>163</v>
      </c>
      <c r="E207" s="220" t="s">
        <v>1263</v>
      </c>
      <c r="F207" s="221" t="s">
        <v>1264</v>
      </c>
      <c r="G207" s="222" t="s">
        <v>319</v>
      </c>
      <c r="H207" s="223">
        <v>550</v>
      </c>
      <c r="I207" s="224"/>
      <c r="J207" s="225">
        <f>ROUND(I207*H207,2)</f>
        <v>0</v>
      </c>
      <c r="K207" s="221" t="s">
        <v>1</v>
      </c>
      <c r="L207" s="44"/>
      <c r="M207" s="226" t="s">
        <v>1</v>
      </c>
      <c r="N207" s="227" t="s">
        <v>41</v>
      </c>
      <c r="O207" s="91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0" t="s">
        <v>168</v>
      </c>
      <c r="AT207" s="230" t="s">
        <v>163</v>
      </c>
      <c r="AU207" s="230" t="s">
        <v>76</v>
      </c>
      <c r="AY207" s="17" t="s">
        <v>161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7" t="s">
        <v>84</v>
      </c>
      <c r="BK207" s="231">
        <f>ROUND(I207*H207,2)</f>
        <v>0</v>
      </c>
      <c r="BL207" s="17" t="s">
        <v>168</v>
      </c>
      <c r="BM207" s="230" t="s">
        <v>1265</v>
      </c>
    </row>
    <row r="208" s="2" customFormat="1" ht="16.5" customHeight="1">
      <c r="A208" s="38"/>
      <c r="B208" s="39"/>
      <c r="C208" s="269" t="s">
        <v>679</v>
      </c>
      <c r="D208" s="269" t="s">
        <v>319</v>
      </c>
      <c r="E208" s="270" t="s">
        <v>1266</v>
      </c>
      <c r="F208" s="271" t="s">
        <v>1267</v>
      </c>
      <c r="G208" s="272" t="s">
        <v>319</v>
      </c>
      <c r="H208" s="273">
        <v>600</v>
      </c>
      <c r="I208" s="274"/>
      <c r="J208" s="275">
        <f>ROUND(I208*H208,2)</f>
        <v>0</v>
      </c>
      <c r="K208" s="271" t="s">
        <v>1</v>
      </c>
      <c r="L208" s="276"/>
      <c r="M208" s="277" t="s">
        <v>1</v>
      </c>
      <c r="N208" s="278" t="s">
        <v>41</v>
      </c>
      <c r="O208" s="91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0" t="s">
        <v>210</v>
      </c>
      <c r="AT208" s="230" t="s">
        <v>319</v>
      </c>
      <c r="AU208" s="230" t="s">
        <v>76</v>
      </c>
      <c r="AY208" s="17" t="s">
        <v>161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7" t="s">
        <v>84</v>
      </c>
      <c r="BK208" s="231">
        <f>ROUND(I208*H208,2)</f>
        <v>0</v>
      </c>
      <c r="BL208" s="17" t="s">
        <v>168</v>
      </c>
      <c r="BM208" s="230" t="s">
        <v>1268</v>
      </c>
    </row>
    <row r="209" s="2" customFormat="1" ht="16.5" customHeight="1">
      <c r="A209" s="38"/>
      <c r="B209" s="39"/>
      <c r="C209" s="219" t="s">
        <v>683</v>
      </c>
      <c r="D209" s="219" t="s">
        <v>163</v>
      </c>
      <c r="E209" s="220" t="s">
        <v>1269</v>
      </c>
      <c r="F209" s="221" t="s">
        <v>1270</v>
      </c>
      <c r="G209" s="222" t="s">
        <v>319</v>
      </c>
      <c r="H209" s="223">
        <v>600</v>
      </c>
      <c r="I209" s="224"/>
      <c r="J209" s="225">
        <f>ROUND(I209*H209,2)</f>
        <v>0</v>
      </c>
      <c r="K209" s="221" t="s">
        <v>1</v>
      </c>
      <c r="L209" s="44"/>
      <c r="M209" s="226" t="s">
        <v>1</v>
      </c>
      <c r="N209" s="227" t="s">
        <v>41</v>
      </c>
      <c r="O209" s="91"/>
      <c r="P209" s="228">
        <f>O209*H209</f>
        <v>0</v>
      </c>
      <c r="Q209" s="228">
        <v>0</v>
      </c>
      <c r="R209" s="228">
        <f>Q209*H209</f>
        <v>0</v>
      </c>
      <c r="S209" s="228">
        <v>0</v>
      </c>
      <c r="T209" s="229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0" t="s">
        <v>168</v>
      </c>
      <c r="AT209" s="230" t="s">
        <v>163</v>
      </c>
      <c r="AU209" s="230" t="s">
        <v>76</v>
      </c>
      <c r="AY209" s="17" t="s">
        <v>161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7" t="s">
        <v>84</v>
      </c>
      <c r="BK209" s="231">
        <f>ROUND(I209*H209,2)</f>
        <v>0</v>
      </c>
      <c r="BL209" s="17" t="s">
        <v>168</v>
      </c>
      <c r="BM209" s="230" t="s">
        <v>1271</v>
      </c>
    </row>
    <row r="210" s="2" customFormat="1" ht="16.5" customHeight="1">
      <c r="A210" s="38"/>
      <c r="B210" s="39"/>
      <c r="C210" s="269" t="s">
        <v>687</v>
      </c>
      <c r="D210" s="269" t="s">
        <v>319</v>
      </c>
      <c r="E210" s="270" t="s">
        <v>1263</v>
      </c>
      <c r="F210" s="271" t="s">
        <v>1272</v>
      </c>
      <c r="G210" s="272" t="s">
        <v>319</v>
      </c>
      <c r="H210" s="273">
        <v>550</v>
      </c>
      <c r="I210" s="274"/>
      <c r="J210" s="275">
        <f>ROUND(I210*H210,2)</f>
        <v>0</v>
      </c>
      <c r="K210" s="271" t="s">
        <v>1</v>
      </c>
      <c r="L210" s="276"/>
      <c r="M210" s="277" t="s">
        <v>1</v>
      </c>
      <c r="N210" s="278" t="s">
        <v>41</v>
      </c>
      <c r="O210" s="91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0" t="s">
        <v>210</v>
      </c>
      <c r="AT210" s="230" t="s">
        <v>319</v>
      </c>
      <c r="AU210" s="230" t="s">
        <v>76</v>
      </c>
      <c r="AY210" s="17" t="s">
        <v>161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7" t="s">
        <v>84</v>
      </c>
      <c r="BK210" s="231">
        <f>ROUND(I210*H210,2)</f>
        <v>0</v>
      </c>
      <c r="BL210" s="17" t="s">
        <v>168</v>
      </c>
      <c r="BM210" s="230" t="s">
        <v>1273</v>
      </c>
    </row>
    <row r="211" s="2" customFormat="1" ht="16.5" customHeight="1">
      <c r="A211" s="38"/>
      <c r="B211" s="39"/>
      <c r="C211" s="269" t="s">
        <v>691</v>
      </c>
      <c r="D211" s="269" t="s">
        <v>319</v>
      </c>
      <c r="E211" s="270" t="s">
        <v>1274</v>
      </c>
      <c r="F211" s="271" t="s">
        <v>1275</v>
      </c>
      <c r="G211" s="272" t="s">
        <v>1065</v>
      </c>
      <c r="H211" s="273">
        <v>35</v>
      </c>
      <c r="I211" s="274"/>
      <c r="J211" s="275">
        <f>ROUND(I211*H211,2)</f>
        <v>0</v>
      </c>
      <c r="K211" s="271" t="s">
        <v>1</v>
      </c>
      <c r="L211" s="276"/>
      <c r="M211" s="277" t="s">
        <v>1</v>
      </c>
      <c r="N211" s="278" t="s">
        <v>41</v>
      </c>
      <c r="O211" s="91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0" t="s">
        <v>210</v>
      </c>
      <c r="AT211" s="230" t="s">
        <v>319</v>
      </c>
      <c r="AU211" s="230" t="s">
        <v>76</v>
      </c>
      <c r="AY211" s="17" t="s">
        <v>161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7" t="s">
        <v>84</v>
      </c>
      <c r="BK211" s="231">
        <f>ROUND(I211*H211,2)</f>
        <v>0</v>
      </c>
      <c r="BL211" s="17" t="s">
        <v>168</v>
      </c>
      <c r="BM211" s="230" t="s">
        <v>1276</v>
      </c>
    </row>
    <row r="212" s="2" customFormat="1" ht="16.5" customHeight="1">
      <c r="A212" s="38"/>
      <c r="B212" s="39"/>
      <c r="C212" s="269" t="s">
        <v>695</v>
      </c>
      <c r="D212" s="269" t="s">
        <v>319</v>
      </c>
      <c r="E212" s="270" t="s">
        <v>1277</v>
      </c>
      <c r="F212" s="271" t="s">
        <v>1278</v>
      </c>
      <c r="G212" s="272" t="s">
        <v>1065</v>
      </c>
      <c r="H212" s="273">
        <v>21</v>
      </c>
      <c r="I212" s="274"/>
      <c r="J212" s="275">
        <f>ROUND(I212*H212,2)</f>
        <v>0</v>
      </c>
      <c r="K212" s="271" t="s">
        <v>1</v>
      </c>
      <c r="L212" s="276"/>
      <c r="M212" s="277" t="s">
        <v>1</v>
      </c>
      <c r="N212" s="278" t="s">
        <v>41</v>
      </c>
      <c r="O212" s="91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0" t="s">
        <v>210</v>
      </c>
      <c r="AT212" s="230" t="s">
        <v>319</v>
      </c>
      <c r="AU212" s="230" t="s">
        <v>76</v>
      </c>
      <c r="AY212" s="17" t="s">
        <v>161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7" t="s">
        <v>84</v>
      </c>
      <c r="BK212" s="231">
        <f>ROUND(I212*H212,2)</f>
        <v>0</v>
      </c>
      <c r="BL212" s="17" t="s">
        <v>168</v>
      </c>
      <c r="BM212" s="230" t="s">
        <v>1279</v>
      </c>
    </row>
    <row r="213" s="2" customFormat="1" ht="16.5" customHeight="1">
      <c r="A213" s="38"/>
      <c r="B213" s="39"/>
      <c r="C213" s="269" t="s">
        <v>699</v>
      </c>
      <c r="D213" s="269" t="s">
        <v>319</v>
      </c>
      <c r="E213" s="270" t="s">
        <v>1280</v>
      </c>
      <c r="F213" s="271" t="s">
        <v>1281</v>
      </c>
      <c r="G213" s="272" t="s">
        <v>1065</v>
      </c>
      <c r="H213" s="273">
        <v>21</v>
      </c>
      <c r="I213" s="274"/>
      <c r="J213" s="275">
        <f>ROUND(I213*H213,2)</f>
        <v>0</v>
      </c>
      <c r="K213" s="271" t="s">
        <v>1</v>
      </c>
      <c r="L213" s="276"/>
      <c r="M213" s="277" t="s">
        <v>1</v>
      </c>
      <c r="N213" s="278" t="s">
        <v>41</v>
      </c>
      <c r="O213" s="91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0" t="s">
        <v>210</v>
      </c>
      <c r="AT213" s="230" t="s">
        <v>319</v>
      </c>
      <c r="AU213" s="230" t="s">
        <v>76</v>
      </c>
      <c r="AY213" s="17" t="s">
        <v>161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7" t="s">
        <v>84</v>
      </c>
      <c r="BK213" s="231">
        <f>ROUND(I213*H213,2)</f>
        <v>0</v>
      </c>
      <c r="BL213" s="17" t="s">
        <v>168</v>
      </c>
      <c r="BM213" s="230" t="s">
        <v>1282</v>
      </c>
    </row>
    <row r="214" s="2" customFormat="1" ht="16.5" customHeight="1">
      <c r="A214" s="38"/>
      <c r="B214" s="39"/>
      <c r="C214" s="219" t="s">
        <v>703</v>
      </c>
      <c r="D214" s="219" t="s">
        <v>163</v>
      </c>
      <c r="E214" s="220" t="s">
        <v>1283</v>
      </c>
      <c r="F214" s="221" t="s">
        <v>1284</v>
      </c>
      <c r="G214" s="222" t="s">
        <v>1065</v>
      </c>
      <c r="H214" s="223">
        <v>35</v>
      </c>
      <c r="I214" s="224"/>
      <c r="J214" s="225">
        <f>ROUND(I214*H214,2)</f>
        <v>0</v>
      </c>
      <c r="K214" s="221" t="s">
        <v>1</v>
      </c>
      <c r="L214" s="44"/>
      <c r="M214" s="226" t="s">
        <v>1</v>
      </c>
      <c r="N214" s="227" t="s">
        <v>41</v>
      </c>
      <c r="O214" s="91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0" t="s">
        <v>168</v>
      </c>
      <c r="AT214" s="230" t="s">
        <v>163</v>
      </c>
      <c r="AU214" s="230" t="s">
        <v>76</v>
      </c>
      <c r="AY214" s="17" t="s">
        <v>161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7" t="s">
        <v>84</v>
      </c>
      <c r="BK214" s="231">
        <f>ROUND(I214*H214,2)</f>
        <v>0</v>
      </c>
      <c r="BL214" s="17" t="s">
        <v>168</v>
      </c>
      <c r="BM214" s="230" t="s">
        <v>1285</v>
      </c>
    </row>
    <row r="215" s="2" customFormat="1" ht="16.5" customHeight="1">
      <c r="A215" s="38"/>
      <c r="B215" s="39"/>
      <c r="C215" s="269" t="s">
        <v>708</v>
      </c>
      <c r="D215" s="269" t="s">
        <v>319</v>
      </c>
      <c r="E215" s="270" t="s">
        <v>1286</v>
      </c>
      <c r="F215" s="271" t="s">
        <v>1287</v>
      </c>
      <c r="G215" s="272" t="s">
        <v>319</v>
      </c>
      <c r="H215" s="273">
        <v>4200</v>
      </c>
      <c r="I215" s="274"/>
      <c r="J215" s="275">
        <f>ROUND(I215*H215,2)</f>
        <v>0</v>
      </c>
      <c r="K215" s="271" t="s">
        <v>1</v>
      </c>
      <c r="L215" s="276"/>
      <c r="M215" s="277" t="s">
        <v>1</v>
      </c>
      <c r="N215" s="278" t="s">
        <v>41</v>
      </c>
      <c r="O215" s="91"/>
      <c r="P215" s="228">
        <f>O215*H215</f>
        <v>0</v>
      </c>
      <c r="Q215" s="228">
        <v>0</v>
      </c>
      <c r="R215" s="228">
        <f>Q215*H215</f>
        <v>0</v>
      </c>
      <c r="S215" s="228">
        <v>0</v>
      </c>
      <c r="T215" s="229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0" t="s">
        <v>210</v>
      </c>
      <c r="AT215" s="230" t="s">
        <v>319</v>
      </c>
      <c r="AU215" s="230" t="s">
        <v>76</v>
      </c>
      <c r="AY215" s="17" t="s">
        <v>161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7" t="s">
        <v>84</v>
      </c>
      <c r="BK215" s="231">
        <f>ROUND(I215*H215,2)</f>
        <v>0</v>
      </c>
      <c r="BL215" s="17" t="s">
        <v>168</v>
      </c>
      <c r="BM215" s="230" t="s">
        <v>1288</v>
      </c>
    </row>
    <row r="216" s="2" customFormat="1" ht="21.75" customHeight="1">
      <c r="A216" s="38"/>
      <c r="B216" s="39"/>
      <c r="C216" s="269" t="s">
        <v>714</v>
      </c>
      <c r="D216" s="269" t="s">
        <v>319</v>
      </c>
      <c r="E216" s="270" t="s">
        <v>1289</v>
      </c>
      <c r="F216" s="271" t="s">
        <v>1290</v>
      </c>
      <c r="G216" s="272" t="s">
        <v>1065</v>
      </c>
      <c r="H216" s="273">
        <v>4</v>
      </c>
      <c r="I216" s="274"/>
      <c r="J216" s="275">
        <f>ROUND(I216*H216,2)</f>
        <v>0</v>
      </c>
      <c r="K216" s="271" t="s">
        <v>1</v>
      </c>
      <c r="L216" s="276"/>
      <c r="M216" s="277" t="s">
        <v>1</v>
      </c>
      <c r="N216" s="278" t="s">
        <v>41</v>
      </c>
      <c r="O216" s="91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0" t="s">
        <v>210</v>
      </c>
      <c r="AT216" s="230" t="s">
        <v>319</v>
      </c>
      <c r="AU216" s="230" t="s">
        <v>76</v>
      </c>
      <c r="AY216" s="17" t="s">
        <v>161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7" t="s">
        <v>84</v>
      </c>
      <c r="BK216" s="231">
        <f>ROUND(I216*H216,2)</f>
        <v>0</v>
      </c>
      <c r="BL216" s="17" t="s">
        <v>168</v>
      </c>
      <c r="BM216" s="230" t="s">
        <v>1291</v>
      </c>
    </row>
    <row r="217" s="2" customFormat="1" ht="16.5" customHeight="1">
      <c r="A217" s="38"/>
      <c r="B217" s="39"/>
      <c r="C217" s="219" t="s">
        <v>719</v>
      </c>
      <c r="D217" s="219" t="s">
        <v>163</v>
      </c>
      <c r="E217" s="220" t="s">
        <v>1082</v>
      </c>
      <c r="F217" s="221" t="s">
        <v>1083</v>
      </c>
      <c r="G217" s="222" t="s">
        <v>319</v>
      </c>
      <c r="H217" s="223">
        <v>40</v>
      </c>
      <c r="I217" s="224"/>
      <c r="J217" s="225">
        <f>ROUND(I217*H217,2)</f>
        <v>0</v>
      </c>
      <c r="K217" s="221" t="s">
        <v>1</v>
      </c>
      <c r="L217" s="44"/>
      <c r="M217" s="226" t="s">
        <v>1</v>
      </c>
      <c r="N217" s="227" t="s">
        <v>41</v>
      </c>
      <c r="O217" s="91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0" t="s">
        <v>168</v>
      </c>
      <c r="AT217" s="230" t="s">
        <v>163</v>
      </c>
      <c r="AU217" s="230" t="s">
        <v>76</v>
      </c>
      <c r="AY217" s="17" t="s">
        <v>161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7" t="s">
        <v>84</v>
      </c>
      <c r="BK217" s="231">
        <f>ROUND(I217*H217,2)</f>
        <v>0</v>
      </c>
      <c r="BL217" s="17" t="s">
        <v>168</v>
      </c>
      <c r="BM217" s="230" t="s">
        <v>1292</v>
      </c>
    </row>
    <row r="218" s="2" customFormat="1" ht="16.5" customHeight="1">
      <c r="A218" s="38"/>
      <c r="B218" s="39"/>
      <c r="C218" s="269" t="s">
        <v>724</v>
      </c>
      <c r="D218" s="269" t="s">
        <v>319</v>
      </c>
      <c r="E218" s="270" t="s">
        <v>1085</v>
      </c>
      <c r="F218" s="271" t="s">
        <v>1086</v>
      </c>
      <c r="G218" s="272" t="s">
        <v>1087</v>
      </c>
      <c r="H218" s="273">
        <v>33.799999999999997</v>
      </c>
      <c r="I218" s="274"/>
      <c r="J218" s="275">
        <f>ROUND(I218*H218,2)</f>
        <v>0</v>
      </c>
      <c r="K218" s="271" t="s">
        <v>1</v>
      </c>
      <c r="L218" s="276"/>
      <c r="M218" s="277" t="s">
        <v>1</v>
      </c>
      <c r="N218" s="278" t="s">
        <v>41</v>
      </c>
      <c r="O218" s="91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0" t="s">
        <v>210</v>
      </c>
      <c r="AT218" s="230" t="s">
        <v>319</v>
      </c>
      <c r="AU218" s="230" t="s">
        <v>76</v>
      </c>
      <c r="AY218" s="17" t="s">
        <v>161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7" t="s">
        <v>84</v>
      </c>
      <c r="BK218" s="231">
        <f>ROUND(I218*H218,2)</f>
        <v>0</v>
      </c>
      <c r="BL218" s="17" t="s">
        <v>168</v>
      </c>
      <c r="BM218" s="230" t="s">
        <v>1293</v>
      </c>
    </row>
    <row r="219" s="2" customFormat="1" ht="16.5" customHeight="1">
      <c r="A219" s="38"/>
      <c r="B219" s="39"/>
      <c r="C219" s="269" t="s">
        <v>729</v>
      </c>
      <c r="D219" s="269" t="s">
        <v>319</v>
      </c>
      <c r="E219" s="270" t="s">
        <v>1089</v>
      </c>
      <c r="F219" s="271" t="s">
        <v>1090</v>
      </c>
      <c r="G219" s="272" t="s">
        <v>1087</v>
      </c>
      <c r="H219" s="273">
        <v>33.799999999999997</v>
      </c>
      <c r="I219" s="274"/>
      <c r="J219" s="275">
        <f>ROUND(I219*H219,2)</f>
        <v>0</v>
      </c>
      <c r="K219" s="271" t="s">
        <v>1</v>
      </c>
      <c r="L219" s="276"/>
      <c r="M219" s="277" t="s">
        <v>1</v>
      </c>
      <c r="N219" s="278" t="s">
        <v>41</v>
      </c>
      <c r="O219" s="91"/>
      <c r="P219" s="228">
        <f>O219*H219</f>
        <v>0</v>
      </c>
      <c r="Q219" s="228">
        <v>0</v>
      </c>
      <c r="R219" s="228">
        <f>Q219*H219</f>
        <v>0</v>
      </c>
      <c r="S219" s="228">
        <v>0</v>
      </c>
      <c r="T219" s="229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0" t="s">
        <v>210</v>
      </c>
      <c r="AT219" s="230" t="s">
        <v>319</v>
      </c>
      <c r="AU219" s="230" t="s">
        <v>76</v>
      </c>
      <c r="AY219" s="17" t="s">
        <v>161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7" t="s">
        <v>84</v>
      </c>
      <c r="BK219" s="231">
        <f>ROUND(I219*H219,2)</f>
        <v>0</v>
      </c>
      <c r="BL219" s="17" t="s">
        <v>168</v>
      </c>
      <c r="BM219" s="230" t="s">
        <v>1294</v>
      </c>
    </row>
    <row r="220" s="2" customFormat="1" ht="16.5" customHeight="1">
      <c r="A220" s="38"/>
      <c r="B220" s="39"/>
      <c r="C220" s="219" t="s">
        <v>735</v>
      </c>
      <c r="D220" s="219" t="s">
        <v>163</v>
      </c>
      <c r="E220" s="220" t="s">
        <v>1250</v>
      </c>
      <c r="F220" s="221" t="s">
        <v>1251</v>
      </c>
      <c r="G220" s="222" t="s">
        <v>1065</v>
      </c>
      <c r="H220" s="223">
        <v>2</v>
      </c>
      <c r="I220" s="224"/>
      <c r="J220" s="225">
        <f>ROUND(I220*H220,2)</f>
        <v>0</v>
      </c>
      <c r="K220" s="221" t="s">
        <v>1</v>
      </c>
      <c r="L220" s="44"/>
      <c r="M220" s="226" t="s">
        <v>1</v>
      </c>
      <c r="N220" s="227" t="s">
        <v>41</v>
      </c>
      <c r="O220" s="91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0" t="s">
        <v>168</v>
      </c>
      <c r="AT220" s="230" t="s">
        <v>163</v>
      </c>
      <c r="AU220" s="230" t="s">
        <v>76</v>
      </c>
      <c r="AY220" s="17" t="s">
        <v>161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7" t="s">
        <v>84</v>
      </c>
      <c r="BK220" s="231">
        <f>ROUND(I220*H220,2)</f>
        <v>0</v>
      </c>
      <c r="BL220" s="17" t="s">
        <v>168</v>
      </c>
      <c r="BM220" s="230" t="s">
        <v>1295</v>
      </c>
    </row>
    <row r="221" s="2" customFormat="1" ht="16.5" customHeight="1">
      <c r="A221" s="38"/>
      <c r="B221" s="39"/>
      <c r="C221" s="219" t="s">
        <v>741</v>
      </c>
      <c r="D221" s="219" t="s">
        <v>163</v>
      </c>
      <c r="E221" s="220" t="s">
        <v>1253</v>
      </c>
      <c r="F221" s="221" t="s">
        <v>1254</v>
      </c>
      <c r="G221" s="222" t="s">
        <v>319</v>
      </c>
      <c r="H221" s="223">
        <v>12</v>
      </c>
      <c r="I221" s="224"/>
      <c r="J221" s="225">
        <f>ROUND(I221*H221,2)</f>
        <v>0</v>
      </c>
      <c r="K221" s="221" t="s">
        <v>1</v>
      </c>
      <c r="L221" s="44"/>
      <c r="M221" s="226" t="s">
        <v>1</v>
      </c>
      <c r="N221" s="227" t="s">
        <v>41</v>
      </c>
      <c r="O221" s="91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0" t="s">
        <v>168</v>
      </c>
      <c r="AT221" s="230" t="s">
        <v>163</v>
      </c>
      <c r="AU221" s="230" t="s">
        <v>76</v>
      </c>
      <c r="AY221" s="17" t="s">
        <v>161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7" t="s">
        <v>84</v>
      </c>
      <c r="BK221" s="231">
        <f>ROUND(I221*H221,2)</f>
        <v>0</v>
      </c>
      <c r="BL221" s="17" t="s">
        <v>168</v>
      </c>
      <c r="BM221" s="230" t="s">
        <v>1296</v>
      </c>
    </row>
    <row r="222" s="2" customFormat="1" ht="16.5" customHeight="1">
      <c r="A222" s="38"/>
      <c r="B222" s="39"/>
      <c r="C222" s="269" t="s">
        <v>747</v>
      </c>
      <c r="D222" s="269" t="s">
        <v>319</v>
      </c>
      <c r="E222" s="270" t="s">
        <v>1256</v>
      </c>
      <c r="F222" s="271" t="s">
        <v>1257</v>
      </c>
      <c r="G222" s="272" t="s">
        <v>319</v>
      </c>
      <c r="H222" s="273">
        <v>13.199999999999999</v>
      </c>
      <c r="I222" s="274"/>
      <c r="J222" s="275">
        <f>ROUND(I222*H222,2)</f>
        <v>0</v>
      </c>
      <c r="K222" s="271" t="s">
        <v>1</v>
      </c>
      <c r="L222" s="276"/>
      <c r="M222" s="277" t="s">
        <v>1</v>
      </c>
      <c r="N222" s="278" t="s">
        <v>41</v>
      </c>
      <c r="O222" s="91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0" t="s">
        <v>210</v>
      </c>
      <c r="AT222" s="230" t="s">
        <v>319</v>
      </c>
      <c r="AU222" s="230" t="s">
        <v>76</v>
      </c>
      <c r="AY222" s="17" t="s">
        <v>161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7" t="s">
        <v>84</v>
      </c>
      <c r="BK222" s="231">
        <f>ROUND(I222*H222,2)</f>
        <v>0</v>
      </c>
      <c r="BL222" s="17" t="s">
        <v>168</v>
      </c>
      <c r="BM222" s="230" t="s">
        <v>1297</v>
      </c>
    </row>
    <row r="223" s="2" customFormat="1">
      <c r="A223" s="38"/>
      <c r="B223" s="39"/>
      <c r="C223" s="40"/>
      <c r="D223" s="232" t="s">
        <v>170</v>
      </c>
      <c r="E223" s="40"/>
      <c r="F223" s="233" t="s">
        <v>1298</v>
      </c>
      <c r="G223" s="40"/>
      <c r="H223" s="40"/>
      <c r="I223" s="234"/>
      <c r="J223" s="40"/>
      <c r="K223" s="40"/>
      <c r="L223" s="44"/>
      <c r="M223" s="284"/>
      <c r="N223" s="285"/>
      <c r="O223" s="281"/>
      <c r="P223" s="281"/>
      <c r="Q223" s="281"/>
      <c r="R223" s="281"/>
      <c r="S223" s="281"/>
      <c r="T223" s="286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170</v>
      </c>
      <c r="AU223" s="17" t="s">
        <v>76</v>
      </c>
    </row>
    <row r="224" s="2" customFormat="1" ht="6.96" customHeight="1">
      <c r="A224" s="38"/>
      <c r="B224" s="66"/>
      <c r="C224" s="67"/>
      <c r="D224" s="67"/>
      <c r="E224" s="67"/>
      <c r="F224" s="67"/>
      <c r="G224" s="67"/>
      <c r="H224" s="67"/>
      <c r="I224" s="67"/>
      <c r="J224" s="67"/>
      <c r="K224" s="67"/>
      <c r="L224" s="44"/>
      <c r="M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</row>
  </sheetData>
  <sheetProtection sheet="1" autoFilter="0" formatColumns="0" formatRows="0" objects="1" scenarios="1" spinCount="100000" saltValue="UHSC+DCK4DmcjZyJJoG9F6dYHT8maglpFUc6ORVzOJaUySXZHETjwKG0fCijX3mmXe5xYD7GlZS4ckN+PSRw4w==" hashValue="PBvrvUj2LKMUlVOWtUtCA16IIhJ8yNeyJo8d3kiHXcLhlbAKmALr9brXLl/dYHgzwiBKPMte/zAyvcaawiJNMw==" algorithmName="SHA-512" password="CC35"/>
  <autoFilter ref="C115:K223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</row>
    <row r="4" s="1" customFormat="1" ht="24.96" customHeight="1">
      <c r="B4" s="20"/>
      <c r="D4" s="139" t="s">
        <v>109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KLATOVY - NÁDRAŽNÍ ULICE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121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1299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21. 11. 2025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>MĚSTO KLATOVY</v>
      </c>
      <c r="F15" s="38"/>
      <c r="G15" s="38"/>
      <c r="H15" s="38"/>
      <c r="I15" s="141" t="s">
        <v>27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>MACÁN PROJEKCE DS s.r.o.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>Žižkovský Petr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ROUND(J117,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ROUND((SUM(BE117:BE165)),  2)</f>
        <v>0</v>
      </c>
      <c r="G33" s="38"/>
      <c r="H33" s="38"/>
      <c r="I33" s="156">
        <v>0.20999999999999999</v>
      </c>
      <c r="J33" s="155">
        <f>ROUND(((SUM(BE117:BE165))*I33),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ROUND((SUM(BF117:BF165)),  2)</f>
        <v>0</v>
      </c>
      <c r="G34" s="38"/>
      <c r="H34" s="38"/>
      <c r="I34" s="156">
        <v>0.12</v>
      </c>
      <c r="J34" s="155">
        <f>ROUND(((SUM(BF117:BF165))*I34),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ROUND((SUM(BG117:BG165)),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ROUND((SUM(BH117:BH165)),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ROUND((SUM(BI117:BI165)),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KLATOVY - NÁDRAŽNÍ ULICE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SO801b - SADOVÉ ÚPRAVY - VÝSADBY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21. 11. 2025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KLATOVY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129</v>
      </c>
      <c r="D96" s="40"/>
      <c r="E96" s="40"/>
      <c r="F96" s="40"/>
      <c r="G96" s="40"/>
      <c r="H96" s="40"/>
      <c r="I96" s="40"/>
      <c r="J96" s="110">
        <f>J117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130</v>
      </c>
    </row>
    <row r="97" s="9" customFormat="1" ht="24.96" customHeight="1">
      <c r="A97" s="9"/>
      <c r="B97" s="180"/>
      <c r="C97" s="181"/>
      <c r="D97" s="182" t="s">
        <v>1300</v>
      </c>
      <c r="E97" s="183"/>
      <c r="F97" s="183"/>
      <c r="G97" s="183"/>
      <c r="H97" s="183"/>
      <c r="I97" s="183"/>
      <c r="J97" s="184">
        <f>J118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3" s="2" customFormat="1" ht="6.96" customHeight="1">
      <c r="A103" s="38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146</v>
      </c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16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6.5" customHeight="1">
      <c r="A107" s="38"/>
      <c r="B107" s="39"/>
      <c r="C107" s="40"/>
      <c r="D107" s="40"/>
      <c r="E107" s="175" t="str">
        <f>E7</f>
        <v>KLATOVY - NÁDRAŽNÍ ULICE</v>
      </c>
      <c r="F107" s="32"/>
      <c r="G107" s="32"/>
      <c r="H107" s="32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121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76" t="str">
        <f>E9</f>
        <v>SO801b - SADOVÉ ÚPRAVY - VÝSADBY</v>
      </c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20</v>
      </c>
      <c r="D111" s="40"/>
      <c r="E111" s="40"/>
      <c r="F111" s="27" t="str">
        <f>F12</f>
        <v xml:space="preserve"> </v>
      </c>
      <c r="G111" s="40"/>
      <c r="H111" s="40"/>
      <c r="I111" s="32" t="s">
        <v>22</v>
      </c>
      <c r="J111" s="79" t="str">
        <f>IF(J12="","",J12)</f>
        <v>21. 11. 2025</v>
      </c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5.65" customHeight="1">
      <c r="A113" s="38"/>
      <c r="B113" s="39"/>
      <c r="C113" s="32" t="s">
        <v>24</v>
      </c>
      <c r="D113" s="40"/>
      <c r="E113" s="40"/>
      <c r="F113" s="27" t="str">
        <f>E15</f>
        <v>MĚSTO KLATOVY</v>
      </c>
      <c r="G113" s="40"/>
      <c r="H113" s="40"/>
      <c r="I113" s="32" t="s">
        <v>30</v>
      </c>
      <c r="J113" s="36" t="str">
        <f>E21</f>
        <v>MACÁN PROJEKCE DS s.r.o.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28</v>
      </c>
      <c r="D114" s="40"/>
      <c r="E114" s="40"/>
      <c r="F114" s="27" t="str">
        <f>IF(E18="","",E18)</f>
        <v>Vyplň údaj</v>
      </c>
      <c r="G114" s="40"/>
      <c r="H114" s="40"/>
      <c r="I114" s="32" t="s">
        <v>33</v>
      </c>
      <c r="J114" s="36" t="str">
        <f>E24</f>
        <v>Žižkovský Petr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1" customFormat="1" ht="29.28" customHeight="1">
      <c r="A116" s="192"/>
      <c r="B116" s="193"/>
      <c r="C116" s="194" t="s">
        <v>147</v>
      </c>
      <c r="D116" s="195" t="s">
        <v>61</v>
      </c>
      <c r="E116" s="195" t="s">
        <v>57</v>
      </c>
      <c r="F116" s="195" t="s">
        <v>58</v>
      </c>
      <c r="G116" s="195" t="s">
        <v>148</v>
      </c>
      <c r="H116" s="195" t="s">
        <v>149</v>
      </c>
      <c r="I116" s="195" t="s">
        <v>150</v>
      </c>
      <c r="J116" s="195" t="s">
        <v>128</v>
      </c>
      <c r="K116" s="196" t="s">
        <v>151</v>
      </c>
      <c r="L116" s="197"/>
      <c r="M116" s="100" t="s">
        <v>1</v>
      </c>
      <c r="N116" s="101" t="s">
        <v>40</v>
      </c>
      <c r="O116" s="101" t="s">
        <v>152</v>
      </c>
      <c r="P116" s="101" t="s">
        <v>153</v>
      </c>
      <c r="Q116" s="101" t="s">
        <v>154</v>
      </c>
      <c r="R116" s="101" t="s">
        <v>155</v>
      </c>
      <c r="S116" s="101" t="s">
        <v>156</v>
      </c>
      <c r="T116" s="102" t="s">
        <v>157</v>
      </c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92"/>
      <c r="AE116" s="192"/>
    </row>
    <row r="117" s="2" customFormat="1" ht="22.8" customHeight="1">
      <c r="A117" s="38"/>
      <c r="B117" s="39"/>
      <c r="C117" s="107" t="s">
        <v>158</v>
      </c>
      <c r="D117" s="40"/>
      <c r="E117" s="40"/>
      <c r="F117" s="40"/>
      <c r="G117" s="40"/>
      <c r="H117" s="40"/>
      <c r="I117" s="40"/>
      <c r="J117" s="198">
        <f>BK117</f>
        <v>0</v>
      </c>
      <c r="K117" s="40"/>
      <c r="L117" s="44"/>
      <c r="M117" s="103"/>
      <c r="N117" s="199"/>
      <c r="O117" s="104"/>
      <c r="P117" s="200">
        <f>P118</f>
        <v>0</v>
      </c>
      <c r="Q117" s="104"/>
      <c r="R117" s="200">
        <f>R118</f>
        <v>0</v>
      </c>
      <c r="S117" s="104"/>
      <c r="T117" s="201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75</v>
      </c>
      <c r="AU117" s="17" t="s">
        <v>130</v>
      </c>
      <c r="BK117" s="202">
        <f>BK118</f>
        <v>0</v>
      </c>
    </row>
    <row r="118" s="12" customFormat="1" ht="25.92" customHeight="1">
      <c r="A118" s="12"/>
      <c r="B118" s="203"/>
      <c r="C118" s="204"/>
      <c r="D118" s="205" t="s">
        <v>75</v>
      </c>
      <c r="E118" s="206" t="s">
        <v>1301</v>
      </c>
      <c r="F118" s="206" t="s">
        <v>1302</v>
      </c>
      <c r="G118" s="204"/>
      <c r="H118" s="204"/>
      <c r="I118" s="207"/>
      <c r="J118" s="208">
        <f>BK118</f>
        <v>0</v>
      </c>
      <c r="K118" s="204"/>
      <c r="L118" s="209"/>
      <c r="M118" s="210"/>
      <c r="N118" s="211"/>
      <c r="O118" s="211"/>
      <c r="P118" s="212">
        <f>SUM(P119:P165)</f>
        <v>0</v>
      </c>
      <c r="Q118" s="211"/>
      <c r="R118" s="212">
        <f>SUM(R119:R165)</f>
        <v>0</v>
      </c>
      <c r="S118" s="211"/>
      <c r="T118" s="213">
        <f>SUM(T119:T165)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4" t="s">
        <v>84</v>
      </c>
      <c r="AT118" s="215" t="s">
        <v>75</v>
      </c>
      <c r="AU118" s="215" t="s">
        <v>76</v>
      </c>
      <c r="AY118" s="214" t="s">
        <v>161</v>
      </c>
      <c r="BK118" s="216">
        <f>SUM(BK119:BK165)</f>
        <v>0</v>
      </c>
    </row>
    <row r="119" s="2" customFormat="1" ht="16.5" customHeight="1">
      <c r="A119" s="38"/>
      <c r="B119" s="39"/>
      <c r="C119" s="219" t="s">
        <v>84</v>
      </c>
      <c r="D119" s="219" t="s">
        <v>163</v>
      </c>
      <c r="E119" s="220" t="s">
        <v>1303</v>
      </c>
      <c r="F119" s="221" t="s">
        <v>1304</v>
      </c>
      <c r="G119" s="222" t="s">
        <v>1030</v>
      </c>
      <c r="H119" s="223">
        <v>1</v>
      </c>
      <c r="I119" s="224"/>
      <c r="J119" s="225">
        <f>ROUND(I119*H119,2)</f>
        <v>0</v>
      </c>
      <c r="K119" s="221" t="s">
        <v>1</v>
      </c>
      <c r="L119" s="44"/>
      <c r="M119" s="226" t="s">
        <v>1</v>
      </c>
      <c r="N119" s="227" t="s">
        <v>41</v>
      </c>
      <c r="O119" s="91"/>
      <c r="P119" s="228">
        <f>O119*H119</f>
        <v>0</v>
      </c>
      <c r="Q119" s="228">
        <v>0</v>
      </c>
      <c r="R119" s="228">
        <f>Q119*H119</f>
        <v>0</v>
      </c>
      <c r="S119" s="228">
        <v>0</v>
      </c>
      <c r="T119" s="229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30" t="s">
        <v>168</v>
      </c>
      <c r="AT119" s="230" t="s">
        <v>163</v>
      </c>
      <c r="AU119" s="230" t="s">
        <v>84</v>
      </c>
      <c r="AY119" s="17" t="s">
        <v>161</v>
      </c>
      <c r="BE119" s="231">
        <f>IF(N119="základní",J119,0)</f>
        <v>0</v>
      </c>
      <c r="BF119" s="231">
        <f>IF(N119="snížená",J119,0)</f>
        <v>0</v>
      </c>
      <c r="BG119" s="231">
        <f>IF(N119="zákl. přenesená",J119,0)</f>
        <v>0</v>
      </c>
      <c r="BH119" s="231">
        <f>IF(N119="sníž. přenesená",J119,0)</f>
        <v>0</v>
      </c>
      <c r="BI119" s="231">
        <f>IF(N119="nulová",J119,0)</f>
        <v>0</v>
      </c>
      <c r="BJ119" s="17" t="s">
        <v>84</v>
      </c>
      <c r="BK119" s="231">
        <f>ROUND(I119*H119,2)</f>
        <v>0</v>
      </c>
      <c r="BL119" s="17" t="s">
        <v>168</v>
      </c>
      <c r="BM119" s="230" t="s">
        <v>86</v>
      </c>
    </row>
    <row r="120" s="2" customFormat="1" ht="33" customHeight="1">
      <c r="A120" s="38"/>
      <c r="B120" s="39"/>
      <c r="C120" s="219" t="s">
        <v>86</v>
      </c>
      <c r="D120" s="219" t="s">
        <v>163</v>
      </c>
      <c r="E120" s="220" t="s">
        <v>1305</v>
      </c>
      <c r="F120" s="221" t="s">
        <v>1306</v>
      </c>
      <c r="G120" s="222" t="s">
        <v>255</v>
      </c>
      <c r="H120" s="223">
        <v>25</v>
      </c>
      <c r="I120" s="224"/>
      <c r="J120" s="225">
        <f>ROUND(I120*H120,2)</f>
        <v>0</v>
      </c>
      <c r="K120" s="221" t="s">
        <v>1</v>
      </c>
      <c r="L120" s="44"/>
      <c r="M120" s="226" t="s">
        <v>1</v>
      </c>
      <c r="N120" s="227" t="s">
        <v>41</v>
      </c>
      <c r="O120" s="91"/>
      <c r="P120" s="228">
        <f>O120*H120</f>
        <v>0</v>
      </c>
      <c r="Q120" s="228">
        <v>0</v>
      </c>
      <c r="R120" s="228">
        <f>Q120*H120</f>
        <v>0</v>
      </c>
      <c r="S120" s="228">
        <v>0</v>
      </c>
      <c r="T120" s="229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30" t="s">
        <v>168</v>
      </c>
      <c r="AT120" s="230" t="s">
        <v>163</v>
      </c>
      <c r="AU120" s="230" t="s">
        <v>84</v>
      </c>
      <c r="AY120" s="17" t="s">
        <v>161</v>
      </c>
      <c r="BE120" s="231">
        <f>IF(N120="základní",J120,0)</f>
        <v>0</v>
      </c>
      <c r="BF120" s="231">
        <f>IF(N120="snížená",J120,0)</f>
        <v>0</v>
      </c>
      <c r="BG120" s="231">
        <f>IF(N120="zákl. přenesená",J120,0)</f>
        <v>0</v>
      </c>
      <c r="BH120" s="231">
        <f>IF(N120="sníž. přenesená",J120,0)</f>
        <v>0</v>
      </c>
      <c r="BI120" s="231">
        <f>IF(N120="nulová",J120,0)</f>
        <v>0</v>
      </c>
      <c r="BJ120" s="17" t="s">
        <v>84</v>
      </c>
      <c r="BK120" s="231">
        <f>ROUND(I120*H120,2)</f>
        <v>0</v>
      </c>
      <c r="BL120" s="17" t="s">
        <v>168</v>
      </c>
      <c r="BM120" s="230" t="s">
        <v>168</v>
      </c>
    </row>
    <row r="121" s="2" customFormat="1" ht="16.5" customHeight="1">
      <c r="A121" s="38"/>
      <c r="B121" s="39"/>
      <c r="C121" s="219" t="s">
        <v>181</v>
      </c>
      <c r="D121" s="219" t="s">
        <v>163</v>
      </c>
      <c r="E121" s="220" t="s">
        <v>1307</v>
      </c>
      <c r="F121" s="221" t="s">
        <v>1308</v>
      </c>
      <c r="G121" s="222" t="s">
        <v>255</v>
      </c>
      <c r="H121" s="223">
        <v>25</v>
      </c>
      <c r="I121" s="224"/>
      <c r="J121" s="225">
        <f>ROUND(I121*H121,2)</f>
        <v>0</v>
      </c>
      <c r="K121" s="221" t="s">
        <v>1</v>
      </c>
      <c r="L121" s="44"/>
      <c r="M121" s="226" t="s">
        <v>1</v>
      </c>
      <c r="N121" s="227" t="s">
        <v>41</v>
      </c>
      <c r="O121" s="91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0" t="s">
        <v>168</v>
      </c>
      <c r="AT121" s="230" t="s">
        <v>163</v>
      </c>
      <c r="AU121" s="230" t="s">
        <v>84</v>
      </c>
      <c r="AY121" s="17" t="s">
        <v>161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7" t="s">
        <v>84</v>
      </c>
      <c r="BK121" s="231">
        <f>ROUND(I121*H121,2)</f>
        <v>0</v>
      </c>
      <c r="BL121" s="17" t="s">
        <v>168</v>
      </c>
      <c r="BM121" s="230" t="s">
        <v>198</v>
      </c>
    </row>
    <row r="122" s="2" customFormat="1" ht="44.25" customHeight="1">
      <c r="A122" s="38"/>
      <c r="B122" s="39"/>
      <c r="C122" s="269" t="s">
        <v>168</v>
      </c>
      <c r="D122" s="269" t="s">
        <v>319</v>
      </c>
      <c r="E122" s="270" t="s">
        <v>1309</v>
      </c>
      <c r="F122" s="271" t="s">
        <v>1310</v>
      </c>
      <c r="G122" s="272" t="s">
        <v>1311</v>
      </c>
      <c r="H122" s="273">
        <v>25</v>
      </c>
      <c r="I122" s="274"/>
      <c r="J122" s="275">
        <f>ROUND(I122*H122,2)</f>
        <v>0</v>
      </c>
      <c r="K122" s="271" t="s">
        <v>1</v>
      </c>
      <c r="L122" s="276"/>
      <c r="M122" s="277" t="s">
        <v>1</v>
      </c>
      <c r="N122" s="278" t="s">
        <v>41</v>
      </c>
      <c r="O122" s="91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0" t="s">
        <v>210</v>
      </c>
      <c r="AT122" s="230" t="s">
        <v>319</v>
      </c>
      <c r="AU122" s="230" t="s">
        <v>84</v>
      </c>
      <c r="AY122" s="17" t="s">
        <v>161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7" t="s">
        <v>84</v>
      </c>
      <c r="BK122" s="231">
        <f>ROUND(I122*H122,2)</f>
        <v>0</v>
      </c>
      <c r="BL122" s="17" t="s">
        <v>168</v>
      </c>
      <c r="BM122" s="230" t="s">
        <v>210</v>
      </c>
    </row>
    <row r="123" s="2" customFormat="1" ht="24.15" customHeight="1">
      <c r="A123" s="38"/>
      <c r="B123" s="39"/>
      <c r="C123" s="219" t="s">
        <v>192</v>
      </c>
      <c r="D123" s="219" t="s">
        <v>163</v>
      </c>
      <c r="E123" s="220" t="s">
        <v>1312</v>
      </c>
      <c r="F123" s="221" t="s">
        <v>1313</v>
      </c>
      <c r="G123" s="222" t="s">
        <v>255</v>
      </c>
      <c r="H123" s="223">
        <v>25</v>
      </c>
      <c r="I123" s="224"/>
      <c r="J123" s="225">
        <f>ROUND(I123*H123,2)</f>
        <v>0</v>
      </c>
      <c r="K123" s="221" t="s">
        <v>1</v>
      </c>
      <c r="L123" s="44"/>
      <c r="M123" s="226" t="s">
        <v>1</v>
      </c>
      <c r="N123" s="227" t="s">
        <v>41</v>
      </c>
      <c r="O123" s="91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0" t="s">
        <v>168</v>
      </c>
      <c r="AT123" s="230" t="s">
        <v>163</v>
      </c>
      <c r="AU123" s="230" t="s">
        <v>84</v>
      </c>
      <c r="AY123" s="17" t="s">
        <v>161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7" t="s">
        <v>84</v>
      </c>
      <c r="BK123" s="231">
        <f>ROUND(I123*H123,2)</f>
        <v>0</v>
      </c>
      <c r="BL123" s="17" t="s">
        <v>168</v>
      </c>
      <c r="BM123" s="230" t="s">
        <v>222</v>
      </c>
    </row>
    <row r="124" s="2" customFormat="1" ht="24.15" customHeight="1">
      <c r="A124" s="38"/>
      <c r="B124" s="39"/>
      <c r="C124" s="219" t="s">
        <v>198</v>
      </c>
      <c r="D124" s="219" t="s">
        <v>163</v>
      </c>
      <c r="E124" s="220" t="s">
        <v>1314</v>
      </c>
      <c r="F124" s="221" t="s">
        <v>1315</v>
      </c>
      <c r="G124" s="222" t="s">
        <v>255</v>
      </c>
      <c r="H124" s="223">
        <v>25</v>
      </c>
      <c r="I124" s="224"/>
      <c r="J124" s="225">
        <f>ROUND(I124*H124,2)</f>
        <v>0</v>
      </c>
      <c r="K124" s="221" t="s">
        <v>1</v>
      </c>
      <c r="L124" s="44"/>
      <c r="M124" s="226" t="s">
        <v>1</v>
      </c>
      <c r="N124" s="227" t="s">
        <v>41</v>
      </c>
      <c r="O124" s="91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0" t="s">
        <v>168</v>
      </c>
      <c r="AT124" s="230" t="s">
        <v>163</v>
      </c>
      <c r="AU124" s="230" t="s">
        <v>84</v>
      </c>
      <c r="AY124" s="17" t="s">
        <v>161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7" t="s">
        <v>84</v>
      </c>
      <c r="BK124" s="231">
        <f>ROUND(I124*H124,2)</f>
        <v>0</v>
      </c>
      <c r="BL124" s="17" t="s">
        <v>168</v>
      </c>
      <c r="BM124" s="230" t="s">
        <v>8</v>
      </c>
    </row>
    <row r="125" s="2" customFormat="1" ht="33" customHeight="1">
      <c r="A125" s="38"/>
      <c r="B125" s="39"/>
      <c r="C125" s="269" t="s">
        <v>204</v>
      </c>
      <c r="D125" s="269" t="s">
        <v>319</v>
      </c>
      <c r="E125" s="270" t="s">
        <v>1316</v>
      </c>
      <c r="F125" s="271" t="s">
        <v>1317</v>
      </c>
      <c r="G125" s="272" t="s">
        <v>370</v>
      </c>
      <c r="H125" s="273">
        <v>2.5</v>
      </c>
      <c r="I125" s="274"/>
      <c r="J125" s="275">
        <f>ROUND(I125*H125,2)</f>
        <v>0</v>
      </c>
      <c r="K125" s="271" t="s">
        <v>1</v>
      </c>
      <c r="L125" s="276"/>
      <c r="M125" s="277" t="s">
        <v>1</v>
      </c>
      <c r="N125" s="278" t="s">
        <v>41</v>
      </c>
      <c r="O125" s="91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0" t="s">
        <v>210</v>
      </c>
      <c r="AT125" s="230" t="s">
        <v>319</v>
      </c>
      <c r="AU125" s="230" t="s">
        <v>84</v>
      </c>
      <c r="AY125" s="17" t="s">
        <v>161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7" t="s">
        <v>84</v>
      </c>
      <c r="BK125" s="231">
        <f>ROUND(I125*H125,2)</f>
        <v>0</v>
      </c>
      <c r="BL125" s="17" t="s">
        <v>168</v>
      </c>
      <c r="BM125" s="230" t="s">
        <v>252</v>
      </c>
    </row>
    <row r="126" s="2" customFormat="1" ht="24.15" customHeight="1">
      <c r="A126" s="38"/>
      <c r="B126" s="39"/>
      <c r="C126" s="269" t="s">
        <v>210</v>
      </c>
      <c r="D126" s="269" t="s">
        <v>319</v>
      </c>
      <c r="E126" s="270" t="s">
        <v>1318</v>
      </c>
      <c r="F126" s="271" t="s">
        <v>1319</v>
      </c>
      <c r="G126" s="272" t="s">
        <v>370</v>
      </c>
      <c r="H126" s="273">
        <v>7.5</v>
      </c>
      <c r="I126" s="274"/>
      <c r="J126" s="275">
        <f>ROUND(I126*H126,2)</f>
        <v>0</v>
      </c>
      <c r="K126" s="271" t="s">
        <v>1</v>
      </c>
      <c r="L126" s="276"/>
      <c r="M126" s="277" t="s">
        <v>1</v>
      </c>
      <c r="N126" s="278" t="s">
        <v>41</v>
      </c>
      <c r="O126" s="91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0" t="s">
        <v>210</v>
      </c>
      <c r="AT126" s="230" t="s">
        <v>319</v>
      </c>
      <c r="AU126" s="230" t="s">
        <v>84</v>
      </c>
      <c r="AY126" s="17" t="s">
        <v>161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7" t="s">
        <v>84</v>
      </c>
      <c r="BK126" s="231">
        <f>ROUND(I126*H126,2)</f>
        <v>0</v>
      </c>
      <c r="BL126" s="17" t="s">
        <v>168</v>
      </c>
      <c r="BM126" s="230" t="s">
        <v>265</v>
      </c>
    </row>
    <row r="127" s="2" customFormat="1" ht="21.75" customHeight="1">
      <c r="A127" s="38"/>
      <c r="B127" s="39"/>
      <c r="C127" s="219" t="s">
        <v>216</v>
      </c>
      <c r="D127" s="219" t="s">
        <v>163</v>
      </c>
      <c r="E127" s="220" t="s">
        <v>1320</v>
      </c>
      <c r="F127" s="221" t="s">
        <v>1321</v>
      </c>
      <c r="G127" s="222" t="s">
        <v>255</v>
      </c>
      <c r="H127" s="223">
        <v>25</v>
      </c>
      <c r="I127" s="224"/>
      <c r="J127" s="225">
        <f>ROUND(I127*H127,2)</f>
        <v>0</v>
      </c>
      <c r="K127" s="221" t="s">
        <v>1</v>
      </c>
      <c r="L127" s="44"/>
      <c r="M127" s="226" t="s">
        <v>1</v>
      </c>
      <c r="N127" s="227" t="s">
        <v>41</v>
      </c>
      <c r="O127" s="91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0" t="s">
        <v>168</v>
      </c>
      <c r="AT127" s="230" t="s">
        <v>163</v>
      </c>
      <c r="AU127" s="230" t="s">
        <v>84</v>
      </c>
      <c r="AY127" s="17" t="s">
        <v>161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7" t="s">
        <v>84</v>
      </c>
      <c r="BK127" s="231">
        <f>ROUND(I127*H127,2)</f>
        <v>0</v>
      </c>
      <c r="BL127" s="17" t="s">
        <v>168</v>
      </c>
      <c r="BM127" s="230" t="s">
        <v>275</v>
      </c>
    </row>
    <row r="128" s="2" customFormat="1" ht="16.5" customHeight="1">
      <c r="A128" s="38"/>
      <c r="B128" s="39"/>
      <c r="C128" s="219" t="s">
        <v>222</v>
      </c>
      <c r="D128" s="219" t="s">
        <v>163</v>
      </c>
      <c r="E128" s="220" t="s">
        <v>1322</v>
      </c>
      <c r="F128" s="221" t="s">
        <v>1323</v>
      </c>
      <c r="G128" s="222" t="s">
        <v>104</v>
      </c>
      <c r="H128" s="223">
        <v>2.5</v>
      </c>
      <c r="I128" s="224"/>
      <c r="J128" s="225">
        <f>ROUND(I128*H128,2)</f>
        <v>0</v>
      </c>
      <c r="K128" s="221" t="s">
        <v>1</v>
      </c>
      <c r="L128" s="44"/>
      <c r="M128" s="226" t="s">
        <v>1</v>
      </c>
      <c r="N128" s="227" t="s">
        <v>41</v>
      </c>
      <c r="O128" s="91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0" t="s">
        <v>168</v>
      </c>
      <c r="AT128" s="230" t="s">
        <v>163</v>
      </c>
      <c r="AU128" s="230" t="s">
        <v>84</v>
      </c>
      <c r="AY128" s="17" t="s">
        <v>161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7" t="s">
        <v>84</v>
      </c>
      <c r="BK128" s="231">
        <f>ROUND(I128*H128,2)</f>
        <v>0</v>
      </c>
      <c r="BL128" s="17" t="s">
        <v>168</v>
      </c>
      <c r="BM128" s="230" t="s">
        <v>288</v>
      </c>
    </row>
    <row r="129" s="2" customFormat="1" ht="16.5" customHeight="1">
      <c r="A129" s="38"/>
      <c r="B129" s="39"/>
      <c r="C129" s="269" t="s">
        <v>231</v>
      </c>
      <c r="D129" s="269" t="s">
        <v>319</v>
      </c>
      <c r="E129" s="270" t="s">
        <v>1324</v>
      </c>
      <c r="F129" s="271" t="s">
        <v>1325</v>
      </c>
      <c r="G129" s="272" t="s">
        <v>104</v>
      </c>
      <c r="H129" s="273">
        <v>2.5</v>
      </c>
      <c r="I129" s="274"/>
      <c r="J129" s="275">
        <f>ROUND(I129*H129,2)</f>
        <v>0</v>
      </c>
      <c r="K129" s="271" t="s">
        <v>1</v>
      </c>
      <c r="L129" s="276"/>
      <c r="M129" s="277" t="s">
        <v>1</v>
      </c>
      <c r="N129" s="278" t="s">
        <v>41</v>
      </c>
      <c r="O129" s="91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0" t="s">
        <v>210</v>
      </c>
      <c r="AT129" s="230" t="s">
        <v>319</v>
      </c>
      <c r="AU129" s="230" t="s">
        <v>84</v>
      </c>
      <c r="AY129" s="17" t="s">
        <v>161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7" t="s">
        <v>84</v>
      </c>
      <c r="BK129" s="231">
        <f>ROUND(I129*H129,2)</f>
        <v>0</v>
      </c>
      <c r="BL129" s="17" t="s">
        <v>168</v>
      </c>
      <c r="BM129" s="230" t="s">
        <v>313</v>
      </c>
    </row>
    <row r="130" s="2" customFormat="1" ht="16.5" customHeight="1">
      <c r="A130" s="38"/>
      <c r="B130" s="39"/>
      <c r="C130" s="219" t="s">
        <v>8</v>
      </c>
      <c r="D130" s="219" t="s">
        <v>163</v>
      </c>
      <c r="E130" s="220" t="s">
        <v>1326</v>
      </c>
      <c r="F130" s="221" t="s">
        <v>1327</v>
      </c>
      <c r="G130" s="222" t="s">
        <v>104</v>
      </c>
      <c r="H130" s="223">
        <v>2.5</v>
      </c>
      <c r="I130" s="224"/>
      <c r="J130" s="225">
        <f>ROUND(I130*H130,2)</f>
        <v>0</v>
      </c>
      <c r="K130" s="221" t="s">
        <v>1</v>
      </c>
      <c r="L130" s="44"/>
      <c r="M130" s="226" t="s">
        <v>1</v>
      </c>
      <c r="N130" s="227" t="s">
        <v>41</v>
      </c>
      <c r="O130" s="91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0" t="s">
        <v>168</v>
      </c>
      <c r="AT130" s="230" t="s">
        <v>163</v>
      </c>
      <c r="AU130" s="230" t="s">
        <v>84</v>
      </c>
      <c r="AY130" s="17" t="s">
        <v>161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7" t="s">
        <v>84</v>
      </c>
      <c r="BK130" s="231">
        <f>ROUND(I130*H130,2)</f>
        <v>0</v>
      </c>
      <c r="BL130" s="17" t="s">
        <v>168</v>
      </c>
      <c r="BM130" s="230" t="s">
        <v>124</v>
      </c>
    </row>
    <row r="131" s="2" customFormat="1" ht="24.15" customHeight="1">
      <c r="A131" s="38"/>
      <c r="B131" s="39"/>
      <c r="C131" s="269" t="s">
        <v>243</v>
      </c>
      <c r="D131" s="269" t="s">
        <v>319</v>
      </c>
      <c r="E131" s="270" t="s">
        <v>1328</v>
      </c>
      <c r="F131" s="271" t="s">
        <v>1329</v>
      </c>
      <c r="G131" s="272" t="s">
        <v>195</v>
      </c>
      <c r="H131" s="273">
        <v>2</v>
      </c>
      <c r="I131" s="274"/>
      <c r="J131" s="275">
        <f>ROUND(I131*H131,2)</f>
        <v>0</v>
      </c>
      <c r="K131" s="271" t="s">
        <v>1</v>
      </c>
      <c r="L131" s="276"/>
      <c r="M131" s="277" t="s">
        <v>1</v>
      </c>
      <c r="N131" s="278" t="s">
        <v>41</v>
      </c>
      <c r="O131" s="91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0" t="s">
        <v>210</v>
      </c>
      <c r="AT131" s="230" t="s">
        <v>319</v>
      </c>
      <c r="AU131" s="230" t="s">
        <v>84</v>
      </c>
      <c r="AY131" s="17" t="s">
        <v>161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7" t="s">
        <v>84</v>
      </c>
      <c r="BK131" s="231">
        <f>ROUND(I131*H131,2)</f>
        <v>0</v>
      </c>
      <c r="BL131" s="17" t="s">
        <v>168</v>
      </c>
      <c r="BM131" s="230" t="s">
        <v>338</v>
      </c>
    </row>
    <row r="132" s="2" customFormat="1" ht="24.15" customHeight="1">
      <c r="A132" s="38"/>
      <c r="B132" s="39"/>
      <c r="C132" s="269" t="s">
        <v>252</v>
      </c>
      <c r="D132" s="269" t="s">
        <v>319</v>
      </c>
      <c r="E132" s="270" t="s">
        <v>1330</v>
      </c>
      <c r="F132" s="271" t="s">
        <v>1331</v>
      </c>
      <c r="G132" s="272" t="s">
        <v>195</v>
      </c>
      <c r="H132" s="273">
        <v>4</v>
      </c>
      <c r="I132" s="274"/>
      <c r="J132" s="275">
        <f>ROUND(I132*H132,2)</f>
        <v>0</v>
      </c>
      <c r="K132" s="271" t="s">
        <v>1</v>
      </c>
      <c r="L132" s="276"/>
      <c r="M132" s="277" t="s">
        <v>1</v>
      </c>
      <c r="N132" s="278" t="s">
        <v>41</v>
      </c>
      <c r="O132" s="91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0" t="s">
        <v>210</v>
      </c>
      <c r="AT132" s="230" t="s">
        <v>319</v>
      </c>
      <c r="AU132" s="230" t="s">
        <v>84</v>
      </c>
      <c r="AY132" s="17" t="s">
        <v>161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7" t="s">
        <v>84</v>
      </c>
      <c r="BK132" s="231">
        <f>ROUND(I132*H132,2)</f>
        <v>0</v>
      </c>
      <c r="BL132" s="17" t="s">
        <v>168</v>
      </c>
      <c r="BM132" s="230" t="s">
        <v>351</v>
      </c>
    </row>
    <row r="133" s="2" customFormat="1" ht="24.15" customHeight="1">
      <c r="A133" s="38"/>
      <c r="B133" s="39"/>
      <c r="C133" s="269" t="s">
        <v>259</v>
      </c>
      <c r="D133" s="269" t="s">
        <v>319</v>
      </c>
      <c r="E133" s="270" t="s">
        <v>1332</v>
      </c>
      <c r="F133" s="271" t="s">
        <v>1333</v>
      </c>
      <c r="G133" s="272" t="s">
        <v>195</v>
      </c>
      <c r="H133" s="273">
        <v>19</v>
      </c>
      <c r="I133" s="274"/>
      <c r="J133" s="275">
        <f>ROUND(I133*H133,2)</f>
        <v>0</v>
      </c>
      <c r="K133" s="271" t="s">
        <v>1</v>
      </c>
      <c r="L133" s="276"/>
      <c r="M133" s="277" t="s">
        <v>1</v>
      </c>
      <c r="N133" s="278" t="s">
        <v>41</v>
      </c>
      <c r="O133" s="91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0" t="s">
        <v>210</v>
      </c>
      <c r="AT133" s="230" t="s">
        <v>319</v>
      </c>
      <c r="AU133" s="230" t="s">
        <v>84</v>
      </c>
      <c r="AY133" s="17" t="s">
        <v>161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7" t="s">
        <v>84</v>
      </c>
      <c r="BK133" s="231">
        <f>ROUND(I133*H133,2)</f>
        <v>0</v>
      </c>
      <c r="BL133" s="17" t="s">
        <v>168</v>
      </c>
      <c r="BM133" s="230" t="s">
        <v>362</v>
      </c>
    </row>
    <row r="134" s="2" customFormat="1" ht="37.8" customHeight="1">
      <c r="A134" s="38"/>
      <c r="B134" s="39"/>
      <c r="C134" s="219" t="s">
        <v>265</v>
      </c>
      <c r="D134" s="219" t="s">
        <v>163</v>
      </c>
      <c r="E134" s="220" t="s">
        <v>1334</v>
      </c>
      <c r="F134" s="221" t="s">
        <v>1335</v>
      </c>
      <c r="G134" s="222" t="s">
        <v>166</v>
      </c>
      <c r="H134" s="223">
        <v>783</v>
      </c>
      <c r="I134" s="224"/>
      <c r="J134" s="225">
        <f>ROUND(I134*H134,2)</f>
        <v>0</v>
      </c>
      <c r="K134" s="221" t="s">
        <v>1</v>
      </c>
      <c r="L134" s="44"/>
      <c r="M134" s="226" t="s">
        <v>1</v>
      </c>
      <c r="N134" s="227" t="s">
        <v>41</v>
      </c>
      <c r="O134" s="91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0" t="s">
        <v>168</v>
      </c>
      <c r="AT134" s="230" t="s">
        <v>163</v>
      </c>
      <c r="AU134" s="230" t="s">
        <v>84</v>
      </c>
      <c r="AY134" s="17" t="s">
        <v>161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7" t="s">
        <v>84</v>
      </c>
      <c r="BK134" s="231">
        <f>ROUND(I134*H134,2)</f>
        <v>0</v>
      </c>
      <c r="BL134" s="17" t="s">
        <v>168</v>
      </c>
      <c r="BM134" s="230" t="s">
        <v>373</v>
      </c>
    </row>
    <row r="135" s="2" customFormat="1" ht="44.25" customHeight="1">
      <c r="A135" s="38"/>
      <c r="B135" s="39"/>
      <c r="C135" s="219" t="s">
        <v>258</v>
      </c>
      <c r="D135" s="219" t="s">
        <v>163</v>
      </c>
      <c r="E135" s="220" t="s">
        <v>1336</v>
      </c>
      <c r="F135" s="221" t="s">
        <v>1337</v>
      </c>
      <c r="G135" s="222" t="s">
        <v>195</v>
      </c>
      <c r="H135" s="223">
        <v>3449</v>
      </c>
      <c r="I135" s="224"/>
      <c r="J135" s="225">
        <f>ROUND(I135*H135,2)</f>
        <v>0</v>
      </c>
      <c r="K135" s="221" t="s">
        <v>1</v>
      </c>
      <c r="L135" s="44"/>
      <c r="M135" s="226" t="s">
        <v>1</v>
      </c>
      <c r="N135" s="227" t="s">
        <v>41</v>
      </c>
      <c r="O135" s="91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0" t="s">
        <v>168</v>
      </c>
      <c r="AT135" s="230" t="s">
        <v>163</v>
      </c>
      <c r="AU135" s="230" t="s">
        <v>84</v>
      </c>
      <c r="AY135" s="17" t="s">
        <v>161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7" t="s">
        <v>84</v>
      </c>
      <c r="BK135" s="231">
        <f>ROUND(I135*H135,2)</f>
        <v>0</v>
      </c>
      <c r="BL135" s="17" t="s">
        <v>168</v>
      </c>
      <c r="BM135" s="230" t="s">
        <v>395</v>
      </c>
    </row>
    <row r="136" s="2" customFormat="1" ht="37.8" customHeight="1">
      <c r="A136" s="38"/>
      <c r="B136" s="39"/>
      <c r="C136" s="219" t="s">
        <v>275</v>
      </c>
      <c r="D136" s="219" t="s">
        <v>163</v>
      </c>
      <c r="E136" s="220" t="s">
        <v>1338</v>
      </c>
      <c r="F136" s="221" t="s">
        <v>1339</v>
      </c>
      <c r="G136" s="222" t="s">
        <v>195</v>
      </c>
      <c r="H136" s="223">
        <v>3449</v>
      </c>
      <c r="I136" s="224"/>
      <c r="J136" s="225">
        <f>ROUND(I136*H136,2)</f>
        <v>0</v>
      </c>
      <c r="K136" s="221" t="s">
        <v>1</v>
      </c>
      <c r="L136" s="44"/>
      <c r="M136" s="226" t="s">
        <v>1</v>
      </c>
      <c r="N136" s="227" t="s">
        <v>41</v>
      </c>
      <c r="O136" s="91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0" t="s">
        <v>168</v>
      </c>
      <c r="AT136" s="230" t="s">
        <v>163</v>
      </c>
      <c r="AU136" s="230" t="s">
        <v>84</v>
      </c>
      <c r="AY136" s="17" t="s">
        <v>161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7" t="s">
        <v>84</v>
      </c>
      <c r="BK136" s="231">
        <f>ROUND(I136*H136,2)</f>
        <v>0</v>
      </c>
      <c r="BL136" s="17" t="s">
        <v>168</v>
      </c>
      <c r="BM136" s="230" t="s">
        <v>407</v>
      </c>
    </row>
    <row r="137" s="2" customFormat="1" ht="21.75" customHeight="1">
      <c r="A137" s="38"/>
      <c r="B137" s="39"/>
      <c r="C137" s="269" t="s">
        <v>282</v>
      </c>
      <c r="D137" s="269" t="s">
        <v>319</v>
      </c>
      <c r="E137" s="270" t="s">
        <v>1340</v>
      </c>
      <c r="F137" s="271" t="s">
        <v>1341</v>
      </c>
      <c r="G137" s="272" t="s">
        <v>195</v>
      </c>
      <c r="H137" s="273">
        <v>235</v>
      </c>
      <c r="I137" s="274"/>
      <c r="J137" s="275">
        <f>ROUND(I137*H137,2)</f>
        <v>0</v>
      </c>
      <c r="K137" s="271" t="s">
        <v>1</v>
      </c>
      <c r="L137" s="276"/>
      <c r="M137" s="277" t="s">
        <v>1</v>
      </c>
      <c r="N137" s="278" t="s">
        <v>41</v>
      </c>
      <c r="O137" s="91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0" t="s">
        <v>210</v>
      </c>
      <c r="AT137" s="230" t="s">
        <v>319</v>
      </c>
      <c r="AU137" s="230" t="s">
        <v>84</v>
      </c>
      <c r="AY137" s="17" t="s">
        <v>161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7" t="s">
        <v>84</v>
      </c>
      <c r="BK137" s="231">
        <f>ROUND(I137*H137,2)</f>
        <v>0</v>
      </c>
      <c r="BL137" s="17" t="s">
        <v>168</v>
      </c>
      <c r="BM137" s="230" t="s">
        <v>418</v>
      </c>
    </row>
    <row r="138" s="2" customFormat="1" ht="16.5" customHeight="1">
      <c r="A138" s="38"/>
      <c r="B138" s="39"/>
      <c r="C138" s="269" t="s">
        <v>288</v>
      </c>
      <c r="D138" s="269" t="s">
        <v>319</v>
      </c>
      <c r="E138" s="270" t="s">
        <v>1342</v>
      </c>
      <c r="F138" s="271" t="s">
        <v>1343</v>
      </c>
      <c r="G138" s="272" t="s">
        <v>195</v>
      </c>
      <c r="H138" s="273">
        <v>804</v>
      </c>
      <c r="I138" s="274"/>
      <c r="J138" s="275">
        <f>ROUND(I138*H138,2)</f>
        <v>0</v>
      </c>
      <c r="K138" s="271" t="s">
        <v>1</v>
      </c>
      <c r="L138" s="276"/>
      <c r="M138" s="277" t="s">
        <v>1</v>
      </c>
      <c r="N138" s="278" t="s">
        <v>41</v>
      </c>
      <c r="O138" s="91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0" t="s">
        <v>210</v>
      </c>
      <c r="AT138" s="230" t="s">
        <v>319</v>
      </c>
      <c r="AU138" s="230" t="s">
        <v>84</v>
      </c>
      <c r="AY138" s="17" t="s">
        <v>161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7" t="s">
        <v>84</v>
      </c>
      <c r="BK138" s="231">
        <f>ROUND(I138*H138,2)</f>
        <v>0</v>
      </c>
      <c r="BL138" s="17" t="s">
        <v>168</v>
      </c>
      <c r="BM138" s="230" t="s">
        <v>230</v>
      </c>
    </row>
    <row r="139" s="2" customFormat="1" ht="16.5" customHeight="1">
      <c r="A139" s="38"/>
      <c r="B139" s="39"/>
      <c r="C139" s="269" t="s">
        <v>7</v>
      </c>
      <c r="D139" s="269" t="s">
        <v>319</v>
      </c>
      <c r="E139" s="270" t="s">
        <v>1344</v>
      </c>
      <c r="F139" s="271" t="s">
        <v>1345</v>
      </c>
      <c r="G139" s="272" t="s">
        <v>195</v>
      </c>
      <c r="H139" s="273">
        <v>147</v>
      </c>
      <c r="I139" s="274"/>
      <c r="J139" s="275">
        <f>ROUND(I139*H139,2)</f>
        <v>0</v>
      </c>
      <c r="K139" s="271" t="s">
        <v>1</v>
      </c>
      <c r="L139" s="276"/>
      <c r="M139" s="277" t="s">
        <v>1</v>
      </c>
      <c r="N139" s="278" t="s">
        <v>41</v>
      </c>
      <c r="O139" s="91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0" t="s">
        <v>210</v>
      </c>
      <c r="AT139" s="230" t="s">
        <v>319</v>
      </c>
      <c r="AU139" s="230" t="s">
        <v>84</v>
      </c>
      <c r="AY139" s="17" t="s">
        <v>161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7" t="s">
        <v>84</v>
      </c>
      <c r="BK139" s="231">
        <f>ROUND(I139*H139,2)</f>
        <v>0</v>
      </c>
      <c r="BL139" s="17" t="s">
        <v>168</v>
      </c>
      <c r="BM139" s="230" t="s">
        <v>422</v>
      </c>
    </row>
    <row r="140" s="2" customFormat="1" ht="21.75" customHeight="1">
      <c r="A140" s="38"/>
      <c r="B140" s="39"/>
      <c r="C140" s="269" t="s">
        <v>313</v>
      </c>
      <c r="D140" s="269" t="s">
        <v>319</v>
      </c>
      <c r="E140" s="270" t="s">
        <v>1346</v>
      </c>
      <c r="F140" s="271" t="s">
        <v>1347</v>
      </c>
      <c r="G140" s="272" t="s">
        <v>195</v>
      </c>
      <c r="H140" s="273">
        <v>52</v>
      </c>
      <c r="I140" s="274"/>
      <c r="J140" s="275">
        <f>ROUND(I140*H140,2)</f>
        <v>0</v>
      </c>
      <c r="K140" s="271" t="s">
        <v>1</v>
      </c>
      <c r="L140" s="276"/>
      <c r="M140" s="277" t="s">
        <v>1</v>
      </c>
      <c r="N140" s="278" t="s">
        <v>41</v>
      </c>
      <c r="O140" s="91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0" t="s">
        <v>210</v>
      </c>
      <c r="AT140" s="230" t="s">
        <v>319</v>
      </c>
      <c r="AU140" s="230" t="s">
        <v>84</v>
      </c>
      <c r="AY140" s="17" t="s">
        <v>161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7" t="s">
        <v>84</v>
      </c>
      <c r="BK140" s="231">
        <f>ROUND(I140*H140,2)</f>
        <v>0</v>
      </c>
      <c r="BL140" s="17" t="s">
        <v>168</v>
      </c>
      <c r="BM140" s="230" t="s">
        <v>448</v>
      </c>
    </row>
    <row r="141" s="2" customFormat="1" ht="16.5" customHeight="1">
      <c r="A141" s="38"/>
      <c r="B141" s="39"/>
      <c r="C141" s="269" t="s">
        <v>318</v>
      </c>
      <c r="D141" s="269" t="s">
        <v>319</v>
      </c>
      <c r="E141" s="270" t="s">
        <v>1348</v>
      </c>
      <c r="F141" s="271" t="s">
        <v>1349</v>
      </c>
      <c r="G141" s="272" t="s">
        <v>195</v>
      </c>
      <c r="H141" s="273">
        <v>351</v>
      </c>
      <c r="I141" s="274"/>
      <c r="J141" s="275">
        <f>ROUND(I141*H141,2)</f>
        <v>0</v>
      </c>
      <c r="K141" s="271" t="s">
        <v>1</v>
      </c>
      <c r="L141" s="276"/>
      <c r="M141" s="277" t="s">
        <v>1</v>
      </c>
      <c r="N141" s="278" t="s">
        <v>41</v>
      </c>
      <c r="O141" s="91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0" t="s">
        <v>210</v>
      </c>
      <c r="AT141" s="230" t="s">
        <v>319</v>
      </c>
      <c r="AU141" s="230" t="s">
        <v>84</v>
      </c>
      <c r="AY141" s="17" t="s">
        <v>161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7" t="s">
        <v>84</v>
      </c>
      <c r="BK141" s="231">
        <f>ROUND(I141*H141,2)</f>
        <v>0</v>
      </c>
      <c r="BL141" s="17" t="s">
        <v>168</v>
      </c>
      <c r="BM141" s="230" t="s">
        <v>458</v>
      </c>
    </row>
    <row r="142" s="2" customFormat="1" ht="16.5" customHeight="1">
      <c r="A142" s="38"/>
      <c r="B142" s="39"/>
      <c r="C142" s="269" t="s">
        <v>124</v>
      </c>
      <c r="D142" s="269" t="s">
        <v>319</v>
      </c>
      <c r="E142" s="270" t="s">
        <v>1350</v>
      </c>
      <c r="F142" s="271" t="s">
        <v>1351</v>
      </c>
      <c r="G142" s="272" t="s">
        <v>195</v>
      </c>
      <c r="H142" s="273">
        <v>287</v>
      </c>
      <c r="I142" s="274"/>
      <c r="J142" s="275">
        <f>ROUND(I142*H142,2)</f>
        <v>0</v>
      </c>
      <c r="K142" s="271" t="s">
        <v>1</v>
      </c>
      <c r="L142" s="276"/>
      <c r="M142" s="277" t="s">
        <v>1</v>
      </c>
      <c r="N142" s="278" t="s">
        <v>41</v>
      </c>
      <c r="O142" s="91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0" t="s">
        <v>210</v>
      </c>
      <c r="AT142" s="230" t="s">
        <v>319</v>
      </c>
      <c r="AU142" s="230" t="s">
        <v>84</v>
      </c>
      <c r="AY142" s="17" t="s">
        <v>161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7" t="s">
        <v>84</v>
      </c>
      <c r="BK142" s="231">
        <f>ROUND(I142*H142,2)</f>
        <v>0</v>
      </c>
      <c r="BL142" s="17" t="s">
        <v>168</v>
      </c>
      <c r="BM142" s="230" t="s">
        <v>467</v>
      </c>
    </row>
    <row r="143" s="2" customFormat="1" ht="16.5" customHeight="1">
      <c r="A143" s="38"/>
      <c r="B143" s="39"/>
      <c r="C143" s="269" t="s">
        <v>332</v>
      </c>
      <c r="D143" s="269" t="s">
        <v>319</v>
      </c>
      <c r="E143" s="270" t="s">
        <v>1352</v>
      </c>
      <c r="F143" s="271" t="s">
        <v>1353</v>
      </c>
      <c r="G143" s="272" t="s">
        <v>195</v>
      </c>
      <c r="H143" s="273">
        <v>22</v>
      </c>
      <c r="I143" s="274"/>
      <c r="J143" s="275">
        <f>ROUND(I143*H143,2)</f>
        <v>0</v>
      </c>
      <c r="K143" s="271" t="s">
        <v>1</v>
      </c>
      <c r="L143" s="276"/>
      <c r="M143" s="277" t="s">
        <v>1</v>
      </c>
      <c r="N143" s="278" t="s">
        <v>41</v>
      </c>
      <c r="O143" s="91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0" t="s">
        <v>210</v>
      </c>
      <c r="AT143" s="230" t="s">
        <v>319</v>
      </c>
      <c r="AU143" s="230" t="s">
        <v>84</v>
      </c>
      <c r="AY143" s="17" t="s">
        <v>161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7" t="s">
        <v>84</v>
      </c>
      <c r="BK143" s="231">
        <f>ROUND(I143*H143,2)</f>
        <v>0</v>
      </c>
      <c r="BL143" s="17" t="s">
        <v>168</v>
      </c>
      <c r="BM143" s="230" t="s">
        <v>476</v>
      </c>
    </row>
    <row r="144" s="2" customFormat="1" ht="21.75" customHeight="1">
      <c r="A144" s="38"/>
      <c r="B144" s="39"/>
      <c r="C144" s="269" t="s">
        <v>338</v>
      </c>
      <c r="D144" s="269" t="s">
        <v>319</v>
      </c>
      <c r="E144" s="270" t="s">
        <v>1354</v>
      </c>
      <c r="F144" s="271" t="s">
        <v>1355</v>
      </c>
      <c r="G144" s="272" t="s">
        <v>195</v>
      </c>
      <c r="H144" s="273">
        <v>63</v>
      </c>
      <c r="I144" s="274"/>
      <c r="J144" s="275">
        <f>ROUND(I144*H144,2)</f>
        <v>0</v>
      </c>
      <c r="K144" s="271" t="s">
        <v>1</v>
      </c>
      <c r="L144" s="276"/>
      <c r="M144" s="277" t="s">
        <v>1</v>
      </c>
      <c r="N144" s="278" t="s">
        <v>41</v>
      </c>
      <c r="O144" s="91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0" t="s">
        <v>210</v>
      </c>
      <c r="AT144" s="230" t="s">
        <v>319</v>
      </c>
      <c r="AU144" s="230" t="s">
        <v>84</v>
      </c>
      <c r="AY144" s="17" t="s">
        <v>161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7" t="s">
        <v>84</v>
      </c>
      <c r="BK144" s="231">
        <f>ROUND(I144*H144,2)</f>
        <v>0</v>
      </c>
      <c r="BL144" s="17" t="s">
        <v>168</v>
      </c>
      <c r="BM144" s="230" t="s">
        <v>486</v>
      </c>
    </row>
    <row r="145" s="2" customFormat="1" ht="16.5" customHeight="1">
      <c r="A145" s="38"/>
      <c r="B145" s="39"/>
      <c r="C145" s="269" t="s">
        <v>345</v>
      </c>
      <c r="D145" s="269" t="s">
        <v>319</v>
      </c>
      <c r="E145" s="270" t="s">
        <v>1356</v>
      </c>
      <c r="F145" s="271" t="s">
        <v>1357</v>
      </c>
      <c r="G145" s="272" t="s">
        <v>195</v>
      </c>
      <c r="H145" s="273">
        <v>200</v>
      </c>
      <c r="I145" s="274"/>
      <c r="J145" s="275">
        <f>ROUND(I145*H145,2)</f>
        <v>0</v>
      </c>
      <c r="K145" s="271" t="s">
        <v>1</v>
      </c>
      <c r="L145" s="276"/>
      <c r="M145" s="277" t="s">
        <v>1</v>
      </c>
      <c r="N145" s="278" t="s">
        <v>41</v>
      </c>
      <c r="O145" s="91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0" t="s">
        <v>210</v>
      </c>
      <c r="AT145" s="230" t="s">
        <v>319</v>
      </c>
      <c r="AU145" s="230" t="s">
        <v>84</v>
      </c>
      <c r="AY145" s="17" t="s">
        <v>161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7" t="s">
        <v>84</v>
      </c>
      <c r="BK145" s="231">
        <f>ROUND(I145*H145,2)</f>
        <v>0</v>
      </c>
      <c r="BL145" s="17" t="s">
        <v>168</v>
      </c>
      <c r="BM145" s="230" t="s">
        <v>497</v>
      </c>
    </row>
    <row r="146" s="2" customFormat="1" ht="16.5" customHeight="1">
      <c r="A146" s="38"/>
      <c r="B146" s="39"/>
      <c r="C146" s="269" t="s">
        <v>351</v>
      </c>
      <c r="D146" s="269" t="s">
        <v>319</v>
      </c>
      <c r="E146" s="270" t="s">
        <v>1358</v>
      </c>
      <c r="F146" s="271" t="s">
        <v>1359</v>
      </c>
      <c r="G146" s="272" t="s">
        <v>195</v>
      </c>
      <c r="H146" s="273">
        <v>869</v>
      </c>
      <c r="I146" s="274"/>
      <c r="J146" s="275">
        <f>ROUND(I146*H146,2)</f>
        <v>0</v>
      </c>
      <c r="K146" s="271" t="s">
        <v>1</v>
      </c>
      <c r="L146" s="276"/>
      <c r="M146" s="277" t="s">
        <v>1</v>
      </c>
      <c r="N146" s="278" t="s">
        <v>41</v>
      </c>
      <c r="O146" s="91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0" t="s">
        <v>210</v>
      </c>
      <c r="AT146" s="230" t="s">
        <v>319</v>
      </c>
      <c r="AU146" s="230" t="s">
        <v>84</v>
      </c>
      <c r="AY146" s="17" t="s">
        <v>161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7" t="s">
        <v>84</v>
      </c>
      <c r="BK146" s="231">
        <f>ROUND(I146*H146,2)</f>
        <v>0</v>
      </c>
      <c r="BL146" s="17" t="s">
        <v>168</v>
      </c>
      <c r="BM146" s="230" t="s">
        <v>506</v>
      </c>
    </row>
    <row r="147" s="2" customFormat="1" ht="16.5" customHeight="1">
      <c r="A147" s="38"/>
      <c r="B147" s="39"/>
      <c r="C147" s="269" t="s">
        <v>357</v>
      </c>
      <c r="D147" s="269" t="s">
        <v>319</v>
      </c>
      <c r="E147" s="270" t="s">
        <v>1360</v>
      </c>
      <c r="F147" s="271" t="s">
        <v>1361</v>
      </c>
      <c r="G147" s="272" t="s">
        <v>195</v>
      </c>
      <c r="H147" s="273">
        <v>219</v>
      </c>
      <c r="I147" s="274"/>
      <c r="J147" s="275">
        <f>ROUND(I147*H147,2)</f>
        <v>0</v>
      </c>
      <c r="K147" s="271" t="s">
        <v>1</v>
      </c>
      <c r="L147" s="276"/>
      <c r="M147" s="277" t="s">
        <v>1</v>
      </c>
      <c r="N147" s="278" t="s">
        <v>41</v>
      </c>
      <c r="O147" s="91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0" t="s">
        <v>210</v>
      </c>
      <c r="AT147" s="230" t="s">
        <v>319</v>
      </c>
      <c r="AU147" s="230" t="s">
        <v>84</v>
      </c>
      <c r="AY147" s="17" t="s">
        <v>161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7" t="s">
        <v>84</v>
      </c>
      <c r="BK147" s="231">
        <f>ROUND(I147*H147,2)</f>
        <v>0</v>
      </c>
      <c r="BL147" s="17" t="s">
        <v>168</v>
      </c>
      <c r="BM147" s="230" t="s">
        <v>514</v>
      </c>
    </row>
    <row r="148" s="2" customFormat="1" ht="16.5" customHeight="1">
      <c r="A148" s="38"/>
      <c r="B148" s="39"/>
      <c r="C148" s="269" t="s">
        <v>362</v>
      </c>
      <c r="D148" s="269" t="s">
        <v>319</v>
      </c>
      <c r="E148" s="270" t="s">
        <v>1362</v>
      </c>
      <c r="F148" s="271" t="s">
        <v>1363</v>
      </c>
      <c r="G148" s="272" t="s">
        <v>195</v>
      </c>
      <c r="H148" s="273">
        <v>180</v>
      </c>
      <c r="I148" s="274"/>
      <c r="J148" s="275">
        <f>ROUND(I148*H148,2)</f>
        <v>0</v>
      </c>
      <c r="K148" s="271" t="s">
        <v>1</v>
      </c>
      <c r="L148" s="276"/>
      <c r="M148" s="277" t="s">
        <v>1</v>
      </c>
      <c r="N148" s="278" t="s">
        <v>41</v>
      </c>
      <c r="O148" s="91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0" t="s">
        <v>210</v>
      </c>
      <c r="AT148" s="230" t="s">
        <v>319</v>
      </c>
      <c r="AU148" s="230" t="s">
        <v>84</v>
      </c>
      <c r="AY148" s="17" t="s">
        <v>161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7" t="s">
        <v>84</v>
      </c>
      <c r="BK148" s="231">
        <f>ROUND(I148*H148,2)</f>
        <v>0</v>
      </c>
      <c r="BL148" s="17" t="s">
        <v>168</v>
      </c>
      <c r="BM148" s="230" t="s">
        <v>523</v>
      </c>
    </row>
    <row r="149" s="2" customFormat="1" ht="16.5" customHeight="1">
      <c r="A149" s="38"/>
      <c r="B149" s="39"/>
      <c r="C149" s="269" t="s">
        <v>367</v>
      </c>
      <c r="D149" s="269" t="s">
        <v>319</v>
      </c>
      <c r="E149" s="270" t="s">
        <v>1364</v>
      </c>
      <c r="F149" s="271" t="s">
        <v>1365</v>
      </c>
      <c r="G149" s="272" t="s">
        <v>195</v>
      </c>
      <c r="H149" s="273">
        <v>5</v>
      </c>
      <c r="I149" s="274"/>
      <c r="J149" s="275">
        <f>ROUND(I149*H149,2)</f>
        <v>0</v>
      </c>
      <c r="K149" s="271" t="s">
        <v>1</v>
      </c>
      <c r="L149" s="276"/>
      <c r="M149" s="277" t="s">
        <v>1</v>
      </c>
      <c r="N149" s="278" t="s">
        <v>41</v>
      </c>
      <c r="O149" s="91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0" t="s">
        <v>210</v>
      </c>
      <c r="AT149" s="230" t="s">
        <v>319</v>
      </c>
      <c r="AU149" s="230" t="s">
        <v>84</v>
      </c>
      <c r="AY149" s="17" t="s">
        <v>161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7" t="s">
        <v>84</v>
      </c>
      <c r="BK149" s="231">
        <f>ROUND(I149*H149,2)</f>
        <v>0</v>
      </c>
      <c r="BL149" s="17" t="s">
        <v>168</v>
      </c>
      <c r="BM149" s="230" t="s">
        <v>532</v>
      </c>
    </row>
    <row r="150" s="2" customFormat="1" ht="21.75" customHeight="1">
      <c r="A150" s="38"/>
      <c r="B150" s="39"/>
      <c r="C150" s="269" t="s">
        <v>373</v>
      </c>
      <c r="D150" s="269" t="s">
        <v>319</v>
      </c>
      <c r="E150" s="270" t="s">
        <v>1366</v>
      </c>
      <c r="F150" s="271" t="s">
        <v>1367</v>
      </c>
      <c r="G150" s="272" t="s">
        <v>195</v>
      </c>
      <c r="H150" s="273">
        <v>15</v>
      </c>
      <c r="I150" s="274"/>
      <c r="J150" s="275">
        <f>ROUND(I150*H150,2)</f>
        <v>0</v>
      </c>
      <c r="K150" s="271" t="s">
        <v>1</v>
      </c>
      <c r="L150" s="276"/>
      <c r="M150" s="277" t="s">
        <v>1</v>
      </c>
      <c r="N150" s="278" t="s">
        <v>41</v>
      </c>
      <c r="O150" s="91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0" t="s">
        <v>210</v>
      </c>
      <c r="AT150" s="230" t="s">
        <v>319</v>
      </c>
      <c r="AU150" s="230" t="s">
        <v>84</v>
      </c>
      <c r="AY150" s="17" t="s">
        <v>161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7" t="s">
        <v>84</v>
      </c>
      <c r="BK150" s="231">
        <f>ROUND(I150*H150,2)</f>
        <v>0</v>
      </c>
      <c r="BL150" s="17" t="s">
        <v>168</v>
      </c>
      <c r="BM150" s="230" t="s">
        <v>539</v>
      </c>
    </row>
    <row r="151" s="2" customFormat="1" ht="16.5" customHeight="1">
      <c r="A151" s="38"/>
      <c r="B151" s="39"/>
      <c r="C151" s="219" t="s">
        <v>287</v>
      </c>
      <c r="D151" s="219" t="s">
        <v>163</v>
      </c>
      <c r="E151" s="220" t="s">
        <v>1368</v>
      </c>
      <c r="F151" s="221" t="s">
        <v>1369</v>
      </c>
      <c r="G151" s="222" t="s">
        <v>195</v>
      </c>
      <c r="H151" s="223">
        <v>6898</v>
      </c>
      <c r="I151" s="224"/>
      <c r="J151" s="225">
        <f>ROUND(I151*H151,2)</f>
        <v>0</v>
      </c>
      <c r="K151" s="221" t="s">
        <v>1</v>
      </c>
      <c r="L151" s="44"/>
      <c r="M151" s="226" t="s">
        <v>1</v>
      </c>
      <c r="N151" s="227" t="s">
        <v>41</v>
      </c>
      <c r="O151" s="91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0" t="s">
        <v>168</v>
      </c>
      <c r="AT151" s="230" t="s">
        <v>163</v>
      </c>
      <c r="AU151" s="230" t="s">
        <v>84</v>
      </c>
      <c r="AY151" s="17" t="s">
        <v>161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7" t="s">
        <v>84</v>
      </c>
      <c r="BK151" s="231">
        <f>ROUND(I151*H151,2)</f>
        <v>0</v>
      </c>
      <c r="BL151" s="17" t="s">
        <v>168</v>
      </c>
      <c r="BM151" s="230" t="s">
        <v>112</v>
      </c>
    </row>
    <row r="152" s="2" customFormat="1">
      <c r="A152" s="38"/>
      <c r="B152" s="39"/>
      <c r="C152" s="40"/>
      <c r="D152" s="232" t="s">
        <v>170</v>
      </c>
      <c r="E152" s="40"/>
      <c r="F152" s="233" t="s">
        <v>1370</v>
      </c>
      <c r="G152" s="40"/>
      <c r="H152" s="40"/>
      <c r="I152" s="234"/>
      <c r="J152" s="40"/>
      <c r="K152" s="40"/>
      <c r="L152" s="44"/>
      <c r="M152" s="235"/>
      <c r="N152" s="236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170</v>
      </c>
      <c r="AU152" s="17" t="s">
        <v>84</v>
      </c>
    </row>
    <row r="153" s="2" customFormat="1" ht="16.5" customHeight="1">
      <c r="A153" s="38"/>
      <c r="B153" s="39"/>
      <c r="C153" s="269" t="s">
        <v>395</v>
      </c>
      <c r="D153" s="269" t="s">
        <v>319</v>
      </c>
      <c r="E153" s="270" t="s">
        <v>1371</v>
      </c>
      <c r="F153" s="271" t="s">
        <v>1372</v>
      </c>
      <c r="G153" s="272" t="s">
        <v>370</v>
      </c>
      <c r="H153" s="273">
        <v>34.490000000000002</v>
      </c>
      <c r="I153" s="274"/>
      <c r="J153" s="275">
        <f>ROUND(I153*H153,2)</f>
        <v>0</v>
      </c>
      <c r="K153" s="271" t="s">
        <v>1</v>
      </c>
      <c r="L153" s="276"/>
      <c r="M153" s="277" t="s">
        <v>1</v>
      </c>
      <c r="N153" s="278" t="s">
        <v>41</v>
      </c>
      <c r="O153" s="91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0" t="s">
        <v>210</v>
      </c>
      <c r="AT153" s="230" t="s">
        <v>319</v>
      </c>
      <c r="AU153" s="230" t="s">
        <v>84</v>
      </c>
      <c r="AY153" s="17" t="s">
        <v>161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7" t="s">
        <v>84</v>
      </c>
      <c r="BK153" s="231">
        <f>ROUND(I153*H153,2)</f>
        <v>0</v>
      </c>
      <c r="BL153" s="17" t="s">
        <v>168</v>
      </c>
      <c r="BM153" s="230" t="s">
        <v>565</v>
      </c>
    </row>
    <row r="154" s="2" customFormat="1" ht="37.8" customHeight="1">
      <c r="A154" s="38"/>
      <c r="B154" s="39"/>
      <c r="C154" s="219" t="s">
        <v>401</v>
      </c>
      <c r="D154" s="219" t="s">
        <v>163</v>
      </c>
      <c r="E154" s="220" t="s">
        <v>1373</v>
      </c>
      <c r="F154" s="221" t="s">
        <v>1374</v>
      </c>
      <c r="G154" s="222" t="s">
        <v>166</v>
      </c>
      <c r="H154" s="223">
        <v>101</v>
      </c>
      <c r="I154" s="224"/>
      <c r="J154" s="225">
        <f>ROUND(I154*H154,2)</f>
        <v>0</v>
      </c>
      <c r="K154" s="221" t="s">
        <v>1</v>
      </c>
      <c r="L154" s="44"/>
      <c r="M154" s="226" t="s">
        <v>1</v>
      </c>
      <c r="N154" s="227" t="s">
        <v>41</v>
      </c>
      <c r="O154" s="91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0" t="s">
        <v>168</v>
      </c>
      <c r="AT154" s="230" t="s">
        <v>163</v>
      </c>
      <c r="AU154" s="230" t="s">
        <v>84</v>
      </c>
      <c r="AY154" s="17" t="s">
        <v>161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7" t="s">
        <v>84</v>
      </c>
      <c r="BK154" s="231">
        <f>ROUND(I154*H154,2)</f>
        <v>0</v>
      </c>
      <c r="BL154" s="17" t="s">
        <v>168</v>
      </c>
      <c r="BM154" s="230" t="s">
        <v>577</v>
      </c>
    </row>
    <row r="155" s="2" customFormat="1" ht="37.8" customHeight="1">
      <c r="A155" s="38"/>
      <c r="B155" s="39"/>
      <c r="C155" s="219" t="s">
        <v>407</v>
      </c>
      <c r="D155" s="219" t="s">
        <v>163</v>
      </c>
      <c r="E155" s="220" t="s">
        <v>1375</v>
      </c>
      <c r="F155" s="221" t="s">
        <v>1376</v>
      </c>
      <c r="G155" s="222" t="s">
        <v>195</v>
      </c>
      <c r="H155" s="223">
        <v>709</v>
      </c>
      <c r="I155" s="224"/>
      <c r="J155" s="225">
        <f>ROUND(I155*H155,2)</f>
        <v>0</v>
      </c>
      <c r="K155" s="221" t="s">
        <v>1</v>
      </c>
      <c r="L155" s="44"/>
      <c r="M155" s="226" t="s">
        <v>1</v>
      </c>
      <c r="N155" s="227" t="s">
        <v>41</v>
      </c>
      <c r="O155" s="91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0" t="s">
        <v>168</v>
      </c>
      <c r="AT155" s="230" t="s">
        <v>163</v>
      </c>
      <c r="AU155" s="230" t="s">
        <v>84</v>
      </c>
      <c r="AY155" s="17" t="s">
        <v>161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7" t="s">
        <v>84</v>
      </c>
      <c r="BK155" s="231">
        <f>ROUND(I155*H155,2)</f>
        <v>0</v>
      </c>
      <c r="BL155" s="17" t="s">
        <v>168</v>
      </c>
      <c r="BM155" s="230" t="s">
        <v>589</v>
      </c>
    </row>
    <row r="156" s="2" customFormat="1" ht="44.25" customHeight="1">
      <c r="A156" s="38"/>
      <c r="B156" s="39"/>
      <c r="C156" s="219" t="s">
        <v>412</v>
      </c>
      <c r="D156" s="219" t="s">
        <v>163</v>
      </c>
      <c r="E156" s="220" t="s">
        <v>1377</v>
      </c>
      <c r="F156" s="221" t="s">
        <v>1378</v>
      </c>
      <c r="G156" s="222" t="s">
        <v>195</v>
      </c>
      <c r="H156" s="223">
        <v>709</v>
      </c>
      <c r="I156" s="224"/>
      <c r="J156" s="225">
        <f>ROUND(I156*H156,2)</f>
        <v>0</v>
      </c>
      <c r="K156" s="221" t="s">
        <v>1</v>
      </c>
      <c r="L156" s="44"/>
      <c r="M156" s="226" t="s">
        <v>1</v>
      </c>
      <c r="N156" s="227" t="s">
        <v>41</v>
      </c>
      <c r="O156" s="91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0" t="s">
        <v>168</v>
      </c>
      <c r="AT156" s="230" t="s">
        <v>163</v>
      </c>
      <c r="AU156" s="230" t="s">
        <v>84</v>
      </c>
      <c r="AY156" s="17" t="s">
        <v>161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7" t="s">
        <v>84</v>
      </c>
      <c r="BK156" s="231">
        <f>ROUND(I156*H156,2)</f>
        <v>0</v>
      </c>
      <c r="BL156" s="17" t="s">
        <v>168</v>
      </c>
      <c r="BM156" s="230" t="s">
        <v>601</v>
      </c>
    </row>
    <row r="157" s="2" customFormat="1" ht="16.5" customHeight="1">
      <c r="A157" s="38"/>
      <c r="B157" s="39"/>
      <c r="C157" s="269" t="s">
        <v>418</v>
      </c>
      <c r="D157" s="269" t="s">
        <v>319</v>
      </c>
      <c r="E157" s="270" t="s">
        <v>1379</v>
      </c>
      <c r="F157" s="271" t="s">
        <v>1380</v>
      </c>
      <c r="G157" s="272" t="s">
        <v>195</v>
      </c>
      <c r="H157" s="273">
        <v>709</v>
      </c>
      <c r="I157" s="274"/>
      <c r="J157" s="275">
        <f>ROUND(I157*H157,2)</f>
        <v>0</v>
      </c>
      <c r="K157" s="271" t="s">
        <v>1</v>
      </c>
      <c r="L157" s="276"/>
      <c r="M157" s="277" t="s">
        <v>1</v>
      </c>
      <c r="N157" s="278" t="s">
        <v>41</v>
      </c>
      <c r="O157" s="91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0" t="s">
        <v>210</v>
      </c>
      <c r="AT157" s="230" t="s">
        <v>319</v>
      </c>
      <c r="AU157" s="230" t="s">
        <v>84</v>
      </c>
      <c r="AY157" s="17" t="s">
        <v>161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7" t="s">
        <v>84</v>
      </c>
      <c r="BK157" s="231">
        <f>ROUND(I157*H157,2)</f>
        <v>0</v>
      </c>
      <c r="BL157" s="17" t="s">
        <v>168</v>
      </c>
      <c r="BM157" s="230" t="s">
        <v>610</v>
      </c>
    </row>
    <row r="158" s="2" customFormat="1" ht="16.5" customHeight="1">
      <c r="A158" s="38"/>
      <c r="B158" s="39"/>
      <c r="C158" s="219" t="s">
        <v>423</v>
      </c>
      <c r="D158" s="219" t="s">
        <v>163</v>
      </c>
      <c r="E158" s="220" t="s">
        <v>1368</v>
      </c>
      <c r="F158" s="221" t="s">
        <v>1369</v>
      </c>
      <c r="G158" s="222" t="s">
        <v>195</v>
      </c>
      <c r="H158" s="223">
        <v>709</v>
      </c>
      <c r="I158" s="224"/>
      <c r="J158" s="225">
        <f>ROUND(I158*H158,2)</f>
        <v>0</v>
      </c>
      <c r="K158" s="221" t="s">
        <v>1</v>
      </c>
      <c r="L158" s="44"/>
      <c r="M158" s="226" t="s">
        <v>1</v>
      </c>
      <c r="N158" s="227" t="s">
        <v>41</v>
      </c>
      <c r="O158" s="91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0" t="s">
        <v>168</v>
      </c>
      <c r="AT158" s="230" t="s">
        <v>163</v>
      </c>
      <c r="AU158" s="230" t="s">
        <v>84</v>
      </c>
      <c r="AY158" s="17" t="s">
        <v>161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7" t="s">
        <v>84</v>
      </c>
      <c r="BK158" s="231">
        <f>ROUND(I158*H158,2)</f>
        <v>0</v>
      </c>
      <c r="BL158" s="17" t="s">
        <v>168</v>
      </c>
      <c r="BM158" s="230" t="s">
        <v>621</v>
      </c>
    </row>
    <row r="159" s="2" customFormat="1">
      <c r="A159" s="38"/>
      <c r="B159" s="39"/>
      <c r="C159" s="40"/>
      <c r="D159" s="232" t="s">
        <v>170</v>
      </c>
      <c r="E159" s="40"/>
      <c r="F159" s="233" t="s">
        <v>1381</v>
      </c>
      <c r="G159" s="40"/>
      <c r="H159" s="40"/>
      <c r="I159" s="234"/>
      <c r="J159" s="40"/>
      <c r="K159" s="40"/>
      <c r="L159" s="44"/>
      <c r="M159" s="235"/>
      <c r="N159" s="236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170</v>
      </c>
      <c r="AU159" s="17" t="s">
        <v>84</v>
      </c>
    </row>
    <row r="160" s="2" customFormat="1" ht="16.5" customHeight="1">
      <c r="A160" s="38"/>
      <c r="B160" s="39"/>
      <c r="C160" s="269" t="s">
        <v>230</v>
      </c>
      <c r="D160" s="269" t="s">
        <v>319</v>
      </c>
      <c r="E160" s="270" t="s">
        <v>1371</v>
      </c>
      <c r="F160" s="271" t="s">
        <v>1372</v>
      </c>
      <c r="G160" s="272" t="s">
        <v>370</v>
      </c>
      <c r="H160" s="273">
        <v>3.5449999999999999</v>
      </c>
      <c r="I160" s="274"/>
      <c r="J160" s="275">
        <f>ROUND(I160*H160,2)</f>
        <v>0</v>
      </c>
      <c r="K160" s="271" t="s">
        <v>1</v>
      </c>
      <c r="L160" s="276"/>
      <c r="M160" s="277" t="s">
        <v>1</v>
      </c>
      <c r="N160" s="278" t="s">
        <v>41</v>
      </c>
      <c r="O160" s="91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0" t="s">
        <v>210</v>
      </c>
      <c r="AT160" s="230" t="s">
        <v>319</v>
      </c>
      <c r="AU160" s="230" t="s">
        <v>84</v>
      </c>
      <c r="AY160" s="17" t="s">
        <v>161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7" t="s">
        <v>84</v>
      </c>
      <c r="BK160" s="231">
        <f>ROUND(I160*H160,2)</f>
        <v>0</v>
      </c>
      <c r="BL160" s="17" t="s">
        <v>168</v>
      </c>
      <c r="BM160" s="230" t="s">
        <v>393</v>
      </c>
    </row>
    <row r="161" s="2" customFormat="1" ht="24.15" customHeight="1">
      <c r="A161" s="38"/>
      <c r="B161" s="39"/>
      <c r="C161" s="219" t="s">
        <v>433</v>
      </c>
      <c r="D161" s="219" t="s">
        <v>163</v>
      </c>
      <c r="E161" s="220" t="s">
        <v>1382</v>
      </c>
      <c r="F161" s="221" t="s">
        <v>1383</v>
      </c>
      <c r="G161" s="222" t="s">
        <v>166</v>
      </c>
      <c r="H161" s="223">
        <v>884</v>
      </c>
      <c r="I161" s="224"/>
      <c r="J161" s="225">
        <f>ROUND(I161*H161,2)</f>
        <v>0</v>
      </c>
      <c r="K161" s="221" t="s">
        <v>1</v>
      </c>
      <c r="L161" s="44"/>
      <c r="M161" s="226" t="s">
        <v>1</v>
      </c>
      <c r="N161" s="227" t="s">
        <v>41</v>
      </c>
      <c r="O161" s="91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0" t="s">
        <v>168</v>
      </c>
      <c r="AT161" s="230" t="s">
        <v>163</v>
      </c>
      <c r="AU161" s="230" t="s">
        <v>84</v>
      </c>
      <c r="AY161" s="17" t="s">
        <v>161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7" t="s">
        <v>84</v>
      </c>
      <c r="BK161" s="231">
        <f>ROUND(I161*H161,2)</f>
        <v>0</v>
      </c>
      <c r="BL161" s="17" t="s">
        <v>168</v>
      </c>
      <c r="BM161" s="230" t="s">
        <v>640</v>
      </c>
    </row>
    <row r="162" s="2" customFormat="1" ht="16.5" customHeight="1">
      <c r="A162" s="38"/>
      <c r="B162" s="39"/>
      <c r="C162" s="269" t="s">
        <v>422</v>
      </c>
      <c r="D162" s="269" t="s">
        <v>319</v>
      </c>
      <c r="E162" s="270" t="s">
        <v>1384</v>
      </c>
      <c r="F162" s="271" t="s">
        <v>1385</v>
      </c>
      <c r="G162" s="272" t="s">
        <v>104</v>
      </c>
      <c r="H162" s="273">
        <v>17.68</v>
      </c>
      <c r="I162" s="274"/>
      <c r="J162" s="275">
        <f>ROUND(I162*H162,2)</f>
        <v>0</v>
      </c>
      <c r="K162" s="271" t="s">
        <v>1</v>
      </c>
      <c r="L162" s="276"/>
      <c r="M162" s="277" t="s">
        <v>1</v>
      </c>
      <c r="N162" s="278" t="s">
        <v>41</v>
      </c>
      <c r="O162" s="91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0" t="s">
        <v>210</v>
      </c>
      <c r="AT162" s="230" t="s">
        <v>319</v>
      </c>
      <c r="AU162" s="230" t="s">
        <v>84</v>
      </c>
      <c r="AY162" s="17" t="s">
        <v>161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7" t="s">
        <v>84</v>
      </c>
      <c r="BK162" s="231">
        <f>ROUND(I162*H162,2)</f>
        <v>0</v>
      </c>
      <c r="BL162" s="17" t="s">
        <v>168</v>
      </c>
      <c r="BM162" s="230" t="s">
        <v>649</v>
      </c>
    </row>
    <row r="163" s="2" customFormat="1">
      <c r="A163" s="38"/>
      <c r="B163" s="39"/>
      <c r="C163" s="40"/>
      <c r="D163" s="232" t="s">
        <v>170</v>
      </c>
      <c r="E163" s="40"/>
      <c r="F163" s="233" t="s">
        <v>1386</v>
      </c>
      <c r="G163" s="40"/>
      <c r="H163" s="40"/>
      <c r="I163" s="234"/>
      <c r="J163" s="40"/>
      <c r="K163" s="40"/>
      <c r="L163" s="44"/>
      <c r="M163" s="235"/>
      <c r="N163" s="236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170</v>
      </c>
      <c r="AU163" s="17" t="s">
        <v>84</v>
      </c>
    </row>
    <row r="164" s="2" customFormat="1" ht="24.15" customHeight="1">
      <c r="A164" s="38"/>
      <c r="B164" s="39"/>
      <c r="C164" s="219" t="s">
        <v>441</v>
      </c>
      <c r="D164" s="219" t="s">
        <v>163</v>
      </c>
      <c r="E164" s="220" t="s">
        <v>1387</v>
      </c>
      <c r="F164" s="221" t="s">
        <v>1388</v>
      </c>
      <c r="G164" s="222" t="s">
        <v>322</v>
      </c>
      <c r="H164" s="223">
        <v>30</v>
      </c>
      <c r="I164" s="224"/>
      <c r="J164" s="225">
        <f>ROUND(I164*H164,2)</f>
        <v>0</v>
      </c>
      <c r="K164" s="221" t="s">
        <v>1</v>
      </c>
      <c r="L164" s="44"/>
      <c r="M164" s="226" t="s">
        <v>1</v>
      </c>
      <c r="N164" s="227" t="s">
        <v>41</v>
      </c>
      <c r="O164" s="91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0" t="s">
        <v>168</v>
      </c>
      <c r="AT164" s="230" t="s">
        <v>163</v>
      </c>
      <c r="AU164" s="230" t="s">
        <v>84</v>
      </c>
      <c r="AY164" s="17" t="s">
        <v>161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7" t="s">
        <v>84</v>
      </c>
      <c r="BK164" s="231">
        <f>ROUND(I164*H164,2)</f>
        <v>0</v>
      </c>
      <c r="BL164" s="17" t="s">
        <v>168</v>
      </c>
      <c r="BM164" s="230" t="s">
        <v>658</v>
      </c>
    </row>
    <row r="165" s="2" customFormat="1" ht="16.5" customHeight="1">
      <c r="A165" s="38"/>
      <c r="B165" s="39"/>
      <c r="C165" s="219" t="s">
        <v>448</v>
      </c>
      <c r="D165" s="219" t="s">
        <v>163</v>
      </c>
      <c r="E165" s="220" t="s">
        <v>1389</v>
      </c>
      <c r="F165" s="221" t="s">
        <v>1390</v>
      </c>
      <c r="G165" s="222" t="s">
        <v>1030</v>
      </c>
      <c r="H165" s="223">
        <v>0.029999999999999999</v>
      </c>
      <c r="I165" s="224"/>
      <c r="J165" s="225">
        <f>ROUND(I165*H165,2)</f>
        <v>0</v>
      </c>
      <c r="K165" s="221" t="s">
        <v>1</v>
      </c>
      <c r="L165" s="44"/>
      <c r="M165" s="279" t="s">
        <v>1</v>
      </c>
      <c r="N165" s="280" t="s">
        <v>41</v>
      </c>
      <c r="O165" s="281"/>
      <c r="P165" s="282">
        <f>O165*H165</f>
        <v>0</v>
      </c>
      <c r="Q165" s="282">
        <v>0</v>
      </c>
      <c r="R165" s="282">
        <f>Q165*H165</f>
        <v>0</v>
      </c>
      <c r="S165" s="282">
        <v>0</v>
      </c>
      <c r="T165" s="283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0" t="s">
        <v>168</v>
      </c>
      <c r="AT165" s="230" t="s">
        <v>163</v>
      </c>
      <c r="AU165" s="230" t="s">
        <v>84</v>
      </c>
      <c r="AY165" s="17" t="s">
        <v>161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7" t="s">
        <v>84</v>
      </c>
      <c r="BK165" s="231">
        <f>ROUND(I165*H165,2)</f>
        <v>0</v>
      </c>
      <c r="BL165" s="17" t="s">
        <v>168</v>
      </c>
      <c r="BM165" s="230" t="s">
        <v>667</v>
      </c>
    </row>
    <row r="166" s="2" customFormat="1" ht="6.96" customHeight="1">
      <c r="A166" s="38"/>
      <c r="B166" s="66"/>
      <c r="C166" s="67"/>
      <c r="D166" s="67"/>
      <c r="E166" s="67"/>
      <c r="F166" s="67"/>
      <c r="G166" s="67"/>
      <c r="H166" s="67"/>
      <c r="I166" s="67"/>
      <c r="J166" s="67"/>
      <c r="K166" s="67"/>
      <c r="L166" s="44"/>
      <c r="M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</row>
  </sheetData>
  <sheetProtection sheet="1" autoFilter="0" formatColumns="0" formatRows="0" objects="1" scenarios="1" spinCount="100000" saltValue="a3bB6mTahg2G1yKxwWuXM1lOmmGYGwFgK7GumImJyUL0tuCITBeH3Niwo+Yb7p5aQMFEqjdG9ll/vTk0h/atTg==" hashValue="r9XDegJmCdqg1mW7/lrB27Z7TpFalxXxFbpw2tuesMQg32X2IBPTIsJCrRDq0hyi0VG8eGcbuE7lJMW086JcfA==" algorithmName="SHA-512" password="CC35"/>
  <autoFilter ref="C116:K165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</row>
    <row r="4" s="1" customFormat="1" ht="24.96" customHeight="1">
      <c r="B4" s="20"/>
      <c r="D4" s="139" t="s">
        <v>109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KLATOVY - NÁDRAŽNÍ ULICE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121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1391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21. 11. 2025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>MĚSTO KLATOVY</v>
      </c>
      <c r="F15" s="38"/>
      <c r="G15" s="38"/>
      <c r="H15" s="38"/>
      <c r="I15" s="141" t="s">
        <v>27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>MACÁN PROJEKCE DS s.r.o.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>Žižkovský Petr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ROUND((SUM(BE118:BE148)),  2)</f>
        <v>0</v>
      </c>
      <c r="G33" s="38"/>
      <c r="H33" s="38"/>
      <c r="I33" s="156">
        <v>0.20999999999999999</v>
      </c>
      <c r="J33" s="155">
        <f>ROUND(((SUM(BE118:BE148))*I33),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ROUND((SUM(BF118:BF148)),  2)</f>
        <v>0</v>
      </c>
      <c r="G34" s="38"/>
      <c r="H34" s="38"/>
      <c r="I34" s="156">
        <v>0.12</v>
      </c>
      <c r="J34" s="155">
        <f>ROUND(((SUM(BF118:BF148))*I34),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ROUND((SUM(BG118:BG148)),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ROUND((SUM(BH118:BH148)),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ROUND((SUM(BI118:BI148)),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KLATOVY - NÁDRAŽNÍ ULICE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SO801a - SADOVÉ ÚPRAVY - PŘÍPRAVA RÝHY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21. 11. 2025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KLATOVY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129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130</v>
      </c>
    </row>
    <row r="97" s="9" customFormat="1" ht="24.96" customHeight="1">
      <c r="A97" s="9"/>
      <c r="B97" s="180"/>
      <c r="C97" s="181"/>
      <c r="D97" s="182" t="s">
        <v>1392</v>
      </c>
      <c r="E97" s="183"/>
      <c r="F97" s="183"/>
      <c r="G97" s="183"/>
      <c r="H97" s="183"/>
      <c r="I97" s="183"/>
      <c r="J97" s="184">
        <f>J119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1393</v>
      </c>
      <c r="E98" s="183"/>
      <c r="F98" s="183"/>
      <c r="G98" s="183"/>
      <c r="H98" s="183"/>
      <c r="I98" s="183"/>
      <c r="J98" s="184">
        <f>J139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146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5" t="str">
        <f>E7</f>
        <v>KLATOVY - NÁDRAŽNÍ ULICE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121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SO801a - SADOVÉ ÚPRAVY - PŘÍPRAVA RÝHY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21. 11. 2025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5.65" customHeight="1">
      <c r="A114" s="38"/>
      <c r="B114" s="39"/>
      <c r="C114" s="32" t="s">
        <v>24</v>
      </c>
      <c r="D114" s="40"/>
      <c r="E114" s="40"/>
      <c r="F114" s="27" t="str">
        <f>E15</f>
        <v>MĚSTO KLATOVY</v>
      </c>
      <c r="G114" s="40"/>
      <c r="H114" s="40"/>
      <c r="I114" s="32" t="s">
        <v>30</v>
      </c>
      <c r="J114" s="36" t="str">
        <f>E21</f>
        <v>MACÁN PROJEKCE DS s.r.o.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28</v>
      </c>
      <c r="D115" s="40"/>
      <c r="E115" s="40"/>
      <c r="F115" s="27" t="str">
        <f>IF(E18="","",E18)</f>
        <v>Vyplň údaj</v>
      </c>
      <c r="G115" s="40"/>
      <c r="H115" s="40"/>
      <c r="I115" s="32" t="s">
        <v>33</v>
      </c>
      <c r="J115" s="36" t="str">
        <f>E24</f>
        <v>Žižkovský Petr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2"/>
      <c r="B117" s="193"/>
      <c r="C117" s="194" t="s">
        <v>147</v>
      </c>
      <c r="D117" s="195" t="s">
        <v>61</v>
      </c>
      <c r="E117" s="195" t="s">
        <v>57</v>
      </c>
      <c r="F117" s="195" t="s">
        <v>58</v>
      </c>
      <c r="G117" s="195" t="s">
        <v>148</v>
      </c>
      <c r="H117" s="195" t="s">
        <v>149</v>
      </c>
      <c r="I117" s="195" t="s">
        <v>150</v>
      </c>
      <c r="J117" s="195" t="s">
        <v>128</v>
      </c>
      <c r="K117" s="196" t="s">
        <v>151</v>
      </c>
      <c r="L117" s="197"/>
      <c r="M117" s="100" t="s">
        <v>1</v>
      </c>
      <c r="N117" s="101" t="s">
        <v>40</v>
      </c>
      <c r="O117" s="101" t="s">
        <v>152</v>
      </c>
      <c r="P117" s="101" t="s">
        <v>153</v>
      </c>
      <c r="Q117" s="101" t="s">
        <v>154</v>
      </c>
      <c r="R117" s="101" t="s">
        <v>155</v>
      </c>
      <c r="S117" s="101" t="s">
        <v>156</v>
      </c>
      <c r="T117" s="102" t="s">
        <v>157</v>
      </c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2"/>
      <c r="AE117" s="192"/>
    </row>
    <row r="118" s="2" customFormat="1" ht="22.8" customHeight="1">
      <c r="A118" s="38"/>
      <c r="B118" s="39"/>
      <c r="C118" s="107" t="s">
        <v>158</v>
      </c>
      <c r="D118" s="40"/>
      <c r="E118" s="40"/>
      <c r="F118" s="40"/>
      <c r="G118" s="40"/>
      <c r="H118" s="40"/>
      <c r="I118" s="40"/>
      <c r="J118" s="198">
        <f>BK118</f>
        <v>0</v>
      </c>
      <c r="K118" s="40"/>
      <c r="L118" s="44"/>
      <c r="M118" s="103"/>
      <c r="N118" s="199"/>
      <c r="O118" s="104"/>
      <c r="P118" s="200">
        <f>P119+P139</f>
        <v>0</v>
      </c>
      <c r="Q118" s="104"/>
      <c r="R118" s="200">
        <f>R119+R139</f>
        <v>0</v>
      </c>
      <c r="S118" s="104"/>
      <c r="T118" s="201">
        <f>T119+T139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75</v>
      </c>
      <c r="AU118" s="17" t="s">
        <v>130</v>
      </c>
      <c r="BK118" s="202">
        <f>BK119+BK139</f>
        <v>0</v>
      </c>
    </row>
    <row r="119" s="12" customFormat="1" ht="25.92" customHeight="1">
      <c r="A119" s="12"/>
      <c r="B119" s="203"/>
      <c r="C119" s="204"/>
      <c r="D119" s="205" t="s">
        <v>75</v>
      </c>
      <c r="E119" s="206" t="s">
        <v>1394</v>
      </c>
      <c r="F119" s="206" t="s">
        <v>1395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SUM(P120:P138)</f>
        <v>0</v>
      </c>
      <c r="Q119" s="211"/>
      <c r="R119" s="212">
        <f>SUM(R120:R138)</f>
        <v>0</v>
      </c>
      <c r="S119" s="211"/>
      <c r="T119" s="213">
        <f>SUM(T120:T138)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84</v>
      </c>
      <c r="AT119" s="215" t="s">
        <v>75</v>
      </c>
      <c r="AU119" s="215" t="s">
        <v>76</v>
      </c>
      <c r="AY119" s="214" t="s">
        <v>161</v>
      </c>
      <c r="BK119" s="216">
        <f>SUM(BK120:BK138)</f>
        <v>0</v>
      </c>
    </row>
    <row r="120" s="2" customFormat="1" ht="78" customHeight="1">
      <c r="A120" s="38"/>
      <c r="B120" s="39"/>
      <c r="C120" s="219" t="s">
        <v>84</v>
      </c>
      <c r="D120" s="219" t="s">
        <v>163</v>
      </c>
      <c r="E120" s="220" t="s">
        <v>1396</v>
      </c>
      <c r="F120" s="221" t="s">
        <v>1397</v>
      </c>
      <c r="G120" s="222" t="s">
        <v>104</v>
      </c>
      <c r="H120" s="223">
        <v>270</v>
      </c>
      <c r="I120" s="224"/>
      <c r="J120" s="225">
        <f>ROUND(I120*H120,2)</f>
        <v>0</v>
      </c>
      <c r="K120" s="221" t="s">
        <v>1</v>
      </c>
      <c r="L120" s="44"/>
      <c r="M120" s="226" t="s">
        <v>1</v>
      </c>
      <c r="N120" s="227" t="s">
        <v>41</v>
      </c>
      <c r="O120" s="91"/>
      <c r="P120" s="228">
        <f>O120*H120</f>
        <v>0</v>
      </c>
      <c r="Q120" s="228">
        <v>0</v>
      </c>
      <c r="R120" s="228">
        <f>Q120*H120</f>
        <v>0</v>
      </c>
      <c r="S120" s="228">
        <v>0</v>
      </c>
      <c r="T120" s="229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30" t="s">
        <v>168</v>
      </c>
      <c r="AT120" s="230" t="s">
        <v>163</v>
      </c>
      <c r="AU120" s="230" t="s">
        <v>84</v>
      </c>
      <c r="AY120" s="17" t="s">
        <v>161</v>
      </c>
      <c r="BE120" s="231">
        <f>IF(N120="základní",J120,0)</f>
        <v>0</v>
      </c>
      <c r="BF120" s="231">
        <f>IF(N120="snížená",J120,0)</f>
        <v>0</v>
      </c>
      <c r="BG120" s="231">
        <f>IF(N120="zákl. přenesená",J120,0)</f>
        <v>0</v>
      </c>
      <c r="BH120" s="231">
        <f>IF(N120="sníž. přenesená",J120,0)</f>
        <v>0</v>
      </c>
      <c r="BI120" s="231">
        <f>IF(N120="nulová",J120,0)</f>
        <v>0</v>
      </c>
      <c r="BJ120" s="17" t="s">
        <v>84</v>
      </c>
      <c r="BK120" s="231">
        <f>ROUND(I120*H120,2)</f>
        <v>0</v>
      </c>
      <c r="BL120" s="17" t="s">
        <v>168</v>
      </c>
      <c r="BM120" s="230" t="s">
        <v>86</v>
      </c>
    </row>
    <row r="121" s="2" customFormat="1" ht="16.5" customHeight="1">
      <c r="A121" s="38"/>
      <c r="B121" s="39"/>
      <c r="C121" s="219" t="s">
        <v>86</v>
      </c>
      <c r="D121" s="219" t="s">
        <v>163</v>
      </c>
      <c r="E121" s="220" t="s">
        <v>1303</v>
      </c>
      <c r="F121" s="221" t="s">
        <v>1398</v>
      </c>
      <c r="G121" s="222" t="s">
        <v>104</v>
      </c>
      <c r="H121" s="223">
        <v>5</v>
      </c>
      <c r="I121" s="224"/>
      <c r="J121" s="225">
        <f>ROUND(I121*H121,2)</f>
        <v>0</v>
      </c>
      <c r="K121" s="221" t="s">
        <v>1</v>
      </c>
      <c r="L121" s="44"/>
      <c r="M121" s="226" t="s">
        <v>1</v>
      </c>
      <c r="N121" s="227" t="s">
        <v>41</v>
      </c>
      <c r="O121" s="91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0" t="s">
        <v>168</v>
      </c>
      <c r="AT121" s="230" t="s">
        <v>163</v>
      </c>
      <c r="AU121" s="230" t="s">
        <v>84</v>
      </c>
      <c r="AY121" s="17" t="s">
        <v>161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7" t="s">
        <v>84</v>
      </c>
      <c r="BK121" s="231">
        <f>ROUND(I121*H121,2)</f>
        <v>0</v>
      </c>
      <c r="BL121" s="17" t="s">
        <v>168</v>
      </c>
      <c r="BM121" s="230" t="s">
        <v>168</v>
      </c>
    </row>
    <row r="122" s="2" customFormat="1" ht="33" customHeight="1">
      <c r="A122" s="38"/>
      <c r="B122" s="39"/>
      <c r="C122" s="219" t="s">
        <v>181</v>
      </c>
      <c r="D122" s="219" t="s">
        <v>163</v>
      </c>
      <c r="E122" s="220" t="s">
        <v>1399</v>
      </c>
      <c r="F122" s="221" t="s">
        <v>1400</v>
      </c>
      <c r="G122" s="222" t="s">
        <v>104</v>
      </c>
      <c r="H122" s="223">
        <v>760</v>
      </c>
      <c r="I122" s="224"/>
      <c r="J122" s="225">
        <f>ROUND(I122*H122,2)</f>
        <v>0</v>
      </c>
      <c r="K122" s="221" t="s">
        <v>1</v>
      </c>
      <c r="L122" s="44"/>
      <c r="M122" s="226" t="s">
        <v>1</v>
      </c>
      <c r="N122" s="227" t="s">
        <v>41</v>
      </c>
      <c r="O122" s="91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0" t="s">
        <v>168</v>
      </c>
      <c r="AT122" s="230" t="s">
        <v>163</v>
      </c>
      <c r="AU122" s="230" t="s">
        <v>84</v>
      </c>
      <c r="AY122" s="17" t="s">
        <v>161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7" t="s">
        <v>84</v>
      </c>
      <c r="BK122" s="231">
        <f>ROUND(I122*H122,2)</f>
        <v>0</v>
      </c>
      <c r="BL122" s="17" t="s">
        <v>168</v>
      </c>
      <c r="BM122" s="230" t="s">
        <v>198</v>
      </c>
    </row>
    <row r="123" s="2" customFormat="1" ht="33" customHeight="1">
      <c r="A123" s="38"/>
      <c r="B123" s="39"/>
      <c r="C123" s="219" t="s">
        <v>168</v>
      </c>
      <c r="D123" s="219" t="s">
        <v>163</v>
      </c>
      <c r="E123" s="220" t="s">
        <v>1401</v>
      </c>
      <c r="F123" s="221" t="s">
        <v>1402</v>
      </c>
      <c r="G123" s="222" t="s">
        <v>322</v>
      </c>
      <c r="H123" s="223">
        <v>1140</v>
      </c>
      <c r="I123" s="224"/>
      <c r="J123" s="225">
        <f>ROUND(I123*H123,2)</f>
        <v>0</v>
      </c>
      <c r="K123" s="221" t="s">
        <v>1</v>
      </c>
      <c r="L123" s="44"/>
      <c r="M123" s="226" t="s">
        <v>1</v>
      </c>
      <c r="N123" s="227" t="s">
        <v>41</v>
      </c>
      <c r="O123" s="91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0" t="s">
        <v>168</v>
      </c>
      <c r="AT123" s="230" t="s">
        <v>163</v>
      </c>
      <c r="AU123" s="230" t="s">
        <v>84</v>
      </c>
      <c r="AY123" s="17" t="s">
        <v>161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7" t="s">
        <v>84</v>
      </c>
      <c r="BK123" s="231">
        <f>ROUND(I123*H123,2)</f>
        <v>0</v>
      </c>
      <c r="BL123" s="17" t="s">
        <v>168</v>
      </c>
      <c r="BM123" s="230" t="s">
        <v>210</v>
      </c>
    </row>
    <row r="124" s="2" customFormat="1" ht="33" customHeight="1">
      <c r="A124" s="38"/>
      <c r="B124" s="39"/>
      <c r="C124" s="219" t="s">
        <v>192</v>
      </c>
      <c r="D124" s="219" t="s">
        <v>163</v>
      </c>
      <c r="E124" s="220" t="s">
        <v>1403</v>
      </c>
      <c r="F124" s="221" t="s">
        <v>1404</v>
      </c>
      <c r="G124" s="222" t="s">
        <v>104</v>
      </c>
      <c r="H124" s="223">
        <v>760</v>
      </c>
      <c r="I124" s="224"/>
      <c r="J124" s="225">
        <f>ROUND(I124*H124,2)</f>
        <v>0</v>
      </c>
      <c r="K124" s="221" t="s">
        <v>1</v>
      </c>
      <c r="L124" s="44"/>
      <c r="M124" s="226" t="s">
        <v>1</v>
      </c>
      <c r="N124" s="227" t="s">
        <v>41</v>
      </c>
      <c r="O124" s="91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0" t="s">
        <v>168</v>
      </c>
      <c r="AT124" s="230" t="s">
        <v>163</v>
      </c>
      <c r="AU124" s="230" t="s">
        <v>84</v>
      </c>
      <c r="AY124" s="17" t="s">
        <v>161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7" t="s">
        <v>84</v>
      </c>
      <c r="BK124" s="231">
        <f>ROUND(I124*H124,2)</f>
        <v>0</v>
      </c>
      <c r="BL124" s="17" t="s">
        <v>168</v>
      </c>
      <c r="BM124" s="230" t="s">
        <v>222</v>
      </c>
    </row>
    <row r="125" s="2" customFormat="1" ht="37.8" customHeight="1">
      <c r="A125" s="38"/>
      <c r="B125" s="39"/>
      <c r="C125" s="219" t="s">
        <v>198</v>
      </c>
      <c r="D125" s="219" t="s">
        <v>163</v>
      </c>
      <c r="E125" s="220" t="s">
        <v>1389</v>
      </c>
      <c r="F125" s="221" t="s">
        <v>1405</v>
      </c>
      <c r="G125" s="222" t="s">
        <v>1030</v>
      </c>
      <c r="H125" s="223">
        <v>2</v>
      </c>
      <c r="I125" s="224"/>
      <c r="J125" s="225">
        <f>ROUND(I125*H125,2)</f>
        <v>0</v>
      </c>
      <c r="K125" s="221" t="s">
        <v>1</v>
      </c>
      <c r="L125" s="44"/>
      <c r="M125" s="226" t="s">
        <v>1</v>
      </c>
      <c r="N125" s="227" t="s">
        <v>41</v>
      </c>
      <c r="O125" s="91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0" t="s">
        <v>168</v>
      </c>
      <c r="AT125" s="230" t="s">
        <v>163</v>
      </c>
      <c r="AU125" s="230" t="s">
        <v>84</v>
      </c>
      <c r="AY125" s="17" t="s">
        <v>161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7" t="s">
        <v>84</v>
      </c>
      <c r="BK125" s="231">
        <f>ROUND(I125*H125,2)</f>
        <v>0</v>
      </c>
      <c r="BL125" s="17" t="s">
        <v>168</v>
      </c>
      <c r="BM125" s="230" t="s">
        <v>8</v>
      </c>
    </row>
    <row r="126" s="2" customFormat="1" ht="16.5" customHeight="1">
      <c r="A126" s="38"/>
      <c r="B126" s="39"/>
      <c r="C126" s="219" t="s">
        <v>204</v>
      </c>
      <c r="D126" s="219" t="s">
        <v>163</v>
      </c>
      <c r="E126" s="220" t="s">
        <v>1406</v>
      </c>
      <c r="F126" s="221" t="s">
        <v>1407</v>
      </c>
      <c r="G126" s="222" t="s">
        <v>255</v>
      </c>
      <c r="H126" s="223">
        <v>2</v>
      </c>
      <c r="I126" s="224"/>
      <c r="J126" s="225">
        <f>ROUND(I126*H126,2)</f>
        <v>0</v>
      </c>
      <c r="K126" s="221" t="s">
        <v>1</v>
      </c>
      <c r="L126" s="44"/>
      <c r="M126" s="226" t="s">
        <v>1</v>
      </c>
      <c r="N126" s="227" t="s">
        <v>41</v>
      </c>
      <c r="O126" s="91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0" t="s">
        <v>168</v>
      </c>
      <c r="AT126" s="230" t="s">
        <v>163</v>
      </c>
      <c r="AU126" s="230" t="s">
        <v>84</v>
      </c>
      <c r="AY126" s="17" t="s">
        <v>161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7" t="s">
        <v>84</v>
      </c>
      <c r="BK126" s="231">
        <f>ROUND(I126*H126,2)</f>
        <v>0</v>
      </c>
      <c r="BL126" s="17" t="s">
        <v>168</v>
      </c>
      <c r="BM126" s="230" t="s">
        <v>252</v>
      </c>
    </row>
    <row r="127" s="2" customFormat="1" ht="49.05" customHeight="1">
      <c r="A127" s="38"/>
      <c r="B127" s="39"/>
      <c r="C127" s="219" t="s">
        <v>210</v>
      </c>
      <c r="D127" s="219" t="s">
        <v>163</v>
      </c>
      <c r="E127" s="220" t="s">
        <v>1408</v>
      </c>
      <c r="F127" s="221" t="s">
        <v>1409</v>
      </c>
      <c r="G127" s="222" t="s">
        <v>104</v>
      </c>
      <c r="H127" s="223">
        <v>270</v>
      </c>
      <c r="I127" s="224"/>
      <c r="J127" s="225">
        <f>ROUND(I127*H127,2)</f>
        <v>0</v>
      </c>
      <c r="K127" s="221" t="s">
        <v>1</v>
      </c>
      <c r="L127" s="44"/>
      <c r="M127" s="226" t="s">
        <v>1</v>
      </c>
      <c r="N127" s="227" t="s">
        <v>41</v>
      </c>
      <c r="O127" s="91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0" t="s">
        <v>168</v>
      </c>
      <c r="AT127" s="230" t="s">
        <v>163</v>
      </c>
      <c r="AU127" s="230" t="s">
        <v>84</v>
      </c>
      <c r="AY127" s="17" t="s">
        <v>161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7" t="s">
        <v>84</v>
      </c>
      <c r="BK127" s="231">
        <f>ROUND(I127*H127,2)</f>
        <v>0</v>
      </c>
      <c r="BL127" s="17" t="s">
        <v>168</v>
      </c>
      <c r="BM127" s="230" t="s">
        <v>265</v>
      </c>
    </row>
    <row r="128" s="2" customFormat="1" ht="37.8" customHeight="1">
      <c r="A128" s="38"/>
      <c r="B128" s="39"/>
      <c r="C128" s="269" t="s">
        <v>216</v>
      </c>
      <c r="D128" s="269" t="s">
        <v>319</v>
      </c>
      <c r="E128" s="270" t="s">
        <v>1309</v>
      </c>
      <c r="F128" s="271" t="s">
        <v>1410</v>
      </c>
      <c r="G128" s="272" t="s">
        <v>104</v>
      </c>
      <c r="H128" s="273">
        <v>270</v>
      </c>
      <c r="I128" s="274"/>
      <c r="J128" s="275">
        <f>ROUND(I128*H128,2)</f>
        <v>0</v>
      </c>
      <c r="K128" s="271" t="s">
        <v>1</v>
      </c>
      <c r="L128" s="276"/>
      <c r="M128" s="277" t="s">
        <v>1</v>
      </c>
      <c r="N128" s="278" t="s">
        <v>41</v>
      </c>
      <c r="O128" s="91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0" t="s">
        <v>210</v>
      </c>
      <c r="AT128" s="230" t="s">
        <v>319</v>
      </c>
      <c r="AU128" s="230" t="s">
        <v>84</v>
      </c>
      <c r="AY128" s="17" t="s">
        <v>161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7" t="s">
        <v>84</v>
      </c>
      <c r="BK128" s="231">
        <f>ROUND(I128*H128,2)</f>
        <v>0</v>
      </c>
      <c r="BL128" s="17" t="s">
        <v>168</v>
      </c>
      <c r="BM128" s="230" t="s">
        <v>275</v>
      </c>
    </row>
    <row r="129" s="2" customFormat="1" ht="16.5" customHeight="1">
      <c r="A129" s="38"/>
      <c r="B129" s="39"/>
      <c r="C129" s="219" t="s">
        <v>222</v>
      </c>
      <c r="D129" s="219" t="s">
        <v>163</v>
      </c>
      <c r="E129" s="220" t="s">
        <v>1411</v>
      </c>
      <c r="F129" s="221" t="s">
        <v>1412</v>
      </c>
      <c r="G129" s="222" t="s">
        <v>1413</v>
      </c>
      <c r="H129" s="223">
        <v>250</v>
      </c>
      <c r="I129" s="224"/>
      <c r="J129" s="225">
        <f>ROUND(I129*H129,2)</f>
        <v>0</v>
      </c>
      <c r="K129" s="221" t="s">
        <v>1</v>
      </c>
      <c r="L129" s="44"/>
      <c r="M129" s="226" t="s">
        <v>1</v>
      </c>
      <c r="N129" s="227" t="s">
        <v>41</v>
      </c>
      <c r="O129" s="91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0" t="s">
        <v>168</v>
      </c>
      <c r="AT129" s="230" t="s">
        <v>163</v>
      </c>
      <c r="AU129" s="230" t="s">
        <v>84</v>
      </c>
      <c r="AY129" s="17" t="s">
        <v>161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7" t="s">
        <v>84</v>
      </c>
      <c r="BK129" s="231">
        <f>ROUND(I129*H129,2)</f>
        <v>0</v>
      </c>
      <c r="BL129" s="17" t="s">
        <v>168</v>
      </c>
      <c r="BM129" s="230" t="s">
        <v>288</v>
      </c>
    </row>
    <row r="130" s="2" customFormat="1" ht="24.15" customHeight="1">
      <c r="A130" s="38"/>
      <c r="B130" s="39"/>
      <c r="C130" s="269" t="s">
        <v>231</v>
      </c>
      <c r="D130" s="269" t="s">
        <v>319</v>
      </c>
      <c r="E130" s="270" t="s">
        <v>1316</v>
      </c>
      <c r="F130" s="271" t="s">
        <v>1414</v>
      </c>
      <c r="G130" s="272" t="s">
        <v>1413</v>
      </c>
      <c r="H130" s="273">
        <v>250</v>
      </c>
      <c r="I130" s="274"/>
      <c r="J130" s="275">
        <f>ROUND(I130*H130,2)</f>
        <v>0</v>
      </c>
      <c r="K130" s="271" t="s">
        <v>1</v>
      </c>
      <c r="L130" s="276"/>
      <c r="M130" s="277" t="s">
        <v>1</v>
      </c>
      <c r="N130" s="278" t="s">
        <v>41</v>
      </c>
      <c r="O130" s="91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0" t="s">
        <v>210</v>
      </c>
      <c r="AT130" s="230" t="s">
        <v>319</v>
      </c>
      <c r="AU130" s="230" t="s">
        <v>84</v>
      </c>
      <c r="AY130" s="17" t="s">
        <v>161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7" t="s">
        <v>84</v>
      </c>
      <c r="BK130" s="231">
        <f>ROUND(I130*H130,2)</f>
        <v>0</v>
      </c>
      <c r="BL130" s="17" t="s">
        <v>168</v>
      </c>
      <c r="BM130" s="230" t="s">
        <v>313</v>
      </c>
    </row>
    <row r="131" s="2" customFormat="1" ht="16.5" customHeight="1">
      <c r="A131" s="38"/>
      <c r="B131" s="39"/>
      <c r="C131" s="219" t="s">
        <v>8</v>
      </c>
      <c r="D131" s="219" t="s">
        <v>163</v>
      </c>
      <c r="E131" s="220" t="s">
        <v>1415</v>
      </c>
      <c r="F131" s="221" t="s">
        <v>1416</v>
      </c>
      <c r="G131" s="222" t="s">
        <v>1413</v>
      </c>
      <c r="H131" s="223">
        <v>50</v>
      </c>
      <c r="I131" s="224"/>
      <c r="J131" s="225">
        <f>ROUND(I131*H131,2)</f>
        <v>0</v>
      </c>
      <c r="K131" s="221" t="s">
        <v>1</v>
      </c>
      <c r="L131" s="44"/>
      <c r="M131" s="226" t="s">
        <v>1</v>
      </c>
      <c r="N131" s="227" t="s">
        <v>41</v>
      </c>
      <c r="O131" s="91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0" t="s">
        <v>168</v>
      </c>
      <c r="AT131" s="230" t="s">
        <v>163</v>
      </c>
      <c r="AU131" s="230" t="s">
        <v>84</v>
      </c>
      <c r="AY131" s="17" t="s">
        <v>161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7" t="s">
        <v>84</v>
      </c>
      <c r="BK131" s="231">
        <f>ROUND(I131*H131,2)</f>
        <v>0</v>
      </c>
      <c r="BL131" s="17" t="s">
        <v>168</v>
      </c>
      <c r="BM131" s="230" t="s">
        <v>124</v>
      </c>
    </row>
    <row r="132" s="2" customFormat="1" ht="16.5" customHeight="1">
      <c r="A132" s="38"/>
      <c r="B132" s="39"/>
      <c r="C132" s="269" t="s">
        <v>243</v>
      </c>
      <c r="D132" s="269" t="s">
        <v>319</v>
      </c>
      <c r="E132" s="270" t="s">
        <v>1318</v>
      </c>
      <c r="F132" s="271" t="s">
        <v>1417</v>
      </c>
      <c r="G132" s="272" t="s">
        <v>1413</v>
      </c>
      <c r="H132" s="273">
        <v>50</v>
      </c>
      <c r="I132" s="274"/>
      <c r="J132" s="275">
        <f>ROUND(I132*H132,2)</f>
        <v>0</v>
      </c>
      <c r="K132" s="271" t="s">
        <v>1</v>
      </c>
      <c r="L132" s="276"/>
      <c r="M132" s="277" t="s">
        <v>1</v>
      </c>
      <c r="N132" s="278" t="s">
        <v>41</v>
      </c>
      <c r="O132" s="91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0" t="s">
        <v>210</v>
      </c>
      <c r="AT132" s="230" t="s">
        <v>319</v>
      </c>
      <c r="AU132" s="230" t="s">
        <v>84</v>
      </c>
      <c r="AY132" s="17" t="s">
        <v>161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7" t="s">
        <v>84</v>
      </c>
      <c r="BK132" s="231">
        <f>ROUND(I132*H132,2)</f>
        <v>0</v>
      </c>
      <c r="BL132" s="17" t="s">
        <v>168</v>
      </c>
      <c r="BM132" s="230" t="s">
        <v>338</v>
      </c>
    </row>
    <row r="133" s="2" customFormat="1" ht="24.15" customHeight="1">
      <c r="A133" s="38"/>
      <c r="B133" s="39"/>
      <c r="C133" s="219" t="s">
        <v>252</v>
      </c>
      <c r="D133" s="219" t="s">
        <v>163</v>
      </c>
      <c r="E133" s="220" t="s">
        <v>1418</v>
      </c>
      <c r="F133" s="221" t="s">
        <v>1419</v>
      </c>
      <c r="G133" s="222" t="s">
        <v>104</v>
      </c>
      <c r="H133" s="223">
        <v>115</v>
      </c>
      <c r="I133" s="224"/>
      <c r="J133" s="225">
        <f>ROUND(I133*H133,2)</f>
        <v>0</v>
      </c>
      <c r="K133" s="221" t="s">
        <v>1</v>
      </c>
      <c r="L133" s="44"/>
      <c r="M133" s="226" t="s">
        <v>1</v>
      </c>
      <c r="N133" s="227" t="s">
        <v>41</v>
      </c>
      <c r="O133" s="91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0" t="s">
        <v>168</v>
      </c>
      <c r="AT133" s="230" t="s">
        <v>163</v>
      </c>
      <c r="AU133" s="230" t="s">
        <v>84</v>
      </c>
      <c r="AY133" s="17" t="s">
        <v>161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7" t="s">
        <v>84</v>
      </c>
      <c r="BK133" s="231">
        <f>ROUND(I133*H133,2)</f>
        <v>0</v>
      </c>
      <c r="BL133" s="17" t="s">
        <v>168</v>
      </c>
      <c r="BM133" s="230" t="s">
        <v>351</v>
      </c>
    </row>
    <row r="134" s="2" customFormat="1" ht="44.25" customHeight="1">
      <c r="A134" s="38"/>
      <c r="B134" s="39"/>
      <c r="C134" s="269" t="s">
        <v>259</v>
      </c>
      <c r="D134" s="269" t="s">
        <v>319</v>
      </c>
      <c r="E134" s="270" t="s">
        <v>1324</v>
      </c>
      <c r="F134" s="271" t="s">
        <v>1420</v>
      </c>
      <c r="G134" s="272" t="s">
        <v>104</v>
      </c>
      <c r="H134" s="273">
        <v>115</v>
      </c>
      <c r="I134" s="274"/>
      <c r="J134" s="275">
        <f>ROUND(I134*H134,2)</f>
        <v>0</v>
      </c>
      <c r="K134" s="271" t="s">
        <v>1</v>
      </c>
      <c r="L134" s="276"/>
      <c r="M134" s="277" t="s">
        <v>1</v>
      </c>
      <c r="N134" s="278" t="s">
        <v>41</v>
      </c>
      <c r="O134" s="91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0" t="s">
        <v>210</v>
      </c>
      <c r="AT134" s="230" t="s">
        <v>319</v>
      </c>
      <c r="AU134" s="230" t="s">
        <v>84</v>
      </c>
      <c r="AY134" s="17" t="s">
        <v>161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7" t="s">
        <v>84</v>
      </c>
      <c r="BK134" s="231">
        <f>ROUND(I134*H134,2)</f>
        <v>0</v>
      </c>
      <c r="BL134" s="17" t="s">
        <v>168</v>
      </c>
      <c r="BM134" s="230" t="s">
        <v>362</v>
      </c>
    </row>
    <row r="135" s="2" customFormat="1" ht="21.75" customHeight="1">
      <c r="A135" s="38"/>
      <c r="B135" s="39"/>
      <c r="C135" s="219" t="s">
        <v>265</v>
      </c>
      <c r="D135" s="219" t="s">
        <v>163</v>
      </c>
      <c r="E135" s="220" t="s">
        <v>1421</v>
      </c>
      <c r="F135" s="221" t="s">
        <v>1422</v>
      </c>
      <c r="G135" s="222" t="s">
        <v>1413</v>
      </c>
      <c r="H135" s="223">
        <v>500</v>
      </c>
      <c r="I135" s="224"/>
      <c r="J135" s="225">
        <f>ROUND(I135*H135,2)</f>
        <v>0</v>
      </c>
      <c r="K135" s="221" t="s">
        <v>1</v>
      </c>
      <c r="L135" s="44"/>
      <c r="M135" s="226" t="s">
        <v>1</v>
      </c>
      <c r="N135" s="227" t="s">
        <v>41</v>
      </c>
      <c r="O135" s="91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0" t="s">
        <v>168</v>
      </c>
      <c r="AT135" s="230" t="s">
        <v>163</v>
      </c>
      <c r="AU135" s="230" t="s">
        <v>84</v>
      </c>
      <c r="AY135" s="17" t="s">
        <v>161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7" t="s">
        <v>84</v>
      </c>
      <c r="BK135" s="231">
        <f>ROUND(I135*H135,2)</f>
        <v>0</v>
      </c>
      <c r="BL135" s="17" t="s">
        <v>168</v>
      </c>
      <c r="BM135" s="230" t="s">
        <v>373</v>
      </c>
    </row>
    <row r="136" s="2" customFormat="1" ht="37.8" customHeight="1">
      <c r="A136" s="38"/>
      <c r="B136" s="39"/>
      <c r="C136" s="219" t="s">
        <v>258</v>
      </c>
      <c r="D136" s="219" t="s">
        <v>163</v>
      </c>
      <c r="E136" s="220" t="s">
        <v>1423</v>
      </c>
      <c r="F136" s="221" t="s">
        <v>1424</v>
      </c>
      <c r="G136" s="222" t="s">
        <v>1413</v>
      </c>
      <c r="H136" s="223">
        <v>43</v>
      </c>
      <c r="I136" s="224"/>
      <c r="J136" s="225">
        <f>ROUND(I136*H136,2)</f>
        <v>0</v>
      </c>
      <c r="K136" s="221" t="s">
        <v>1</v>
      </c>
      <c r="L136" s="44"/>
      <c r="M136" s="226" t="s">
        <v>1</v>
      </c>
      <c r="N136" s="227" t="s">
        <v>41</v>
      </c>
      <c r="O136" s="91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0" t="s">
        <v>168</v>
      </c>
      <c r="AT136" s="230" t="s">
        <v>163</v>
      </c>
      <c r="AU136" s="230" t="s">
        <v>84</v>
      </c>
      <c r="AY136" s="17" t="s">
        <v>161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7" t="s">
        <v>84</v>
      </c>
      <c r="BK136" s="231">
        <f>ROUND(I136*H136,2)</f>
        <v>0</v>
      </c>
      <c r="BL136" s="17" t="s">
        <v>168</v>
      </c>
      <c r="BM136" s="230" t="s">
        <v>395</v>
      </c>
    </row>
    <row r="137" s="2" customFormat="1" ht="16.5" customHeight="1">
      <c r="A137" s="38"/>
      <c r="B137" s="39"/>
      <c r="C137" s="219" t="s">
        <v>275</v>
      </c>
      <c r="D137" s="219" t="s">
        <v>163</v>
      </c>
      <c r="E137" s="220" t="s">
        <v>1425</v>
      </c>
      <c r="F137" s="221" t="s">
        <v>1426</v>
      </c>
      <c r="G137" s="222" t="s">
        <v>1427</v>
      </c>
      <c r="H137" s="223">
        <v>2.1499999999999999</v>
      </c>
      <c r="I137" s="224"/>
      <c r="J137" s="225">
        <f>ROUND(I137*H137,2)</f>
        <v>0</v>
      </c>
      <c r="K137" s="221" t="s">
        <v>1</v>
      </c>
      <c r="L137" s="44"/>
      <c r="M137" s="226" t="s">
        <v>1</v>
      </c>
      <c r="N137" s="227" t="s">
        <v>41</v>
      </c>
      <c r="O137" s="91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0" t="s">
        <v>168</v>
      </c>
      <c r="AT137" s="230" t="s">
        <v>163</v>
      </c>
      <c r="AU137" s="230" t="s">
        <v>84</v>
      </c>
      <c r="AY137" s="17" t="s">
        <v>161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7" t="s">
        <v>84</v>
      </c>
      <c r="BK137" s="231">
        <f>ROUND(I137*H137,2)</f>
        <v>0</v>
      </c>
      <c r="BL137" s="17" t="s">
        <v>168</v>
      </c>
      <c r="BM137" s="230" t="s">
        <v>407</v>
      </c>
    </row>
    <row r="138" s="2" customFormat="1" ht="16.5" customHeight="1">
      <c r="A138" s="38"/>
      <c r="B138" s="39"/>
      <c r="C138" s="219" t="s">
        <v>282</v>
      </c>
      <c r="D138" s="219" t="s">
        <v>163</v>
      </c>
      <c r="E138" s="220" t="s">
        <v>1428</v>
      </c>
      <c r="F138" s="221" t="s">
        <v>1429</v>
      </c>
      <c r="G138" s="222" t="s">
        <v>1427</v>
      </c>
      <c r="H138" s="223">
        <v>4.4000000000000004</v>
      </c>
      <c r="I138" s="224"/>
      <c r="J138" s="225">
        <f>ROUND(I138*H138,2)</f>
        <v>0</v>
      </c>
      <c r="K138" s="221" t="s">
        <v>1</v>
      </c>
      <c r="L138" s="44"/>
      <c r="M138" s="226" t="s">
        <v>1</v>
      </c>
      <c r="N138" s="227" t="s">
        <v>41</v>
      </c>
      <c r="O138" s="91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0" t="s">
        <v>168</v>
      </c>
      <c r="AT138" s="230" t="s">
        <v>163</v>
      </c>
      <c r="AU138" s="230" t="s">
        <v>84</v>
      </c>
      <c r="AY138" s="17" t="s">
        <v>161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7" t="s">
        <v>84</v>
      </c>
      <c r="BK138" s="231">
        <f>ROUND(I138*H138,2)</f>
        <v>0</v>
      </c>
      <c r="BL138" s="17" t="s">
        <v>168</v>
      </c>
      <c r="BM138" s="230" t="s">
        <v>418</v>
      </c>
    </row>
    <row r="139" s="12" customFormat="1" ht="25.92" customHeight="1">
      <c r="A139" s="12"/>
      <c r="B139" s="203"/>
      <c r="C139" s="204"/>
      <c r="D139" s="205" t="s">
        <v>75</v>
      </c>
      <c r="E139" s="206" t="s">
        <v>1430</v>
      </c>
      <c r="F139" s="206" t="s">
        <v>1431</v>
      </c>
      <c r="G139" s="204"/>
      <c r="H139" s="204"/>
      <c r="I139" s="207"/>
      <c r="J139" s="208">
        <f>BK139</f>
        <v>0</v>
      </c>
      <c r="K139" s="204"/>
      <c r="L139" s="209"/>
      <c r="M139" s="210"/>
      <c r="N139" s="211"/>
      <c r="O139" s="211"/>
      <c r="P139" s="212">
        <f>SUM(P140:P148)</f>
        <v>0</v>
      </c>
      <c r="Q139" s="211"/>
      <c r="R139" s="212">
        <f>SUM(R140:R148)</f>
        <v>0</v>
      </c>
      <c r="S139" s="211"/>
      <c r="T139" s="213">
        <f>SUM(T140:T148)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4" t="s">
        <v>84</v>
      </c>
      <c r="AT139" s="215" t="s">
        <v>75</v>
      </c>
      <c r="AU139" s="215" t="s">
        <v>76</v>
      </c>
      <c r="AY139" s="214" t="s">
        <v>161</v>
      </c>
      <c r="BK139" s="216">
        <f>SUM(BK140:BK148)</f>
        <v>0</v>
      </c>
    </row>
    <row r="140" s="2" customFormat="1" ht="24.15" customHeight="1">
      <c r="A140" s="38"/>
      <c r="B140" s="39"/>
      <c r="C140" s="219" t="s">
        <v>288</v>
      </c>
      <c r="D140" s="219" t="s">
        <v>163</v>
      </c>
      <c r="E140" s="220" t="s">
        <v>1432</v>
      </c>
      <c r="F140" s="221" t="s">
        <v>1433</v>
      </c>
      <c r="G140" s="222" t="s">
        <v>195</v>
      </c>
      <c r="H140" s="223">
        <v>2</v>
      </c>
      <c r="I140" s="224"/>
      <c r="J140" s="225">
        <f>ROUND(I140*H140,2)</f>
        <v>0</v>
      </c>
      <c r="K140" s="221" t="s">
        <v>1</v>
      </c>
      <c r="L140" s="44"/>
      <c r="M140" s="226" t="s">
        <v>1</v>
      </c>
      <c r="N140" s="227" t="s">
        <v>41</v>
      </c>
      <c r="O140" s="91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0" t="s">
        <v>168</v>
      </c>
      <c r="AT140" s="230" t="s">
        <v>163</v>
      </c>
      <c r="AU140" s="230" t="s">
        <v>84</v>
      </c>
      <c r="AY140" s="17" t="s">
        <v>161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7" t="s">
        <v>84</v>
      </c>
      <c r="BK140" s="231">
        <f>ROUND(I140*H140,2)</f>
        <v>0</v>
      </c>
      <c r="BL140" s="17" t="s">
        <v>168</v>
      </c>
      <c r="BM140" s="230" t="s">
        <v>230</v>
      </c>
    </row>
    <row r="141" s="2" customFormat="1" ht="37.8" customHeight="1">
      <c r="A141" s="38"/>
      <c r="B141" s="39"/>
      <c r="C141" s="269" t="s">
        <v>7</v>
      </c>
      <c r="D141" s="269" t="s">
        <v>319</v>
      </c>
      <c r="E141" s="270" t="s">
        <v>1371</v>
      </c>
      <c r="F141" s="271" t="s">
        <v>1434</v>
      </c>
      <c r="G141" s="272" t="s">
        <v>195</v>
      </c>
      <c r="H141" s="273">
        <v>2</v>
      </c>
      <c r="I141" s="274"/>
      <c r="J141" s="275">
        <f>ROUND(I141*H141,2)</f>
        <v>0</v>
      </c>
      <c r="K141" s="271" t="s">
        <v>1</v>
      </c>
      <c r="L141" s="276"/>
      <c r="M141" s="277" t="s">
        <v>1</v>
      </c>
      <c r="N141" s="278" t="s">
        <v>41</v>
      </c>
      <c r="O141" s="91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0" t="s">
        <v>210</v>
      </c>
      <c r="AT141" s="230" t="s">
        <v>319</v>
      </c>
      <c r="AU141" s="230" t="s">
        <v>84</v>
      </c>
      <c r="AY141" s="17" t="s">
        <v>161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7" t="s">
        <v>84</v>
      </c>
      <c r="BK141" s="231">
        <f>ROUND(I141*H141,2)</f>
        <v>0</v>
      </c>
      <c r="BL141" s="17" t="s">
        <v>168</v>
      </c>
      <c r="BM141" s="230" t="s">
        <v>422</v>
      </c>
    </row>
    <row r="142" s="2" customFormat="1" ht="24.15" customHeight="1">
      <c r="A142" s="38"/>
      <c r="B142" s="39"/>
      <c r="C142" s="219" t="s">
        <v>313</v>
      </c>
      <c r="D142" s="219" t="s">
        <v>163</v>
      </c>
      <c r="E142" s="220" t="s">
        <v>1435</v>
      </c>
      <c r="F142" s="221" t="s">
        <v>1436</v>
      </c>
      <c r="G142" s="222" t="s">
        <v>225</v>
      </c>
      <c r="H142" s="223">
        <v>20</v>
      </c>
      <c r="I142" s="224"/>
      <c r="J142" s="225">
        <f>ROUND(I142*H142,2)</f>
        <v>0</v>
      </c>
      <c r="K142" s="221" t="s">
        <v>1</v>
      </c>
      <c r="L142" s="44"/>
      <c r="M142" s="226" t="s">
        <v>1</v>
      </c>
      <c r="N142" s="227" t="s">
        <v>41</v>
      </c>
      <c r="O142" s="91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0" t="s">
        <v>168</v>
      </c>
      <c r="AT142" s="230" t="s">
        <v>163</v>
      </c>
      <c r="AU142" s="230" t="s">
        <v>84</v>
      </c>
      <c r="AY142" s="17" t="s">
        <v>161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7" t="s">
        <v>84</v>
      </c>
      <c r="BK142" s="231">
        <f>ROUND(I142*H142,2)</f>
        <v>0</v>
      </c>
      <c r="BL142" s="17" t="s">
        <v>168</v>
      </c>
      <c r="BM142" s="230" t="s">
        <v>448</v>
      </c>
    </row>
    <row r="143" s="2" customFormat="1" ht="44.25" customHeight="1">
      <c r="A143" s="38"/>
      <c r="B143" s="39"/>
      <c r="C143" s="269" t="s">
        <v>318</v>
      </c>
      <c r="D143" s="269" t="s">
        <v>319</v>
      </c>
      <c r="E143" s="270" t="s">
        <v>1384</v>
      </c>
      <c r="F143" s="271" t="s">
        <v>1437</v>
      </c>
      <c r="G143" s="272" t="s">
        <v>225</v>
      </c>
      <c r="H143" s="273">
        <v>20</v>
      </c>
      <c r="I143" s="274"/>
      <c r="J143" s="275">
        <f>ROUND(I143*H143,2)</f>
        <v>0</v>
      </c>
      <c r="K143" s="271" t="s">
        <v>1</v>
      </c>
      <c r="L143" s="276"/>
      <c r="M143" s="277" t="s">
        <v>1</v>
      </c>
      <c r="N143" s="278" t="s">
        <v>41</v>
      </c>
      <c r="O143" s="91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0" t="s">
        <v>210</v>
      </c>
      <c r="AT143" s="230" t="s">
        <v>319</v>
      </c>
      <c r="AU143" s="230" t="s">
        <v>84</v>
      </c>
      <c r="AY143" s="17" t="s">
        <v>161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7" t="s">
        <v>84</v>
      </c>
      <c r="BK143" s="231">
        <f>ROUND(I143*H143,2)</f>
        <v>0</v>
      </c>
      <c r="BL143" s="17" t="s">
        <v>168</v>
      </c>
      <c r="BM143" s="230" t="s">
        <v>458</v>
      </c>
    </row>
    <row r="144" s="2" customFormat="1" ht="24.15" customHeight="1">
      <c r="A144" s="38"/>
      <c r="B144" s="39"/>
      <c r="C144" s="219" t="s">
        <v>124</v>
      </c>
      <c r="D144" s="219" t="s">
        <v>163</v>
      </c>
      <c r="E144" s="220" t="s">
        <v>1438</v>
      </c>
      <c r="F144" s="221" t="s">
        <v>1439</v>
      </c>
      <c r="G144" s="222" t="s">
        <v>255</v>
      </c>
      <c r="H144" s="223">
        <v>7</v>
      </c>
      <c r="I144" s="224"/>
      <c r="J144" s="225">
        <f>ROUND(I144*H144,2)</f>
        <v>0</v>
      </c>
      <c r="K144" s="221" t="s">
        <v>1</v>
      </c>
      <c r="L144" s="44"/>
      <c r="M144" s="226" t="s">
        <v>1</v>
      </c>
      <c r="N144" s="227" t="s">
        <v>41</v>
      </c>
      <c r="O144" s="91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0" t="s">
        <v>168</v>
      </c>
      <c r="AT144" s="230" t="s">
        <v>163</v>
      </c>
      <c r="AU144" s="230" t="s">
        <v>84</v>
      </c>
      <c r="AY144" s="17" t="s">
        <v>161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7" t="s">
        <v>84</v>
      </c>
      <c r="BK144" s="231">
        <f>ROUND(I144*H144,2)</f>
        <v>0</v>
      </c>
      <c r="BL144" s="17" t="s">
        <v>168</v>
      </c>
      <c r="BM144" s="230" t="s">
        <v>467</v>
      </c>
    </row>
    <row r="145" s="2" customFormat="1" ht="24.15" customHeight="1">
      <c r="A145" s="38"/>
      <c r="B145" s="39"/>
      <c r="C145" s="269" t="s">
        <v>332</v>
      </c>
      <c r="D145" s="269" t="s">
        <v>319</v>
      </c>
      <c r="E145" s="270" t="s">
        <v>1440</v>
      </c>
      <c r="F145" s="271" t="s">
        <v>1441</v>
      </c>
      <c r="G145" s="272" t="s">
        <v>255</v>
      </c>
      <c r="H145" s="273">
        <v>7</v>
      </c>
      <c r="I145" s="274"/>
      <c r="J145" s="275">
        <f>ROUND(I145*H145,2)</f>
        <v>0</v>
      </c>
      <c r="K145" s="271" t="s">
        <v>1</v>
      </c>
      <c r="L145" s="276"/>
      <c r="M145" s="277" t="s">
        <v>1</v>
      </c>
      <c r="N145" s="278" t="s">
        <v>41</v>
      </c>
      <c r="O145" s="91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0" t="s">
        <v>210</v>
      </c>
      <c r="AT145" s="230" t="s">
        <v>319</v>
      </c>
      <c r="AU145" s="230" t="s">
        <v>84</v>
      </c>
      <c r="AY145" s="17" t="s">
        <v>161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7" t="s">
        <v>84</v>
      </c>
      <c r="BK145" s="231">
        <f>ROUND(I145*H145,2)</f>
        <v>0</v>
      </c>
      <c r="BL145" s="17" t="s">
        <v>168</v>
      </c>
      <c r="BM145" s="230" t="s">
        <v>476</v>
      </c>
    </row>
    <row r="146" s="2" customFormat="1" ht="24.15" customHeight="1">
      <c r="A146" s="38"/>
      <c r="B146" s="39"/>
      <c r="C146" s="219" t="s">
        <v>338</v>
      </c>
      <c r="D146" s="219" t="s">
        <v>163</v>
      </c>
      <c r="E146" s="220" t="s">
        <v>1442</v>
      </c>
      <c r="F146" s="221" t="s">
        <v>1443</v>
      </c>
      <c r="G146" s="222" t="s">
        <v>255</v>
      </c>
      <c r="H146" s="223">
        <v>30</v>
      </c>
      <c r="I146" s="224"/>
      <c r="J146" s="225">
        <f>ROUND(I146*H146,2)</f>
        <v>0</v>
      </c>
      <c r="K146" s="221" t="s">
        <v>1</v>
      </c>
      <c r="L146" s="44"/>
      <c r="M146" s="226" t="s">
        <v>1</v>
      </c>
      <c r="N146" s="227" t="s">
        <v>41</v>
      </c>
      <c r="O146" s="91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0" t="s">
        <v>168</v>
      </c>
      <c r="AT146" s="230" t="s">
        <v>163</v>
      </c>
      <c r="AU146" s="230" t="s">
        <v>84</v>
      </c>
      <c r="AY146" s="17" t="s">
        <v>161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7" t="s">
        <v>84</v>
      </c>
      <c r="BK146" s="231">
        <f>ROUND(I146*H146,2)</f>
        <v>0</v>
      </c>
      <c r="BL146" s="17" t="s">
        <v>168</v>
      </c>
      <c r="BM146" s="230" t="s">
        <v>486</v>
      </c>
    </row>
    <row r="147" s="2" customFormat="1" ht="16.5" customHeight="1">
      <c r="A147" s="38"/>
      <c r="B147" s="39"/>
      <c r="C147" s="269" t="s">
        <v>345</v>
      </c>
      <c r="D147" s="269" t="s">
        <v>319</v>
      </c>
      <c r="E147" s="270" t="s">
        <v>1444</v>
      </c>
      <c r="F147" s="271" t="s">
        <v>1445</v>
      </c>
      <c r="G147" s="272" t="s">
        <v>255</v>
      </c>
      <c r="H147" s="273">
        <v>30</v>
      </c>
      <c r="I147" s="274"/>
      <c r="J147" s="275">
        <f>ROUND(I147*H147,2)</f>
        <v>0</v>
      </c>
      <c r="K147" s="271" t="s">
        <v>1</v>
      </c>
      <c r="L147" s="276"/>
      <c r="M147" s="277" t="s">
        <v>1</v>
      </c>
      <c r="N147" s="278" t="s">
        <v>41</v>
      </c>
      <c r="O147" s="91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0" t="s">
        <v>210</v>
      </c>
      <c r="AT147" s="230" t="s">
        <v>319</v>
      </c>
      <c r="AU147" s="230" t="s">
        <v>84</v>
      </c>
      <c r="AY147" s="17" t="s">
        <v>161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7" t="s">
        <v>84</v>
      </c>
      <c r="BK147" s="231">
        <f>ROUND(I147*H147,2)</f>
        <v>0</v>
      </c>
      <c r="BL147" s="17" t="s">
        <v>168</v>
      </c>
      <c r="BM147" s="230" t="s">
        <v>497</v>
      </c>
    </row>
    <row r="148" s="2" customFormat="1" ht="24.15" customHeight="1">
      <c r="A148" s="38"/>
      <c r="B148" s="39"/>
      <c r="C148" s="219" t="s">
        <v>351</v>
      </c>
      <c r="D148" s="219" t="s">
        <v>163</v>
      </c>
      <c r="E148" s="220" t="s">
        <v>1446</v>
      </c>
      <c r="F148" s="221" t="s">
        <v>1447</v>
      </c>
      <c r="G148" s="222" t="s">
        <v>255</v>
      </c>
      <c r="H148" s="223">
        <v>2</v>
      </c>
      <c r="I148" s="224"/>
      <c r="J148" s="225">
        <f>ROUND(I148*H148,2)</f>
        <v>0</v>
      </c>
      <c r="K148" s="221" t="s">
        <v>1</v>
      </c>
      <c r="L148" s="44"/>
      <c r="M148" s="279" t="s">
        <v>1</v>
      </c>
      <c r="N148" s="280" t="s">
        <v>41</v>
      </c>
      <c r="O148" s="281"/>
      <c r="P148" s="282">
        <f>O148*H148</f>
        <v>0</v>
      </c>
      <c r="Q148" s="282">
        <v>0</v>
      </c>
      <c r="R148" s="282">
        <f>Q148*H148</f>
        <v>0</v>
      </c>
      <c r="S148" s="282">
        <v>0</v>
      </c>
      <c r="T148" s="283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0" t="s">
        <v>168</v>
      </c>
      <c r="AT148" s="230" t="s">
        <v>163</v>
      </c>
      <c r="AU148" s="230" t="s">
        <v>84</v>
      </c>
      <c r="AY148" s="17" t="s">
        <v>161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7" t="s">
        <v>84</v>
      </c>
      <c r="BK148" s="231">
        <f>ROUND(I148*H148,2)</f>
        <v>0</v>
      </c>
      <c r="BL148" s="17" t="s">
        <v>168</v>
      </c>
      <c r="BM148" s="230" t="s">
        <v>506</v>
      </c>
    </row>
    <row r="149" s="2" customFormat="1" ht="6.96" customHeight="1">
      <c r="A149" s="38"/>
      <c r="B149" s="66"/>
      <c r="C149" s="67"/>
      <c r="D149" s="67"/>
      <c r="E149" s="67"/>
      <c r="F149" s="67"/>
      <c r="G149" s="67"/>
      <c r="H149" s="67"/>
      <c r="I149" s="67"/>
      <c r="J149" s="67"/>
      <c r="K149" s="67"/>
      <c r="L149" s="44"/>
      <c r="M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</row>
  </sheetData>
  <sheetProtection sheet="1" autoFilter="0" formatColumns="0" formatRows="0" objects="1" scenarios="1" spinCount="100000" saltValue="v0Xg/nzRNqg1lHVRQHXzV9JN66dQnWkjGH7MzAkhdE84vj0PCQdpElJ55aSjmECG6mrhUFNon6XaPmOzZz4x7w==" hashValue="JhJ05TEAaH/e7/Wm7IckCTL+CmBhCTye/nJ/RWD5BlvmETpdRfk20cdzJDBzRcIP2RmgSObobfp4nVD23bjraA==" algorithmName="SHA-512" password="CC35"/>
  <autoFilter ref="C117:K148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</row>
    <row r="4" s="1" customFormat="1" ht="24.96" customHeight="1">
      <c r="B4" s="20"/>
      <c r="D4" s="139" t="s">
        <v>109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KLATOVY - NÁDRAŽNÍ ULICE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121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1448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21. 11. 2025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>MĚSTO KLATOVY</v>
      </c>
      <c r="F15" s="38"/>
      <c r="G15" s="38"/>
      <c r="H15" s="38"/>
      <c r="I15" s="141" t="s">
        <v>27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>MACÁN PROJEKCE DS s.r.o.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>Žižkovský Petr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ROUND((SUM(BE118:BE121)),  2)</f>
        <v>0</v>
      </c>
      <c r="G33" s="38"/>
      <c r="H33" s="38"/>
      <c r="I33" s="156">
        <v>0.20999999999999999</v>
      </c>
      <c r="J33" s="155">
        <f>ROUND(((SUM(BE118:BE121))*I33),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ROUND((SUM(BF118:BF121)),  2)</f>
        <v>0</v>
      </c>
      <c r="G34" s="38"/>
      <c r="H34" s="38"/>
      <c r="I34" s="156">
        <v>0.12</v>
      </c>
      <c r="J34" s="155">
        <f>ROUND(((SUM(BF118:BF121))*I34),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ROUND((SUM(BG118:BG121)),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ROUND((SUM(BH118:BH121)),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ROUND((SUM(BI118:BI121)),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KLATOVY - NÁDRAŽNÍ ULICE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SO801c - SADOVÉ ÚPRAVY - 5 LET PÉČE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21. 11. 2025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KLATOVY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129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130</v>
      </c>
    </row>
    <row r="97" s="9" customFormat="1" ht="24.96" customHeight="1">
      <c r="A97" s="9"/>
      <c r="B97" s="180"/>
      <c r="C97" s="181"/>
      <c r="D97" s="182" t="s">
        <v>131</v>
      </c>
      <c r="E97" s="183"/>
      <c r="F97" s="183"/>
      <c r="G97" s="183"/>
      <c r="H97" s="183"/>
      <c r="I97" s="183"/>
      <c r="J97" s="184">
        <f>J119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132</v>
      </c>
      <c r="E98" s="189"/>
      <c r="F98" s="189"/>
      <c r="G98" s="189"/>
      <c r="H98" s="189"/>
      <c r="I98" s="189"/>
      <c r="J98" s="190">
        <f>J120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146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5" t="str">
        <f>E7</f>
        <v>KLATOVY - NÁDRAŽNÍ ULICE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121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SO801c - SADOVÉ ÚPRAVY - 5 LET PÉČE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21. 11. 2025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5.65" customHeight="1">
      <c r="A114" s="38"/>
      <c r="B114" s="39"/>
      <c r="C114" s="32" t="s">
        <v>24</v>
      </c>
      <c r="D114" s="40"/>
      <c r="E114" s="40"/>
      <c r="F114" s="27" t="str">
        <f>E15</f>
        <v>MĚSTO KLATOVY</v>
      </c>
      <c r="G114" s="40"/>
      <c r="H114" s="40"/>
      <c r="I114" s="32" t="s">
        <v>30</v>
      </c>
      <c r="J114" s="36" t="str">
        <f>E21</f>
        <v>MACÁN PROJEKCE DS s.r.o.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28</v>
      </c>
      <c r="D115" s="40"/>
      <c r="E115" s="40"/>
      <c r="F115" s="27" t="str">
        <f>IF(E18="","",E18)</f>
        <v>Vyplň údaj</v>
      </c>
      <c r="G115" s="40"/>
      <c r="H115" s="40"/>
      <c r="I115" s="32" t="s">
        <v>33</v>
      </c>
      <c r="J115" s="36" t="str">
        <f>E24</f>
        <v>Žižkovský Petr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2"/>
      <c r="B117" s="193"/>
      <c r="C117" s="194" t="s">
        <v>147</v>
      </c>
      <c r="D117" s="195" t="s">
        <v>61</v>
      </c>
      <c r="E117" s="195" t="s">
        <v>57</v>
      </c>
      <c r="F117" s="195" t="s">
        <v>58</v>
      </c>
      <c r="G117" s="195" t="s">
        <v>148</v>
      </c>
      <c r="H117" s="195" t="s">
        <v>149</v>
      </c>
      <c r="I117" s="195" t="s">
        <v>150</v>
      </c>
      <c r="J117" s="195" t="s">
        <v>128</v>
      </c>
      <c r="K117" s="196" t="s">
        <v>151</v>
      </c>
      <c r="L117" s="197"/>
      <c r="M117" s="100" t="s">
        <v>1</v>
      </c>
      <c r="N117" s="101" t="s">
        <v>40</v>
      </c>
      <c r="O117" s="101" t="s">
        <v>152</v>
      </c>
      <c r="P117" s="101" t="s">
        <v>153</v>
      </c>
      <c r="Q117" s="101" t="s">
        <v>154</v>
      </c>
      <c r="R117" s="101" t="s">
        <v>155</v>
      </c>
      <c r="S117" s="101" t="s">
        <v>156</v>
      </c>
      <c r="T117" s="102" t="s">
        <v>157</v>
      </c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2"/>
      <c r="AE117" s="192"/>
    </row>
    <row r="118" s="2" customFormat="1" ht="22.8" customHeight="1">
      <c r="A118" s="38"/>
      <c r="B118" s="39"/>
      <c r="C118" s="107" t="s">
        <v>158</v>
      </c>
      <c r="D118" s="40"/>
      <c r="E118" s="40"/>
      <c r="F118" s="40"/>
      <c r="G118" s="40"/>
      <c r="H118" s="40"/>
      <c r="I118" s="40"/>
      <c r="J118" s="198">
        <f>BK118</f>
        <v>0</v>
      </c>
      <c r="K118" s="40"/>
      <c r="L118" s="44"/>
      <c r="M118" s="103"/>
      <c r="N118" s="199"/>
      <c r="O118" s="104"/>
      <c r="P118" s="200">
        <f>P119</f>
        <v>0</v>
      </c>
      <c r="Q118" s="104"/>
      <c r="R118" s="200">
        <f>R119</f>
        <v>0</v>
      </c>
      <c r="S118" s="104"/>
      <c r="T118" s="201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75</v>
      </c>
      <c r="AU118" s="17" t="s">
        <v>130</v>
      </c>
      <c r="BK118" s="202">
        <f>BK119</f>
        <v>0</v>
      </c>
    </row>
    <row r="119" s="12" customFormat="1" ht="25.92" customHeight="1">
      <c r="A119" s="12"/>
      <c r="B119" s="203"/>
      <c r="C119" s="204"/>
      <c r="D119" s="205" t="s">
        <v>75</v>
      </c>
      <c r="E119" s="206" t="s">
        <v>159</v>
      </c>
      <c r="F119" s="206" t="s">
        <v>160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P120</f>
        <v>0</v>
      </c>
      <c r="Q119" s="211"/>
      <c r="R119" s="212">
        <f>R120</f>
        <v>0</v>
      </c>
      <c r="S119" s="211"/>
      <c r="T119" s="21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84</v>
      </c>
      <c r="AT119" s="215" t="s">
        <v>75</v>
      </c>
      <c r="AU119" s="215" t="s">
        <v>76</v>
      </c>
      <c r="AY119" s="214" t="s">
        <v>161</v>
      </c>
      <c r="BK119" s="216">
        <f>BK120</f>
        <v>0</v>
      </c>
    </row>
    <row r="120" s="12" customFormat="1" ht="22.8" customHeight="1">
      <c r="A120" s="12"/>
      <c r="B120" s="203"/>
      <c r="C120" s="204"/>
      <c r="D120" s="205" t="s">
        <v>75</v>
      </c>
      <c r="E120" s="217" t="s">
        <v>84</v>
      </c>
      <c r="F120" s="217" t="s">
        <v>162</v>
      </c>
      <c r="G120" s="204"/>
      <c r="H120" s="204"/>
      <c r="I120" s="207"/>
      <c r="J120" s="218">
        <f>BK120</f>
        <v>0</v>
      </c>
      <c r="K120" s="204"/>
      <c r="L120" s="209"/>
      <c r="M120" s="210"/>
      <c r="N120" s="211"/>
      <c r="O120" s="211"/>
      <c r="P120" s="212">
        <f>P121</f>
        <v>0</v>
      </c>
      <c r="Q120" s="211"/>
      <c r="R120" s="212">
        <f>R121</f>
        <v>0</v>
      </c>
      <c r="S120" s="211"/>
      <c r="T120" s="213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84</v>
      </c>
      <c r="AT120" s="215" t="s">
        <v>75</v>
      </c>
      <c r="AU120" s="215" t="s">
        <v>84</v>
      </c>
      <c r="AY120" s="214" t="s">
        <v>161</v>
      </c>
      <c r="BK120" s="216">
        <f>BK121</f>
        <v>0</v>
      </c>
    </row>
    <row r="121" s="2" customFormat="1" ht="16.5" customHeight="1">
      <c r="A121" s="38"/>
      <c r="B121" s="39"/>
      <c r="C121" s="219" t="s">
        <v>84</v>
      </c>
      <c r="D121" s="219" t="s">
        <v>163</v>
      </c>
      <c r="E121" s="220" t="s">
        <v>1449</v>
      </c>
      <c r="F121" s="221" t="s">
        <v>1450</v>
      </c>
      <c r="G121" s="222" t="s">
        <v>1030</v>
      </c>
      <c r="H121" s="223">
        <v>1</v>
      </c>
      <c r="I121" s="224"/>
      <c r="J121" s="225">
        <f>ROUND(I121*H121,2)</f>
        <v>0</v>
      </c>
      <c r="K121" s="221" t="s">
        <v>1</v>
      </c>
      <c r="L121" s="44"/>
      <c r="M121" s="279" t="s">
        <v>1</v>
      </c>
      <c r="N121" s="280" t="s">
        <v>41</v>
      </c>
      <c r="O121" s="281"/>
      <c r="P121" s="282">
        <f>O121*H121</f>
        <v>0</v>
      </c>
      <c r="Q121" s="282">
        <v>0</v>
      </c>
      <c r="R121" s="282">
        <f>Q121*H121</f>
        <v>0</v>
      </c>
      <c r="S121" s="282">
        <v>0</v>
      </c>
      <c r="T121" s="283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0" t="s">
        <v>168</v>
      </c>
      <c r="AT121" s="230" t="s">
        <v>163</v>
      </c>
      <c r="AU121" s="230" t="s">
        <v>86</v>
      </c>
      <c r="AY121" s="17" t="s">
        <v>161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7" t="s">
        <v>84</v>
      </c>
      <c r="BK121" s="231">
        <f>ROUND(I121*H121,2)</f>
        <v>0</v>
      </c>
      <c r="BL121" s="17" t="s">
        <v>168</v>
      </c>
      <c r="BM121" s="230" t="s">
        <v>1451</v>
      </c>
    </row>
    <row r="122" s="2" customFormat="1" ht="6.96" customHeight="1">
      <c r="A122" s="38"/>
      <c r="B122" s="66"/>
      <c r="C122" s="67"/>
      <c r="D122" s="67"/>
      <c r="E122" s="67"/>
      <c r="F122" s="67"/>
      <c r="G122" s="67"/>
      <c r="H122" s="67"/>
      <c r="I122" s="67"/>
      <c r="J122" s="67"/>
      <c r="K122" s="67"/>
      <c r="L122" s="44"/>
      <c r="M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</sheetData>
  <sheetProtection sheet="1" autoFilter="0" formatColumns="0" formatRows="0" objects="1" scenarios="1" spinCount="100000" saltValue="Yn96+o9pknHiugtwipoGWNCtlO4t1VXHnzZ8YXjLZH4+8CTpPd8M+hVZwYkYa9soYtMkA0PTrr6ZYNC+4HuSyg==" hashValue="mEwl3bK4RLzu6yFouJJ9u28ilxgQwvyuVSMrYqFb3BUBeQ4xw0W6aPq7POqHf/M7Rqzk2hZ1l5ri++aPHO9TmA==" algorithmName="SHA-512" password="CC35"/>
  <autoFilter ref="C117:K121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  <c r="AZ2" s="136" t="s">
        <v>1452</v>
      </c>
      <c r="BA2" s="136" t="s">
        <v>1453</v>
      </c>
      <c r="BB2" s="136" t="s">
        <v>104</v>
      </c>
      <c r="BC2" s="136" t="s">
        <v>719</v>
      </c>
      <c r="BD2" s="136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  <c r="AZ3" s="136" t="s">
        <v>122</v>
      </c>
      <c r="BA3" s="136" t="s">
        <v>123</v>
      </c>
      <c r="BB3" s="136" t="s">
        <v>104</v>
      </c>
      <c r="BC3" s="136" t="s">
        <v>1454</v>
      </c>
      <c r="BD3" s="136" t="s">
        <v>86</v>
      </c>
    </row>
    <row r="4" s="1" customFormat="1" ht="24.96" customHeight="1">
      <c r="B4" s="20"/>
      <c r="D4" s="139" t="s">
        <v>109</v>
      </c>
      <c r="L4" s="20"/>
      <c r="M4" s="140" t="s">
        <v>10</v>
      </c>
      <c r="AT4" s="17" t="s">
        <v>4</v>
      </c>
      <c r="AZ4" s="136" t="s">
        <v>118</v>
      </c>
      <c r="BA4" s="136" t="s">
        <v>119</v>
      </c>
      <c r="BB4" s="136" t="s">
        <v>104</v>
      </c>
      <c r="BC4" s="136" t="s">
        <v>401</v>
      </c>
      <c r="BD4" s="136" t="s">
        <v>86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KLATOVY - NÁDRAŽNÍ ULICE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121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1455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21. 11. 2025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31</v>
      </c>
      <c r="F21" s="38"/>
      <c r="G21" s="38"/>
      <c r="H21" s="38"/>
      <c r="I21" s="141" t="s">
        <v>27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34</v>
      </c>
      <c r="F24" s="38"/>
      <c r="G24" s="38"/>
      <c r="H24" s="38"/>
      <c r="I24" s="141" t="s">
        <v>27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ROUND((SUM(BE120:BE169)),  2)</f>
        <v>0</v>
      </c>
      <c r="G33" s="38"/>
      <c r="H33" s="38"/>
      <c r="I33" s="156">
        <v>0.20999999999999999</v>
      </c>
      <c r="J33" s="155">
        <f>ROUND(((SUM(BE120:BE169))*I33),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ROUND((SUM(BF120:BF169)),  2)</f>
        <v>0</v>
      </c>
      <c r="G34" s="38"/>
      <c r="H34" s="38"/>
      <c r="I34" s="156">
        <v>0.12</v>
      </c>
      <c r="J34" s="155">
        <f>ROUND(((SUM(BF120:BF169))*I34),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ROUND((SUM(BG120:BG169)),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ROUND((SUM(BH120:BH169)),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ROUND((SUM(BI120:BI169)),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KLATOVY - NÁDRAŽNÍ ULICE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SO501 - PŘÍPRAVA PRO TEPLOVOD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21. 11. 2025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KLATOVY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129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130</v>
      </c>
    </row>
    <row r="97" s="9" customFormat="1" ht="24.96" customHeight="1">
      <c r="A97" s="9"/>
      <c r="B97" s="180"/>
      <c r="C97" s="181"/>
      <c r="D97" s="182" t="s">
        <v>131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132</v>
      </c>
      <c r="E98" s="189"/>
      <c r="F98" s="189"/>
      <c r="G98" s="189"/>
      <c r="H98" s="189"/>
      <c r="I98" s="189"/>
      <c r="J98" s="190">
        <f>J122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134</v>
      </c>
      <c r="E99" s="189"/>
      <c r="F99" s="189"/>
      <c r="G99" s="189"/>
      <c r="H99" s="189"/>
      <c r="I99" s="189"/>
      <c r="J99" s="190">
        <f>J154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139</v>
      </c>
      <c r="E100" s="189"/>
      <c r="F100" s="189"/>
      <c r="G100" s="189"/>
      <c r="H100" s="189"/>
      <c r="I100" s="189"/>
      <c r="J100" s="190">
        <f>J168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146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75" t="str">
        <f>E7</f>
        <v>KLATOVY - NÁDRAŽNÍ ULICE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121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SO501 - PŘÍPRAVA PRO TEPLOVOD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 xml:space="preserve"> </v>
      </c>
      <c r="G114" s="40"/>
      <c r="H114" s="40"/>
      <c r="I114" s="32" t="s">
        <v>22</v>
      </c>
      <c r="J114" s="79" t="str">
        <f>IF(J12="","",J12)</f>
        <v>21. 11. 2025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5.65" customHeight="1">
      <c r="A116" s="38"/>
      <c r="B116" s="39"/>
      <c r="C116" s="32" t="s">
        <v>24</v>
      </c>
      <c r="D116" s="40"/>
      <c r="E116" s="40"/>
      <c r="F116" s="27" t="str">
        <f>E15</f>
        <v>MĚSTO KLATOVY</v>
      </c>
      <c r="G116" s="40"/>
      <c r="H116" s="40"/>
      <c r="I116" s="32" t="s">
        <v>30</v>
      </c>
      <c r="J116" s="36" t="str">
        <f>E21</f>
        <v>MACÁN PROJEKCE DS s.r.o.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33</v>
      </c>
      <c r="J117" s="36" t="str">
        <f>E24</f>
        <v>Žižkovský Petr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2"/>
      <c r="B119" s="193"/>
      <c r="C119" s="194" t="s">
        <v>147</v>
      </c>
      <c r="D119" s="195" t="s">
        <v>61</v>
      </c>
      <c r="E119" s="195" t="s">
        <v>57</v>
      </c>
      <c r="F119" s="195" t="s">
        <v>58</v>
      </c>
      <c r="G119" s="195" t="s">
        <v>148</v>
      </c>
      <c r="H119" s="195" t="s">
        <v>149</v>
      </c>
      <c r="I119" s="195" t="s">
        <v>150</v>
      </c>
      <c r="J119" s="195" t="s">
        <v>128</v>
      </c>
      <c r="K119" s="196" t="s">
        <v>151</v>
      </c>
      <c r="L119" s="197"/>
      <c r="M119" s="100" t="s">
        <v>1</v>
      </c>
      <c r="N119" s="101" t="s">
        <v>40</v>
      </c>
      <c r="O119" s="101" t="s">
        <v>152</v>
      </c>
      <c r="P119" s="101" t="s">
        <v>153</v>
      </c>
      <c r="Q119" s="101" t="s">
        <v>154</v>
      </c>
      <c r="R119" s="101" t="s">
        <v>155</v>
      </c>
      <c r="S119" s="101" t="s">
        <v>156</v>
      </c>
      <c r="T119" s="102" t="s">
        <v>157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8"/>
      <c r="B120" s="39"/>
      <c r="C120" s="107" t="s">
        <v>158</v>
      </c>
      <c r="D120" s="40"/>
      <c r="E120" s="40"/>
      <c r="F120" s="40"/>
      <c r="G120" s="40"/>
      <c r="H120" s="40"/>
      <c r="I120" s="40"/>
      <c r="J120" s="198">
        <f>BK120</f>
        <v>0</v>
      </c>
      <c r="K120" s="40"/>
      <c r="L120" s="44"/>
      <c r="M120" s="103"/>
      <c r="N120" s="199"/>
      <c r="O120" s="104"/>
      <c r="P120" s="200">
        <f>P121</f>
        <v>0</v>
      </c>
      <c r="Q120" s="104"/>
      <c r="R120" s="200">
        <f>R121</f>
        <v>70.092250000000007</v>
      </c>
      <c r="S120" s="104"/>
      <c r="T120" s="201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75</v>
      </c>
      <c r="AU120" s="17" t="s">
        <v>130</v>
      </c>
      <c r="BK120" s="202">
        <f>BK121</f>
        <v>0</v>
      </c>
    </row>
    <row r="121" s="12" customFormat="1" ht="25.92" customHeight="1">
      <c r="A121" s="12"/>
      <c r="B121" s="203"/>
      <c r="C121" s="204"/>
      <c r="D121" s="205" t="s">
        <v>75</v>
      </c>
      <c r="E121" s="206" t="s">
        <v>159</v>
      </c>
      <c r="F121" s="206" t="s">
        <v>160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P122+P154+P168</f>
        <v>0</v>
      </c>
      <c r="Q121" s="211"/>
      <c r="R121" s="212">
        <f>R122+R154+R168</f>
        <v>70.092250000000007</v>
      </c>
      <c r="S121" s="211"/>
      <c r="T121" s="213">
        <f>T122+T154+T168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84</v>
      </c>
      <c r="AT121" s="215" t="s">
        <v>75</v>
      </c>
      <c r="AU121" s="215" t="s">
        <v>76</v>
      </c>
      <c r="AY121" s="214" t="s">
        <v>161</v>
      </c>
      <c r="BK121" s="216">
        <f>BK122+BK154+BK168</f>
        <v>0</v>
      </c>
    </row>
    <row r="122" s="12" customFormat="1" ht="22.8" customHeight="1">
      <c r="A122" s="12"/>
      <c r="B122" s="203"/>
      <c r="C122" s="204"/>
      <c r="D122" s="205" t="s">
        <v>75</v>
      </c>
      <c r="E122" s="217" t="s">
        <v>84</v>
      </c>
      <c r="F122" s="217" t="s">
        <v>162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SUM(P123:P153)</f>
        <v>0</v>
      </c>
      <c r="Q122" s="211"/>
      <c r="R122" s="212">
        <f>SUM(R123:R153)</f>
        <v>70.092250000000007</v>
      </c>
      <c r="S122" s="211"/>
      <c r="T122" s="213">
        <f>SUM(T123:T153)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84</v>
      </c>
      <c r="AT122" s="215" t="s">
        <v>75</v>
      </c>
      <c r="AU122" s="215" t="s">
        <v>84</v>
      </c>
      <c r="AY122" s="214" t="s">
        <v>161</v>
      </c>
      <c r="BK122" s="216">
        <f>SUM(BK123:BK153)</f>
        <v>0</v>
      </c>
    </row>
    <row r="123" s="2" customFormat="1" ht="55.5" customHeight="1">
      <c r="A123" s="38"/>
      <c r="B123" s="39"/>
      <c r="C123" s="219" t="s">
        <v>84</v>
      </c>
      <c r="D123" s="219" t="s">
        <v>163</v>
      </c>
      <c r="E123" s="220" t="s">
        <v>266</v>
      </c>
      <c r="F123" s="221" t="s">
        <v>267</v>
      </c>
      <c r="G123" s="222" t="s">
        <v>104</v>
      </c>
      <c r="H123" s="223">
        <v>100</v>
      </c>
      <c r="I123" s="224"/>
      <c r="J123" s="225">
        <f>ROUND(I123*H123,2)</f>
        <v>0</v>
      </c>
      <c r="K123" s="221" t="s">
        <v>167</v>
      </c>
      <c r="L123" s="44"/>
      <c r="M123" s="226" t="s">
        <v>1</v>
      </c>
      <c r="N123" s="227" t="s">
        <v>41</v>
      </c>
      <c r="O123" s="91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0" t="s">
        <v>168</v>
      </c>
      <c r="AT123" s="230" t="s">
        <v>163</v>
      </c>
      <c r="AU123" s="230" t="s">
        <v>86</v>
      </c>
      <c r="AY123" s="17" t="s">
        <v>161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7" t="s">
        <v>84</v>
      </c>
      <c r="BK123" s="231">
        <f>ROUND(I123*H123,2)</f>
        <v>0</v>
      </c>
      <c r="BL123" s="17" t="s">
        <v>168</v>
      </c>
      <c r="BM123" s="230" t="s">
        <v>1456</v>
      </c>
    </row>
    <row r="124" s="13" customFormat="1">
      <c r="A124" s="13"/>
      <c r="B124" s="237"/>
      <c r="C124" s="238"/>
      <c r="D124" s="232" t="s">
        <v>172</v>
      </c>
      <c r="E124" s="239" t="s">
        <v>1</v>
      </c>
      <c r="F124" s="240" t="s">
        <v>1457</v>
      </c>
      <c r="G124" s="238"/>
      <c r="H124" s="239" t="s">
        <v>1</v>
      </c>
      <c r="I124" s="241"/>
      <c r="J124" s="238"/>
      <c r="K124" s="238"/>
      <c r="L124" s="242"/>
      <c r="M124" s="243"/>
      <c r="N124" s="244"/>
      <c r="O124" s="244"/>
      <c r="P124" s="244"/>
      <c r="Q124" s="244"/>
      <c r="R124" s="244"/>
      <c r="S124" s="244"/>
      <c r="T124" s="24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6" t="s">
        <v>172</v>
      </c>
      <c r="AU124" s="246" t="s">
        <v>86</v>
      </c>
      <c r="AV124" s="13" t="s">
        <v>84</v>
      </c>
      <c r="AW124" s="13" t="s">
        <v>32</v>
      </c>
      <c r="AX124" s="13" t="s">
        <v>76</v>
      </c>
      <c r="AY124" s="246" t="s">
        <v>161</v>
      </c>
    </row>
    <row r="125" s="14" customFormat="1">
      <c r="A125" s="14"/>
      <c r="B125" s="247"/>
      <c r="C125" s="248"/>
      <c r="D125" s="232" t="s">
        <v>172</v>
      </c>
      <c r="E125" s="249" t="s">
        <v>1</v>
      </c>
      <c r="F125" s="250" t="s">
        <v>1458</v>
      </c>
      <c r="G125" s="248"/>
      <c r="H125" s="251">
        <v>100</v>
      </c>
      <c r="I125" s="252"/>
      <c r="J125" s="248"/>
      <c r="K125" s="248"/>
      <c r="L125" s="253"/>
      <c r="M125" s="254"/>
      <c r="N125" s="255"/>
      <c r="O125" s="255"/>
      <c r="P125" s="255"/>
      <c r="Q125" s="255"/>
      <c r="R125" s="255"/>
      <c r="S125" s="255"/>
      <c r="T125" s="25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7" t="s">
        <v>172</v>
      </c>
      <c r="AU125" s="257" t="s">
        <v>86</v>
      </c>
      <c r="AV125" s="14" t="s">
        <v>86</v>
      </c>
      <c r="AW125" s="14" t="s">
        <v>32</v>
      </c>
      <c r="AX125" s="14" t="s">
        <v>76</v>
      </c>
      <c r="AY125" s="257" t="s">
        <v>161</v>
      </c>
    </row>
    <row r="126" s="15" customFormat="1">
      <c r="A126" s="15"/>
      <c r="B126" s="258"/>
      <c r="C126" s="259"/>
      <c r="D126" s="232" t="s">
        <v>172</v>
      </c>
      <c r="E126" s="260" t="s">
        <v>1452</v>
      </c>
      <c r="F126" s="261" t="s">
        <v>175</v>
      </c>
      <c r="G126" s="259"/>
      <c r="H126" s="262">
        <v>100</v>
      </c>
      <c r="I126" s="263"/>
      <c r="J126" s="259"/>
      <c r="K126" s="259"/>
      <c r="L126" s="264"/>
      <c r="M126" s="265"/>
      <c r="N126" s="266"/>
      <c r="O126" s="266"/>
      <c r="P126" s="266"/>
      <c r="Q126" s="266"/>
      <c r="R126" s="266"/>
      <c r="S126" s="266"/>
      <c r="T126" s="267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68" t="s">
        <v>172</v>
      </c>
      <c r="AU126" s="268" t="s">
        <v>86</v>
      </c>
      <c r="AV126" s="15" t="s">
        <v>168</v>
      </c>
      <c r="AW126" s="15" t="s">
        <v>32</v>
      </c>
      <c r="AX126" s="15" t="s">
        <v>84</v>
      </c>
      <c r="AY126" s="268" t="s">
        <v>161</v>
      </c>
    </row>
    <row r="127" s="2" customFormat="1" ht="37.8" customHeight="1">
      <c r="A127" s="38"/>
      <c r="B127" s="39"/>
      <c r="C127" s="219" t="s">
        <v>86</v>
      </c>
      <c r="D127" s="219" t="s">
        <v>163</v>
      </c>
      <c r="E127" s="220" t="s">
        <v>276</v>
      </c>
      <c r="F127" s="221" t="s">
        <v>277</v>
      </c>
      <c r="G127" s="222" t="s">
        <v>104</v>
      </c>
      <c r="H127" s="223">
        <v>20</v>
      </c>
      <c r="I127" s="224"/>
      <c r="J127" s="225">
        <f>ROUND(I127*H127,2)</f>
        <v>0</v>
      </c>
      <c r="K127" s="221" t="s">
        <v>167</v>
      </c>
      <c r="L127" s="44"/>
      <c r="M127" s="226" t="s">
        <v>1</v>
      </c>
      <c r="N127" s="227" t="s">
        <v>41</v>
      </c>
      <c r="O127" s="91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0" t="s">
        <v>168</v>
      </c>
      <c r="AT127" s="230" t="s">
        <v>163</v>
      </c>
      <c r="AU127" s="230" t="s">
        <v>86</v>
      </c>
      <c r="AY127" s="17" t="s">
        <v>161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7" t="s">
        <v>84</v>
      </c>
      <c r="BK127" s="231">
        <f>ROUND(I127*H127,2)</f>
        <v>0</v>
      </c>
      <c r="BL127" s="17" t="s">
        <v>168</v>
      </c>
      <c r="BM127" s="230" t="s">
        <v>1459</v>
      </c>
    </row>
    <row r="128" s="13" customFormat="1">
      <c r="A128" s="13"/>
      <c r="B128" s="237"/>
      <c r="C128" s="238"/>
      <c r="D128" s="232" t="s">
        <v>172</v>
      </c>
      <c r="E128" s="239" t="s">
        <v>1</v>
      </c>
      <c r="F128" s="240" t="s">
        <v>279</v>
      </c>
      <c r="G128" s="238"/>
      <c r="H128" s="239" t="s">
        <v>1</v>
      </c>
      <c r="I128" s="241"/>
      <c r="J128" s="238"/>
      <c r="K128" s="238"/>
      <c r="L128" s="242"/>
      <c r="M128" s="243"/>
      <c r="N128" s="244"/>
      <c r="O128" s="244"/>
      <c r="P128" s="244"/>
      <c r="Q128" s="244"/>
      <c r="R128" s="244"/>
      <c r="S128" s="244"/>
      <c r="T128" s="24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6" t="s">
        <v>172</v>
      </c>
      <c r="AU128" s="246" t="s">
        <v>86</v>
      </c>
      <c r="AV128" s="13" t="s">
        <v>84</v>
      </c>
      <c r="AW128" s="13" t="s">
        <v>32</v>
      </c>
      <c r="AX128" s="13" t="s">
        <v>76</v>
      </c>
      <c r="AY128" s="246" t="s">
        <v>161</v>
      </c>
    </row>
    <row r="129" s="14" customFormat="1">
      <c r="A129" s="14"/>
      <c r="B129" s="247"/>
      <c r="C129" s="248"/>
      <c r="D129" s="232" t="s">
        <v>172</v>
      </c>
      <c r="E129" s="249" t="s">
        <v>1</v>
      </c>
      <c r="F129" s="250" t="s">
        <v>1460</v>
      </c>
      <c r="G129" s="248"/>
      <c r="H129" s="251">
        <v>20</v>
      </c>
      <c r="I129" s="252"/>
      <c r="J129" s="248"/>
      <c r="K129" s="248"/>
      <c r="L129" s="253"/>
      <c r="M129" s="254"/>
      <c r="N129" s="255"/>
      <c r="O129" s="255"/>
      <c r="P129" s="255"/>
      <c r="Q129" s="255"/>
      <c r="R129" s="255"/>
      <c r="S129" s="255"/>
      <c r="T129" s="25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7" t="s">
        <v>172</v>
      </c>
      <c r="AU129" s="257" t="s">
        <v>86</v>
      </c>
      <c r="AV129" s="14" t="s">
        <v>86</v>
      </c>
      <c r="AW129" s="14" t="s">
        <v>32</v>
      </c>
      <c r="AX129" s="14" t="s">
        <v>76</v>
      </c>
      <c r="AY129" s="257" t="s">
        <v>161</v>
      </c>
    </row>
    <row r="130" s="15" customFormat="1">
      <c r="A130" s="15"/>
      <c r="B130" s="258"/>
      <c r="C130" s="259"/>
      <c r="D130" s="232" t="s">
        <v>172</v>
      </c>
      <c r="E130" s="260" t="s">
        <v>1</v>
      </c>
      <c r="F130" s="261" t="s">
        <v>175</v>
      </c>
      <c r="G130" s="259"/>
      <c r="H130" s="262">
        <v>20</v>
      </c>
      <c r="I130" s="263"/>
      <c r="J130" s="259"/>
      <c r="K130" s="259"/>
      <c r="L130" s="264"/>
      <c r="M130" s="265"/>
      <c r="N130" s="266"/>
      <c r="O130" s="266"/>
      <c r="P130" s="266"/>
      <c r="Q130" s="266"/>
      <c r="R130" s="266"/>
      <c r="S130" s="266"/>
      <c r="T130" s="267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8" t="s">
        <v>172</v>
      </c>
      <c r="AU130" s="268" t="s">
        <v>86</v>
      </c>
      <c r="AV130" s="15" t="s">
        <v>168</v>
      </c>
      <c r="AW130" s="15" t="s">
        <v>32</v>
      </c>
      <c r="AX130" s="15" t="s">
        <v>84</v>
      </c>
      <c r="AY130" s="268" t="s">
        <v>161</v>
      </c>
    </row>
    <row r="131" s="2" customFormat="1" ht="90" customHeight="1">
      <c r="A131" s="38"/>
      <c r="B131" s="39"/>
      <c r="C131" s="219" t="s">
        <v>181</v>
      </c>
      <c r="D131" s="219" t="s">
        <v>163</v>
      </c>
      <c r="E131" s="220" t="s">
        <v>283</v>
      </c>
      <c r="F131" s="221" t="s">
        <v>284</v>
      </c>
      <c r="G131" s="222" t="s">
        <v>225</v>
      </c>
      <c r="H131" s="223">
        <v>2.5</v>
      </c>
      <c r="I131" s="224"/>
      <c r="J131" s="225">
        <f>ROUND(I131*H131,2)</f>
        <v>0</v>
      </c>
      <c r="K131" s="221" t="s">
        <v>167</v>
      </c>
      <c r="L131" s="44"/>
      <c r="M131" s="226" t="s">
        <v>1</v>
      </c>
      <c r="N131" s="227" t="s">
        <v>41</v>
      </c>
      <c r="O131" s="91"/>
      <c r="P131" s="228">
        <f>O131*H131</f>
        <v>0</v>
      </c>
      <c r="Q131" s="228">
        <v>0.036900000000000002</v>
      </c>
      <c r="R131" s="228">
        <f>Q131*H131</f>
        <v>0.092249999999999999</v>
      </c>
      <c r="S131" s="228">
        <v>0</v>
      </c>
      <c r="T131" s="229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0" t="s">
        <v>168</v>
      </c>
      <c r="AT131" s="230" t="s">
        <v>163</v>
      </c>
      <c r="AU131" s="230" t="s">
        <v>86</v>
      </c>
      <c r="AY131" s="17" t="s">
        <v>161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7" t="s">
        <v>84</v>
      </c>
      <c r="BK131" s="231">
        <f>ROUND(I131*H131,2)</f>
        <v>0</v>
      </c>
      <c r="BL131" s="17" t="s">
        <v>168</v>
      </c>
      <c r="BM131" s="230" t="s">
        <v>1461</v>
      </c>
    </row>
    <row r="132" s="13" customFormat="1">
      <c r="A132" s="13"/>
      <c r="B132" s="237"/>
      <c r="C132" s="238"/>
      <c r="D132" s="232" t="s">
        <v>172</v>
      </c>
      <c r="E132" s="239" t="s">
        <v>1</v>
      </c>
      <c r="F132" s="240" t="s">
        <v>286</v>
      </c>
      <c r="G132" s="238"/>
      <c r="H132" s="239" t="s">
        <v>1</v>
      </c>
      <c r="I132" s="241"/>
      <c r="J132" s="238"/>
      <c r="K132" s="238"/>
      <c r="L132" s="242"/>
      <c r="M132" s="243"/>
      <c r="N132" s="244"/>
      <c r="O132" s="244"/>
      <c r="P132" s="244"/>
      <c r="Q132" s="244"/>
      <c r="R132" s="244"/>
      <c r="S132" s="244"/>
      <c r="T132" s="24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6" t="s">
        <v>172</v>
      </c>
      <c r="AU132" s="246" t="s">
        <v>86</v>
      </c>
      <c r="AV132" s="13" t="s">
        <v>84</v>
      </c>
      <c r="AW132" s="13" t="s">
        <v>32</v>
      </c>
      <c r="AX132" s="13" t="s">
        <v>76</v>
      </c>
      <c r="AY132" s="246" t="s">
        <v>161</v>
      </c>
    </row>
    <row r="133" s="14" customFormat="1">
      <c r="A133" s="14"/>
      <c r="B133" s="247"/>
      <c r="C133" s="248"/>
      <c r="D133" s="232" t="s">
        <v>172</v>
      </c>
      <c r="E133" s="249" t="s">
        <v>1</v>
      </c>
      <c r="F133" s="250" t="s">
        <v>1462</v>
      </c>
      <c r="G133" s="248"/>
      <c r="H133" s="251">
        <v>2.5</v>
      </c>
      <c r="I133" s="252"/>
      <c r="J133" s="248"/>
      <c r="K133" s="248"/>
      <c r="L133" s="253"/>
      <c r="M133" s="254"/>
      <c r="N133" s="255"/>
      <c r="O133" s="255"/>
      <c r="P133" s="255"/>
      <c r="Q133" s="255"/>
      <c r="R133" s="255"/>
      <c r="S133" s="255"/>
      <c r="T133" s="25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7" t="s">
        <v>172</v>
      </c>
      <c r="AU133" s="257" t="s">
        <v>86</v>
      </c>
      <c r="AV133" s="14" t="s">
        <v>86</v>
      </c>
      <c r="AW133" s="14" t="s">
        <v>32</v>
      </c>
      <c r="AX133" s="14" t="s">
        <v>76</v>
      </c>
      <c r="AY133" s="257" t="s">
        <v>161</v>
      </c>
    </row>
    <row r="134" s="15" customFormat="1">
      <c r="A134" s="15"/>
      <c r="B134" s="258"/>
      <c r="C134" s="259"/>
      <c r="D134" s="232" t="s">
        <v>172</v>
      </c>
      <c r="E134" s="260" t="s">
        <v>1</v>
      </c>
      <c r="F134" s="261" t="s">
        <v>175</v>
      </c>
      <c r="G134" s="259"/>
      <c r="H134" s="262">
        <v>2.5</v>
      </c>
      <c r="I134" s="263"/>
      <c r="J134" s="259"/>
      <c r="K134" s="259"/>
      <c r="L134" s="264"/>
      <c r="M134" s="265"/>
      <c r="N134" s="266"/>
      <c r="O134" s="266"/>
      <c r="P134" s="266"/>
      <c r="Q134" s="266"/>
      <c r="R134" s="266"/>
      <c r="S134" s="266"/>
      <c r="T134" s="267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8" t="s">
        <v>172</v>
      </c>
      <c r="AU134" s="268" t="s">
        <v>86</v>
      </c>
      <c r="AV134" s="15" t="s">
        <v>168</v>
      </c>
      <c r="AW134" s="15" t="s">
        <v>32</v>
      </c>
      <c r="AX134" s="15" t="s">
        <v>84</v>
      </c>
      <c r="AY134" s="268" t="s">
        <v>161</v>
      </c>
    </row>
    <row r="135" s="2" customFormat="1" ht="66.75" customHeight="1">
      <c r="A135" s="38"/>
      <c r="B135" s="39"/>
      <c r="C135" s="219" t="s">
        <v>168</v>
      </c>
      <c r="D135" s="219" t="s">
        <v>163</v>
      </c>
      <c r="E135" s="220" t="s">
        <v>310</v>
      </c>
      <c r="F135" s="221" t="s">
        <v>311</v>
      </c>
      <c r="G135" s="222" t="s">
        <v>104</v>
      </c>
      <c r="H135" s="223">
        <v>100</v>
      </c>
      <c r="I135" s="224"/>
      <c r="J135" s="225">
        <f>ROUND(I135*H135,2)</f>
        <v>0</v>
      </c>
      <c r="K135" s="221" t="s">
        <v>1</v>
      </c>
      <c r="L135" s="44"/>
      <c r="M135" s="226" t="s">
        <v>1</v>
      </c>
      <c r="N135" s="227" t="s">
        <v>41</v>
      </c>
      <c r="O135" s="91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0" t="s">
        <v>168</v>
      </c>
      <c r="AT135" s="230" t="s">
        <v>163</v>
      </c>
      <c r="AU135" s="230" t="s">
        <v>86</v>
      </c>
      <c r="AY135" s="17" t="s">
        <v>161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7" t="s">
        <v>84</v>
      </c>
      <c r="BK135" s="231">
        <f>ROUND(I135*H135,2)</f>
        <v>0</v>
      </c>
      <c r="BL135" s="17" t="s">
        <v>168</v>
      </c>
      <c r="BM135" s="230" t="s">
        <v>1463</v>
      </c>
    </row>
    <row r="136" s="14" customFormat="1">
      <c r="A136" s="14"/>
      <c r="B136" s="247"/>
      <c r="C136" s="248"/>
      <c r="D136" s="232" t="s">
        <v>172</v>
      </c>
      <c r="E136" s="249" t="s">
        <v>1</v>
      </c>
      <c r="F136" s="250" t="s">
        <v>1452</v>
      </c>
      <c r="G136" s="248"/>
      <c r="H136" s="251">
        <v>100</v>
      </c>
      <c r="I136" s="252"/>
      <c r="J136" s="248"/>
      <c r="K136" s="248"/>
      <c r="L136" s="253"/>
      <c r="M136" s="254"/>
      <c r="N136" s="255"/>
      <c r="O136" s="255"/>
      <c r="P136" s="255"/>
      <c r="Q136" s="255"/>
      <c r="R136" s="255"/>
      <c r="S136" s="255"/>
      <c r="T136" s="25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7" t="s">
        <v>172</v>
      </c>
      <c r="AU136" s="257" t="s">
        <v>86</v>
      </c>
      <c r="AV136" s="14" t="s">
        <v>86</v>
      </c>
      <c r="AW136" s="14" t="s">
        <v>32</v>
      </c>
      <c r="AX136" s="14" t="s">
        <v>76</v>
      </c>
      <c r="AY136" s="257" t="s">
        <v>161</v>
      </c>
    </row>
    <row r="137" s="15" customFormat="1">
      <c r="A137" s="15"/>
      <c r="B137" s="258"/>
      <c r="C137" s="259"/>
      <c r="D137" s="232" t="s">
        <v>172</v>
      </c>
      <c r="E137" s="260" t="s">
        <v>1</v>
      </c>
      <c r="F137" s="261" t="s">
        <v>175</v>
      </c>
      <c r="G137" s="259"/>
      <c r="H137" s="262">
        <v>100</v>
      </c>
      <c r="I137" s="263"/>
      <c r="J137" s="259"/>
      <c r="K137" s="259"/>
      <c r="L137" s="264"/>
      <c r="M137" s="265"/>
      <c r="N137" s="266"/>
      <c r="O137" s="266"/>
      <c r="P137" s="266"/>
      <c r="Q137" s="266"/>
      <c r="R137" s="266"/>
      <c r="S137" s="266"/>
      <c r="T137" s="267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8" t="s">
        <v>172</v>
      </c>
      <c r="AU137" s="268" t="s">
        <v>86</v>
      </c>
      <c r="AV137" s="15" t="s">
        <v>168</v>
      </c>
      <c r="AW137" s="15" t="s">
        <v>32</v>
      </c>
      <c r="AX137" s="15" t="s">
        <v>84</v>
      </c>
      <c r="AY137" s="268" t="s">
        <v>161</v>
      </c>
    </row>
    <row r="138" s="2" customFormat="1" ht="66.75" customHeight="1">
      <c r="A138" s="38"/>
      <c r="B138" s="39"/>
      <c r="C138" s="219" t="s">
        <v>192</v>
      </c>
      <c r="D138" s="219" t="s">
        <v>163</v>
      </c>
      <c r="E138" s="220" t="s">
        <v>325</v>
      </c>
      <c r="F138" s="221" t="s">
        <v>326</v>
      </c>
      <c r="G138" s="222" t="s">
        <v>104</v>
      </c>
      <c r="H138" s="223">
        <v>35</v>
      </c>
      <c r="I138" s="224"/>
      <c r="J138" s="225">
        <f>ROUND(I138*H138,2)</f>
        <v>0</v>
      </c>
      <c r="K138" s="221" t="s">
        <v>167</v>
      </c>
      <c r="L138" s="44"/>
      <c r="M138" s="226" t="s">
        <v>1</v>
      </c>
      <c r="N138" s="227" t="s">
        <v>41</v>
      </c>
      <c r="O138" s="91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0" t="s">
        <v>168</v>
      </c>
      <c r="AT138" s="230" t="s">
        <v>163</v>
      </c>
      <c r="AU138" s="230" t="s">
        <v>86</v>
      </c>
      <c r="AY138" s="17" t="s">
        <v>161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7" t="s">
        <v>84</v>
      </c>
      <c r="BK138" s="231">
        <f>ROUND(I138*H138,2)</f>
        <v>0</v>
      </c>
      <c r="BL138" s="17" t="s">
        <v>168</v>
      </c>
      <c r="BM138" s="230" t="s">
        <v>1464</v>
      </c>
    </row>
    <row r="139" s="2" customFormat="1">
      <c r="A139" s="38"/>
      <c r="B139" s="39"/>
      <c r="C139" s="40"/>
      <c r="D139" s="232" t="s">
        <v>170</v>
      </c>
      <c r="E139" s="40"/>
      <c r="F139" s="233" t="s">
        <v>1465</v>
      </c>
      <c r="G139" s="40"/>
      <c r="H139" s="40"/>
      <c r="I139" s="234"/>
      <c r="J139" s="40"/>
      <c r="K139" s="40"/>
      <c r="L139" s="44"/>
      <c r="M139" s="235"/>
      <c r="N139" s="236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170</v>
      </c>
      <c r="AU139" s="17" t="s">
        <v>86</v>
      </c>
    </row>
    <row r="140" s="13" customFormat="1">
      <c r="A140" s="13"/>
      <c r="B140" s="237"/>
      <c r="C140" s="238"/>
      <c r="D140" s="232" t="s">
        <v>172</v>
      </c>
      <c r="E140" s="239" t="s">
        <v>1</v>
      </c>
      <c r="F140" s="240" t="s">
        <v>286</v>
      </c>
      <c r="G140" s="238"/>
      <c r="H140" s="239" t="s">
        <v>1</v>
      </c>
      <c r="I140" s="241"/>
      <c r="J140" s="238"/>
      <c r="K140" s="238"/>
      <c r="L140" s="242"/>
      <c r="M140" s="243"/>
      <c r="N140" s="244"/>
      <c r="O140" s="244"/>
      <c r="P140" s="244"/>
      <c r="Q140" s="244"/>
      <c r="R140" s="244"/>
      <c r="S140" s="244"/>
      <c r="T140" s="24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6" t="s">
        <v>172</v>
      </c>
      <c r="AU140" s="246" t="s">
        <v>86</v>
      </c>
      <c r="AV140" s="13" t="s">
        <v>84</v>
      </c>
      <c r="AW140" s="13" t="s">
        <v>32</v>
      </c>
      <c r="AX140" s="13" t="s">
        <v>76</v>
      </c>
      <c r="AY140" s="246" t="s">
        <v>161</v>
      </c>
    </row>
    <row r="141" s="14" customFormat="1">
      <c r="A141" s="14"/>
      <c r="B141" s="247"/>
      <c r="C141" s="248"/>
      <c r="D141" s="232" t="s">
        <v>172</v>
      </c>
      <c r="E141" s="249" t="s">
        <v>1</v>
      </c>
      <c r="F141" s="250" t="s">
        <v>1466</v>
      </c>
      <c r="G141" s="248"/>
      <c r="H141" s="251">
        <v>35</v>
      </c>
      <c r="I141" s="252"/>
      <c r="J141" s="248"/>
      <c r="K141" s="248"/>
      <c r="L141" s="253"/>
      <c r="M141" s="254"/>
      <c r="N141" s="255"/>
      <c r="O141" s="255"/>
      <c r="P141" s="255"/>
      <c r="Q141" s="255"/>
      <c r="R141" s="255"/>
      <c r="S141" s="255"/>
      <c r="T141" s="25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7" t="s">
        <v>172</v>
      </c>
      <c r="AU141" s="257" t="s">
        <v>86</v>
      </c>
      <c r="AV141" s="14" t="s">
        <v>86</v>
      </c>
      <c r="AW141" s="14" t="s">
        <v>32</v>
      </c>
      <c r="AX141" s="14" t="s">
        <v>76</v>
      </c>
      <c r="AY141" s="257" t="s">
        <v>161</v>
      </c>
    </row>
    <row r="142" s="15" customFormat="1">
      <c r="A142" s="15"/>
      <c r="B142" s="258"/>
      <c r="C142" s="259"/>
      <c r="D142" s="232" t="s">
        <v>172</v>
      </c>
      <c r="E142" s="260" t="s">
        <v>118</v>
      </c>
      <c r="F142" s="261" t="s">
        <v>175</v>
      </c>
      <c r="G142" s="259"/>
      <c r="H142" s="262">
        <v>35</v>
      </c>
      <c r="I142" s="263"/>
      <c r="J142" s="259"/>
      <c r="K142" s="259"/>
      <c r="L142" s="264"/>
      <c r="M142" s="265"/>
      <c r="N142" s="266"/>
      <c r="O142" s="266"/>
      <c r="P142" s="266"/>
      <c r="Q142" s="266"/>
      <c r="R142" s="266"/>
      <c r="S142" s="266"/>
      <c r="T142" s="267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8" t="s">
        <v>172</v>
      </c>
      <c r="AU142" s="268" t="s">
        <v>86</v>
      </c>
      <c r="AV142" s="15" t="s">
        <v>168</v>
      </c>
      <c r="AW142" s="15" t="s">
        <v>32</v>
      </c>
      <c r="AX142" s="15" t="s">
        <v>84</v>
      </c>
      <c r="AY142" s="268" t="s">
        <v>161</v>
      </c>
    </row>
    <row r="143" s="2" customFormat="1" ht="16.5" customHeight="1">
      <c r="A143" s="38"/>
      <c r="B143" s="39"/>
      <c r="C143" s="269" t="s">
        <v>198</v>
      </c>
      <c r="D143" s="269" t="s">
        <v>319</v>
      </c>
      <c r="E143" s="270" t="s">
        <v>1467</v>
      </c>
      <c r="F143" s="271" t="s">
        <v>1468</v>
      </c>
      <c r="G143" s="272" t="s">
        <v>322</v>
      </c>
      <c r="H143" s="273">
        <v>70</v>
      </c>
      <c r="I143" s="274"/>
      <c r="J143" s="275">
        <f>ROUND(I143*H143,2)</f>
        <v>0</v>
      </c>
      <c r="K143" s="271" t="s">
        <v>167</v>
      </c>
      <c r="L143" s="276"/>
      <c r="M143" s="277" t="s">
        <v>1</v>
      </c>
      <c r="N143" s="278" t="s">
        <v>41</v>
      </c>
      <c r="O143" s="91"/>
      <c r="P143" s="228">
        <f>O143*H143</f>
        <v>0</v>
      </c>
      <c r="Q143" s="228">
        <v>1</v>
      </c>
      <c r="R143" s="228">
        <f>Q143*H143</f>
        <v>70</v>
      </c>
      <c r="S143" s="228">
        <v>0</v>
      </c>
      <c r="T143" s="229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0" t="s">
        <v>210</v>
      </c>
      <c r="AT143" s="230" t="s">
        <v>319</v>
      </c>
      <c r="AU143" s="230" t="s">
        <v>86</v>
      </c>
      <c r="AY143" s="17" t="s">
        <v>161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7" t="s">
        <v>84</v>
      </c>
      <c r="BK143" s="231">
        <f>ROUND(I143*H143,2)</f>
        <v>0</v>
      </c>
      <c r="BL143" s="17" t="s">
        <v>168</v>
      </c>
      <c r="BM143" s="230" t="s">
        <v>1469</v>
      </c>
    </row>
    <row r="144" s="14" customFormat="1">
      <c r="A144" s="14"/>
      <c r="B144" s="247"/>
      <c r="C144" s="248"/>
      <c r="D144" s="232" t="s">
        <v>172</v>
      </c>
      <c r="E144" s="248"/>
      <c r="F144" s="250" t="s">
        <v>1470</v>
      </c>
      <c r="G144" s="248"/>
      <c r="H144" s="251">
        <v>70</v>
      </c>
      <c r="I144" s="252"/>
      <c r="J144" s="248"/>
      <c r="K144" s="248"/>
      <c r="L144" s="253"/>
      <c r="M144" s="254"/>
      <c r="N144" s="255"/>
      <c r="O144" s="255"/>
      <c r="P144" s="255"/>
      <c r="Q144" s="255"/>
      <c r="R144" s="255"/>
      <c r="S144" s="255"/>
      <c r="T144" s="25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7" t="s">
        <v>172</v>
      </c>
      <c r="AU144" s="257" t="s">
        <v>86</v>
      </c>
      <c r="AV144" s="14" t="s">
        <v>86</v>
      </c>
      <c r="AW144" s="14" t="s">
        <v>4</v>
      </c>
      <c r="AX144" s="14" t="s">
        <v>84</v>
      </c>
      <c r="AY144" s="257" t="s">
        <v>161</v>
      </c>
    </row>
    <row r="145" s="2" customFormat="1" ht="44.25" customHeight="1">
      <c r="A145" s="38"/>
      <c r="B145" s="39"/>
      <c r="C145" s="219" t="s">
        <v>204</v>
      </c>
      <c r="D145" s="219" t="s">
        <v>163</v>
      </c>
      <c r="E145" s="220" t="s">
        <v>339</v>
      </c>
      <c r="F145" s="221" t="s">
        <v>340</v>
      </c>
      <c r="G145" s="222" t="s">
        <v>104</v>
      </c>
      <c r="H145" s="223">
        <v>57.5</v>
      </c>
      <c r="I145" s="224"/>
      <c r="J145" s="225">
        <f>ROUND(I145*H145,2)</f>
        <v>0</v>
      </c>
      <c r="K145" s="221" t="s">
        <v>167</v>
      </c>
      <c r="L145" s="44"/>
      <c r="M145" s="226" t="s">
        <v>1</v>
      </c>
      <c r="N145" s="227" t="s">
        <v>41</v>
      </c>
      <c r="O145" s="91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0" t="s">
        <v>168</v>
      </c>
      <c r="AT145" s="230" t="s">
        <v>163</v>
      </c>
      <c r="AU145" s="230" t="s">
        <v>86</v>
      </c>
      <c r="AY145" s="17" t="s">
        <v>161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7" t="s">
        <v>84</v>
      </c>
      <c r="BK145" s="231">
        <f>ROUND(I145*H145,2)</f>
        <v>0</v>
      </c>
      <c r="BL145" s="17" t="s">
        <v>168</v>
      </c>
      <c r="BM145" s="230" t="s">
        <v>1471</v>
      </c>
    </row>
    <row r="146" s="13" customFormat="1">
      <c r="A146" s="13"/>
      <c r="B146" s="237"/>
      <c r="C146" s="238"/>
      <c r="D146" s="232" t="s">
        <v>172</v>
      </c>
      <c r="E146" s="239" t="s">
        <v>1</v>
      </c>
      <c r="F146" s="240" t="s">
        <v>1457</v>
      </c>
      <c r="G146" s="238"/>
      <c r="H146" s="239" t="s">
        <v>1</v>
      </c>
      <c r="I146" s="241"/>
      <c r="J146" s="238"/>
      <c r="K146" s="238"/>
      <c r="L146" s="242"/>
      <c r="M146" s="243"/>
      <c r="N146" s="244"/>
      <c r="O146" s="244"/>
      <c r="P146" s="244"/>
      <c r="Q146" s="244"/>
      <c r="R146" s="244"/>
      <c r="S146" s="244"/>
      <c r="T146" s="24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6" t="s">
        <v>172</v>
      </c>
      <c r="AU146" s="246" t="s">
        <v>86</v>
      </c>
      <c r="AV146" s="13" t="s">
        <v>84</v>
      </c>
      <c r="AW146" s="13" t="s">
        <v>32</v>
      </c>
      <c r="AX146" s="13" t="s">
        <v>76</v>
      </c>
      <c r="AY146" s="246" t="s">
        <v>161</v>
      </c>
    </row>
    <row r="147" s="14" customFormat="1">
      <c r="A147" s="14"/>
      <c r="B147" s="247"/>
      <c r="C147" s="248"/>
      <c r="D147" s="232" t="s">
        <v>172</v>
      </c>
      <c r="E147" s="249" t="s">
        <v>1</v>
      </c>
      <c r="F147" s="250" t="s">
        <v>1458</v>
      </c>
      <c r="G147" s="248"/>
      <c r="H147" s="251">
        <v>100</v>
      </c>
      <c r="I147" s="252"/>
      <c r="J147" s="248"/>
      <c r="K147" s="248"/>
      <c r="L147" s="253"/>
      <c r="M147" s="254"/>
      <c r="N147" s="255"/>
      <c r="O147" s="255"/>
      <c r="P147" s="255"/>
      <c r="Q147" s="255"/>
      <c r="R147" s="255"/>
      <c r="S147" s="255"/>
      <c r="T147" s="25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7" t="s">
        <v>172</v>
      </c>
      <c r="AU147" s="257" t="s">
        <v>86</v>
      </c>
      <c r="AV147" s="14" t="s">
        <v>86</v>
      </c>
      <c r="AW147" s="14" t="s">
        <v>32</v>
      </c>
      <c r="AX147" s="14" t="s">
        <v>76</v>
      </c>
      <c r="AY147" s="257" t="s">
        <v>161</v>
      </c>
    </row>
    <row r="148" s="14" customFormat="1">
      <c r="A148" s="14"/>
      <c r="B148" s="247"/>
      <c r="C148" s="248"/>
      <c r="D148" s="232" t="s">
        <v>172</v>
      </c>
      <c r="E148" s="249" t="s">
        <v>1</v>
      </c>
      <c r="F148" s="250" t="s">
        <v>343</v>
      </c>
      <c r="G148" s="248"/>
      <c r="H148" s="251">
        <v>-7.5</v>
      </c>
      <c r="I148" s="252"/>
      <c r="J148" s="248"/>
      <c r="K148" s="248"/>
      <c r="L148" s="253"/>
      <c r="M148" s="254"/>
      <c r="N148" s="255"/>
      <c r="O148" s="255"/>
      <c r="P148" s="255"/>
      <c r="Q148" s="255"/>
      <c r="R148" s="255"/>
      <c r="S148" s="255"/>
      <c r="T148" s="25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7" t="s">
        <v>172</v>
      </c>
      <c r="AU148" s="257" t="s">
        <v>86</v>
      </c>
      <c r="AV148" s="14" t="s">
        <v>86</v>
      </c>
      <c r="AW148" s="14" t="s">
        <v>32</v>
      </c>
      <c r="AX148" s="14" t="s">
        <v>76</v>
      </c>
      <c r="AY148" s="257" t="s">
        <v>161</v>
      </c>
    </row>
    <row r="149" s="14" customFormat="1">
      <c r="A149" s="14"/>
      <c r="B149" s="247"/>
      <c r="C149" s="248"/>
      <c r="D149" s="232" t="s">
        <v>172</v>
      </c>
      <c r="E149" s="249" t="s">
        <v>1</v>
      </c>
      <c r="F149" s="250" t="s">
        <v>344</v>
      </c>
      <c r="G149" s="248"/>
      <c r="H149" s="251">
        <v>-35</v>
      </c>
      <c r="I149" s="252"/>
      <c r="J149" s="248"/>
      <c r="K149" s="248"/>
      <c r="L149" s="253"/>
      <c r="M149" s="254"/>
      <c r="N149" s="255"/>
      <c r="O149" s="255"/>
      <c r="P149" s="255"/>
      <c r="Q149" s="255"/>
      <c r="R149" s="255"/>
      <c r="S149" s="255"/>
      <c r="T149" s="25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7" t="s">
        <v>172</v>
      </c>
      <c r="AU149" s="257" t="s">
        <v>86</v>
      </c>
      <c r="AV149" s="14" t="s">
        <v>86</v>
      </c>
      <c r="AW149" s="14" t="s">
        <v>32</v>
      </c>
      <c r="AX149" s="14" t="s">
        <v>76</v>
      </c>
      <c r="AY149" s="257" t="s">
        <v>161</v>
      </c>
    </row>
    <row r="150" s="15" customFormat="1">
      <c r="A150" s="15"/>
      <c r="B150" s="258"/>
      <c r="C150" s="259"/>
      <c r="D150" s="232" t="s">
        <v>172</v>
      </c>
      <c r="E150" s="260" t="s">
        <v>1</v>
      </c>
      <c r="F150" s="261" t="s">
        <v>175</v>
      </c>
      <c r="G150" s="259"/>
      <c r="H150" s="262">
        <v>57.5</v>
      </c>
      <c r="I150" s="263"/>
      <c r="J150" s="259"/>
      <c r="K150" s="259"/>
      <c r="L150" s="264"/>
      <c r="M150" s="265"/>
      <c r="N150" s="266"/>
      <c r="O150" s="266"/>
      <c r="P150" s="266"/>
      <c r="Q150" s="266"/>
      <c r="R150" s="266"/>
      <c r="S150" s="266"/>
      <c r="T150" s="267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8" t="s">
        <v>172</v>
      </c>
      <c r="AU150" s="268" t="s">
        <v>86</v>
      </c>
      <c r="AV150" s="15" t="s">
        <v>168</v>
      </c>
      <c r="AW150" s="15" t="s">
        <v>32</v>
      </c>
      <c r="AX150" s="15" t="s">
        <v>84</v>
      </c>
      <c r="AY150" s="268" t="s">
        <v>161</v>
      </c>
    </row>
    <row r="151" s="2" customFormat="1" ht="16.5" customHeight="1">
      <c r="A151" s="38"/>
      <c r="B151" s="39"/>
      <c r="C151" s="269" t="s">
        <v>210</v>
      </c>
      <c r="D151" s="269" t="s">
        <v>319</v>
      </c>
      <c r="E151" s="270" t="s">
        <v>346</v>
      </c>
      <c r="F151" s="271" t="s">
        <v>347</v>
      </c>
      <c r="G151" s="272" t="s">
        <v>322</v>
      </c>
      <c r="H151" s="273">
        <v>115</v>
      </c>
      <c r="I151" s="274"/>
      <c r="J151" s="275">
        <f>ROUND(I151*H151,2)</f>
        <v>0</v>
      </c>
      <c r="K151" s="271" t="s">
        <v>167</v>
      </c>
      <c r="L151" s="276"/>
      <c r="M151" s="277" t="s">
        <v>1</v>
      </c>
      <c r="N151" s="278" t="s">
        <v>41</v>
      </c>
      <c r="O151" s="91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0" t="s">
        <v>210</v>
      </c>
      <c r="AT151" s="230" t="s">
        <v>319</v>
      </c>
      <c r="AU151" s="230" t="s">
        <v>86</v>
      </c>
      <c r="AY151" s="17" t="s">
        <v>161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7" t="s">
        <v>84</v>
      </c>
      <c r="BK151" s="231">
        <f>ROUND(I151*H151,2)</f>
        <v>0</v>
      </c>
      <c r="BL151" s="17" t="s">
        <v>168</v>
      </c>
      <c r="BM151" s="230" t="s">
        <v>1472</v>
      </c>
    </row>
    <row r="152" s="2" customFormat="1">
      <c r="A152" s="38"/>
      <c r="B152" s="39"/>
      <c r="C152" s="40"/>
      <c r="D152" s="232" t="s">
        <v>170</v>
      </c>
      <c r="E152" s="40"/>
      <c r="F152" s="233" t="s">
        <v>349</v>
      </c>
      <c r="G152" s="40"/>
      <c r="H152" s="40"/>
      <c r="I152" s="234"/>
      <c r="J152" s="40"/>
      <c r="K152" s="40"/>
      <c r="L152" s="44"/>
      <c r="M152" s="235"/>
      <c r="N152" s="236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170</v>
      </c>
      <c r="AU152" s="17" t="s">
        <v>86</v>
      </c>
    </row>
    <row r="153" s="14" customFormat="1">
      <c r="A153" s="14"/>
      <c r="B153" s="247"/>
      <c r="C153" s="248"/>
      <c r="D153" s="232" t="s">
        <v>172</v>
      </c>
      <c r="E153" s="248"/>
      <c r="F153" s="250" t="s">
        <v>1473</v>
      </c>
      <c r="G153" s="248"/>
      <c r="H153" s="251">
        <v>115</v>
      </c>
      <c r="I153" s="252"/>
      <c r="J153" s="248"/>
      <c r="K153" s="248"/>
      <c r="L153" s="253"/>
      <c r="M153" s="254"/>
      <c r="N153" s="255"/>
      <c r="O153" s="255"/>
      <c r="P153" s="255"/>
      <c r="Q153" s="255"/>
      <c r="R153" s="255"/>
      <c r="S153" s="255"/>
      <c r="T153" s="25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7" t="s">
        <v>172</v>
      </c>
      <c r="AU153" s="257" t="s">
        <v>86</v>
      </c>
      <c r="AV153" s="14" t="s">
        <v>86</v>
      </c>
      <c r="AW153" s="14" t="s">
        <v>4</v>
      </c>
      <c r="AX153" s="14" t="s">
        <v>84</v>
      </c>
      <c r="AY153" s="257" t="s">
        <v>161</v>
      </c>
    </row>
    <row r="154" s="12" customFormat="1" ht="22.8" customHeight="1">
      <c r="A154" s="12"/>
      <c r="B154" s="203"/>
      <c r="C154" s="204"/>
      <c r="D154" s="205" t="s">
        <v>75</v>
      </c>
      <c r="E154" s="217" t="s">
        <v>168</v>
      </c>
      <c r="F154" s="217" t="s">
        <v>440</v>
      </c>
      <c r="G154" s="204"/>
      <c r="H154" s="204"/>
      <c r="I154" s="207"/>
      <c r="J154" s="218">
        <f>BK154</f>
        <v>0</v>
      </c>
      <c r="K154" s="204"/>
      <c r="L154" s="209"/>
      <c r="M154" s="210"/>
      <c r="N154" s="211"/>
      <c r="O154" s="211"/>
      <c r="P154" s="212">
        <f>SUM(P155:P167)</f>
        <v>0</v>
      </c>
      <c r="Q154" s="211"/>
      <c r="R154" s="212">
        <f>SUM(R155:R167)</f>
        <v>0</v>
      </c>
      <c r="S154" s="211"/>
      <c r="T154" s="213">
        <f>SUM(T155:T167)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4" t="s">
        <v>84</v>
      </c>
      <c r="AT154" s="215" t="s">
        <v>75</v>
      </c>
      <c r="AU154" s="215" t="s">
        <v>84</v>
      </c>
      <c r="AY154" s="214" t="s">
        <v>161</v>
      </c>
      <c r="BK154" s="216">
        <f>SUM(BK155:BK167)</f>
        <v>0</v>
      </c>
    </row>
    <row r="155" s="2" customFormat="1" ht="33" customHeight="1">
      <c r="A155" s="38"/>
      <c r="B155" s="39"/>
      <c r="C155" s="219" t="s">
        <v>216</v>
      </c>
      <c r="D155" s="219" t="s">
        <v>163</v>
      </c>
      <c r="E155" s="220" t="s">
        <v>442</v>
      </c>
      <c r="F155" s="221" t="s">
        <v>1474</v>
      </c>
      <c r="G155" s="222" t="s">
        <v>104</v>
      </c>
      <c r="H155" s="223">
        <v>7.5</v>
      </c>
      <c r="I155" s="224"/>
      <c r="J155" s="225">
        <f>ROUND(I155*H155,2)</f>
        <v>0</v>
      </c>
      <c r="K155" s="221" t="s">
        <v>167</v>
      </c>
      <c r="L155" s="44"/>
      <c r="M155" s="226" t="s">
        <v>1</v>
      </c>
      <c r="N155" s="227" t="s">
        <v>41</v>
      </c>
      <c r="O155" s="91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0" t="s">
        <v>168</v>
      </c>
      <c r="AT155" s="230" t="s">
        <v>163</v>
      </c>
      <c r="AU155" s="230" t="s">
        <v>86</v>
      </c>
      <c r="AY155" s="17" t="s">
        <v>161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7" t="s">
        <v>84</v>
      </c>
      <c r="BK155" s="231">
        <f>ROUND(I155*H155,2)</f>
        <v>0</v>
      </c>
      <c r="BL155" s="17" t="s">
        <v>168</v>
      </c>
      <c r="BM155" s="230" t="s">
        <v>1475</v>
      </c>
    </row>
    <row r="156" s="2" customFormat="1">
      <c r="A156" s="38"/>
      <c r="B156" s="39"/>
      <c r="C156" s="40"/>
      <c r="D156" s="232" t="s">
        <v>170</v>
      </c>
      <c r="E156" s="40"/>
      <c r="F156" s="233" t="s">
        <v>1476</v>
      </c>
      <c r="G156" s="40"/>
      <c r="H156" s="40"/>
      <c r="I156" s="234"/>
      <c r="J156" s="40"/>
      <c r="K156" s="40"/>
      <c r="L156" s="44"/>
      <c r="M156" s="235"/>
      <c r="N156" s="236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170</v>
      </c>
      <c r="AU156" s="17" t="s">
        <v>86</v>
      </c>
    </row>
    <row r="157" s="13" customFormat="1">
      <c r="A157" s="13"/>
      <c r="B157" s="237"/>
      <c r="C157" s="238"/>
      <c r="D157" s="232" t="s">
        <v>172</v>
      </c>
      <c r="E157" s="239" t="s">
        <v>1</v>
      </c>
      <c r="F157" s="240" t="s">
        <v>286</v>
      </c>
      <c r="G157" s="238"/>
      <c r="H157" s="239" t="s">
        <v>1</v>
      </c>
      <c r="I157" s="241"/>
      <c r="J157" s="238"/>
      <c r="K157" s="238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172</v>
      </c>
      <c r="AU157" s="246" t="s">
        <v>86</v>
      </c>
      <c r="AV157" s="13" t="s">
        <v>84</v>
      </c>
      <c r="AW157" s="13" t="s">
        <v>32</v>
      </c>
      <c r="AX157" s="13" t="s">
        <v>76</v>
      </c>
      <c r="AY157" s="246" t="s">
        <v>161</v>
      </c>
    </row>
    <row r="158" s="14" customFormat="1">
      <c r="A158" s="14"/>
      <c r="B158" s="247"/>
      <c r="C158" s="248"/>
      <c r="D158" s="232" t="s">
        <v>172</v>
      </c>
      <c r="E158" s="249" t="s">
        <v>1</v>
      </c>
      <c r="F158" s="250" t="s">
        <v>1477</v>
      </c>
      <c r="G158" s="248"/>
      <c r="H158" s="251">
        <v>7.5</v>
      </c>
      <c r="I158" s="252"/>
      <c r="J158" s="248"/>
      <c r="K158" s="248"/>
      <c r="L158" s="253"/>
      <c r="M158" s="254"/>
      <c r="N158" s="255"/>
      <c r="O158" s="255"/>
      <c r="P158" s="255"/>
      <c r="Q158" s="255"/>
      <c r="R158" s="255"/>
      <c r="S158" s="255"/>
      <c r="T158" s="25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172</v>
      </c>
      <c r="AU158" s="257" t="s">
        <v>86</v>
      </c>
      <c r="AV158" s="14" t="s">
        <v>86</v>
      </c>
      <c r="AW158" s="14" t="s">
        <v>32</v>
      </c>
      <c r="AX158" s="14" t="s">
        <v>76</v>
      </c>
      <c r="AY158" s="257" t="s">
        <v>161</v>
      </c>
    </row>
    <row r="159" s="15" customFormat="1">
      <c r="A159" s="15"/>
      <c r="B159" s="258"/>
      <c r="C159" s="259"/>
      <c r="D159" s="232" t="s">
        <v>172</v>
      </c>
      <c r="E159" s="260" t="s">
        <v>122</v>
      </c>
      <c r="F159" s="261" t="s">
        <v>175</v>
      </c>
      <c r="G159" s="259"/>
      <c r="H159" s="262">
        <v>7.5</v>
      </c>
      <c r="I159" s="263"/>
      <c r="J159" s="259"/>
      <c r="K159" s="259"/>
      <c r="L159" s="264"/>
      <c r="M159" s="265"/>
      <c r="N159" s="266"/>
      <c r="O159" s="266"/>
      <c r="P159" s="266"/>
      <c r="Q159" s="266"/>
      <c r="R159" s="266"/>
      <c r="S159" s="266"/>
      <c r="T159" s="267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8" t="s">
        <v>172</v>
      </c>
      <c r="AU159" s="268" t="s">
        <v>86</v>
      </c>
      <c r="AV159" s="15" t="s">
        <v>168</v>
      </c>
      <c r="AW159" s="15" t="s">
        <v>32</v>
      </c>
      <c r="AX159" s="15" t="s">
        <v>84</v>
      </c>
      <c r="AY159" s="268" t="s">
        <v>161</v>
      </c>
    </row>
    <row r="160" s="2" customFormat="1" ht="49.05" customHeight="1">
      <c r="A160" s="38"/>
      <c r="B160" s="39"/>
      <c r="C160" s="219" t="s">
        <v>222</v>
      </c>
      <c r="D160" s="219" t="s">
        <v>163</v>
      </c>
      <c r="E160" s="220" t="s">
        <v>1478</v>
      </c>
      <c r="F160" s="221" t="s">
        <v>1479</v>
      </c>
      <c r="G160" s="222" t="s">
        <v>104</v>
      </c>
      <c r="H160" s="223">
        <v>10</v>
      </c>
      <c r="I160" s="224"/>
      <c r="J160" s="225">
        <f>ROUND(I160*H160,2)</f>
        <v>0</v>
      </c>
      <c r="K160" s="221" t="s">
        <v>167</v>
      </c>
      <c r="L160" s="44"/>
      <c r="M160" s="226" t="s">
        <v>1</v>
      </c>
      <c r="N160" s="227" t="s">
        <v>41</v>
      </c>
      <c r="O160" s="91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0" t="s">
        <v>168</v>
      </c>
      <c r="AT160" s="230" t="s">
        <v>163</v>
      </c>
      <c r="AU160" s="230" t="s">
        <v>86</v>
      </c>
      <c r="AY160" s="17" t="s">
        <v>161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7" t="s">
        <v>84</v>
      </c>
      <c r="BK160" s="231">
        <f>ROUND(I160*H160,2)</f>
        <v>0</v>
      </c>
      <c r="BL160" s="17" t="s">
        <v>168</v>
      </c>
      <c r="BM160" s="230" t="s">
        <v>1480</v>
      </c>
    </row>
    <row r="161" s="2" customFormat="1">
      <c r="A161" s="38"/>
      <c r="B161" s="39"/>
      <c r="C161" s="40"/>
      <c r="D161" s="232" t="s">
        <v>170</v>
      </c>
      <c r="E161" s="40"/>
      <c r="F161" s="233" t="s">
        <v>1465</v>
      </c>
      <c r="G161" s="40"/>
      <c r="H161" s="40"/>
      <c r="I161" s="234"/>
      <c r="J161" s="40"/>
      <c r="K161" s="40"/>
      <c r="L161" s="44"/>
      <c r="M161" s="235"/>
      <c r="N161" s="236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170</v>
      </c>
      <c r="AU161" s="17" t="s">
        <v>86</v>
      </c>
    </row>
    <row r="162" s="14" customFormat="1">
      <c r="A162" s="14"/>
      <c r="B162" s="247"/>
      <c r="C162" s="248"/>
      <c r="D162" s="232" t="s">
        <v>172</v>
      </c>
      <c r="E162" s="249" t="s">
        <v>1</v>
      </c>
      <c r="F162" s="250" t="s">
        <v>1481</v>
      </c>
      <c r="G162" s="248"/>
      <c r="H162" s="251">
        <v>10</v>
      </c>
      <c r="I162" s="252"/>
      <c r="J162" s="248"/>
      <c r="K162" s="248"/>
      <c r="L162" s="253"/>
      <c r="M162" s="254"/>
      <c r="N162" s="255"/>
      <c r="O162" s="255"/>
      <c r="P162" s="255"/>
      <c r="Q162" s="255"/>
      <c r="R162" s="255"/>
      <c r="S162" s="255"/>
      <c r="T162" s="25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7" t="s">
        <v>172</v>
      </c>
      <c r="AU162" s="257" t="s">
        <v>86</v>
      </c>
      <c r="AV162" s="14" t="s">
        <v>86</v>
      </c>
      <c r="AW162" s="14" t="s">
        <v>32</v>
      </c>
      <c r="AX162" s="14" t="s">
        <v>76</v>
      </c>
      <c r="AY162" s="257" t="s">
        <v>161</v>
      </c>
    </row>
    <row r="163" s="15" customFormat="1">
      <c r="A163" s="15"/>
      <c r="B163" s="258"/>
      <c r="C163" s="259"/>
      <c r="D163" s="232" t="s">
        <v>172</v>
      </c>
      <c r="E163" s="260" t="s">
        <v>1</v>
      </c>
      <c r="F163" s="261" t="s">
        <v>175</v>
      </c>
      <c r="G163" s="259"/>
      <c r="H163" s="262">
        <v>10</v>
      </c>
      <c r="I163" s="263"/>
      <c r="J163" s="259"/>
      <c r="K163" s="259"/>
      <c r="L163" s="264"/>
      <c r="M163" s="265"/>
      <c r="N163" s="266"/>
      <c r="O163" s="266"/>
      <c r="P163" s="266"/>
      <c r="Q163" s="266"/>
      <c r="R163" s="266"/>
      <c r="S163" s="266"/>
      <c r="T163" s="267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8" t="s">
        <v>172</v>
      </c>
      <c r="AU163" s="268" t="s">
        <v>86</v>
      </c>
      <c r="AV163" s="15" t="s">
        <v>168</v>
      </c>
      <c r="AW163" s="15" t="s">
        <v>32</v>
      </c>
      <c r="AX163" s="15" t="s">
        <v>84</v>
      </c>
      <c r="AY163" s="268" t="s">
        <v>161</v>
      </c>
    </row>
    <row r="164" s="2" customFormat="1" ht="33" customHeight="1">
      <c r="A164" s="38"/>
      <c r="B164" s="39"/>
      <c r="C164" s="219" t="s">
        <v>231</v>
      </c>
      <c r="D164" s="219" t="s">
        <v>163</v>
      </c>
      <c r="E164" s="220" t="s">
        <v>1482</v>
      </c>
      <c r="F164" s="221" t="s">
        <v>1483</v>
      </c>
      <c r="G164" s="222" t="s">
        <v>166</v>
      </c>
      <c r="H164" s="223">
        <v>50</v>
      </c>
      <c r="I164" s="224"/>
      <c r="J164" s="225">
        <f>ROUND(I164*H164,2)</f>
        <v>0</v>
      </c>
      <c r="K164" s="221" t="s">
        <v>167</v>
      </c>
      <c r="L164" s="44"/>
      <c r="M164" s="226" t="s">
        <v>1</v>
      </c>
      <c r="N164" s="227" t="s">
        <v>41</v>
      </c>
      <c r="O164" s="91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0" t="s">
        <v>168</v>
      </c>
      <c r="AT164" s="230" t="s">
        <v>163</v>
      </c>
      <c r="AU164" s="230" t="s">
        <v>86</v>
      </c>
      <c r="AY164" s="17" t="s">
        <v>161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7" t="s">
        <v>84</v>
      </c>
      <c r="BK164" s="231">
        <f>ROUND(I164*H164,2)</f>
        <v>0</v>
      </c>
      <c r="BL164" s="17" t="s">
        <v>168</v>
      </c>
      <c r="BM164" s="230" t="s">
        <v>1484</v>
      </c>
    </row>
    <row r="165" s="2" customFormat="1">
      <c r="A165" s="38"/>
      <c r="B165" s="39"/>
      <c r="C165" s="40"/>
      <c r="D165" s="232" t="s">
        <v>170</v>
      </c>
      <c r="E165" s="40"/>
      <c r="F165" s="233" t="s">
        <v>1465</v>
      </c>
      <c r="G165" s="40"/>
      <c r="H165" s="40"/>
      <c r="I165" s="234"/>
      <c r="J165" s="40"/>
      <c r="K165" s="40"/>
      <c r="L165" s="44"/>
      <c r="M165" s="235"/>
      <c r="N165" s="236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170</v>
      </c>
      <c r="AU165" s="17" t="s">
        <v>86</v>
      </c>
    </row>
    <row r="166" s="14" customFormat="1">
      <c r="A166" s="14"/>
      <c r="B166" s="247"/>
      <c r="C166" s="248"/>
      <c r="D166" s="232" t="s">
        <v>172</v>
      </c>
      <c r="E166" s="249" t="s">
        <v>1</v>
      </c>
      <c r="F166" s="250" t="s">
        <v>1485</v>
      </c>
      <c r="G166" s="248"/>
      <c r="H166" s="251">
        <v>50</v>
      </c>
      <c r="I166" s="252"/>
      <c r="J166" s="248"/>
      <c r="K166" s="248"/>
      <c r="L166" s="253"/>
      <c r="M166" s="254"/>
      <c r="N166" s="255"/>
      <c r="O166" s="255"/>
      <c r="P166" s="255"/>
      <c r="Q166" s="255"/>
      <c r="R166" s="255"/>
      <c r="S166" s="255"/>
      <c r="T166" s="25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7" t="s">
        <v>172</v>
      </c>
      <c r="AU166" s="257" t="s">
        <v>86</v>
      </c>
      <c r="AV166" s="14" t="s">
        <v>86</v>
      </c>
      <c r="AW166" s="14" t="s">
        <v>32</v>
      </c>
      <c r="AX166" s="14" t="s">
        <v>76</v>
      </c>
      <c r="AY166" s="257" t="s">
        <v>161</v>
      </c>
    </row>
    <row r="167" s="15" customFormat="1">
      <c r="A167" s="15"/>
      <c r="B167" s="258"/>
      <c r="C167" s="259"/>
      <c r="D167" s="232" t="s">
        <v>172</v>
      </c>
      <c r="E167" s="260" t="s">
        <v>1</v>
      </c>
      <c r="F167" s="261" t="s">
        <v>175</v>
      </c>
      <c r="G167" s="259"/>
      <c r="H167" s="262">
        <v>50</v>
      </c>
      <c r="I167" s="263"/>
      <c r="J167" s="259"/>
      <c r="K167" s="259"/>
      <c r="L167" s="264"/>
      <c r="M167" s="265"/>
      <c r="N167" s="266"/>
      <c r="O167" s="266"/>
      <c r="P167" s="266"/>
      <c r="Q167" s="266"/>
      <c r="R167" s="266"/>
      <c r="S167" s="266"/>
      <c r="T167" s="267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8" t="s">
        <v>172</v>
      </c>
      <c r="AU167" s="268" t="s">
        <v>86</v>
      </c>
      <c r="AV167" s="15" t="s">
        <v>168</v>
      </c>
      <c r="AW167" s="15" t="s">
        <v>32</v>
      </c>
      <c r="AX167" s="15" t="s">
        <v>84</v>
      </c>
      <c r="AY167" s="268" t="s">
        <v>161</v>
      </c>
    </row>
    <row r="168" s="12" customFormat="1" ht="22.8" customHeight="1">
      <c r="A168" s="12"/>
      <c r="B168" s="203"/>
      <c r="C168" s="204"/>
      <c r="D168" s="205" t="s">
        <v>75</v>
      </c>
      <c r="E168" s="217" t="s">
        <v>989</v>
      </c>
      <c r="F168" s="217" t="s">
        <v>990</v>
      </c>
      <c r="G168" s="204"/>
      <c r="H168" s="204"/>
      <c r="I168" s="207"/>
      <c r="J168" s="218">
        <f>BK168</f>
        <v>0</v>
      </c>
      <c r="K168" s="204"/>
      <c r="L168" s="209"/>
      <c r="M168" s="210"/>
      <c r="N168" s="211"/>
      <c r="O168" s="211"/>
      <c r="P168" s="212">
        <f>P169</f>
        <v>0</v>
      </c>
      <c r="Q168" s="211"/>
      <c r="R168" s="212">
        <f>R169</f>
        <v>0</v>
      </c>
      <c r="S168" s="211"/>
      <c r="T168" s="213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4" t="s">
        <v>84</v>
      </c>
      <c r="AT168" s="215" t="s">
        <v>75</v>
      </c>
      <c r="AU168" s="215" t="s">
        <v>84</v>
      </c>
      <c r="AY168" s="214" t="s">
        <v>161</v>
      </c>
      <c r="BK168" s="216">
        <f>BK169</f>
        <v>0</v>
      </c>
    </row>
    <row r="169" s="2" customFormat="1" ht="44.25" customHeight="1">
      <c r="A169" s="38"/>
      <c r="B169" s="39"/>
      <c r="C169" s="219" t="s">
        <v>8</v>
      </c>
      <c r="D169" s="219" t="s">
        <v>163</v>
      </c>
      <c r="E169" s="220" t="s">
        <v>992</v>
      </c>
      <c r="F169" s="221" t="s">
        <v>993</v>
      </c>
      <c r="G169" s="222" t="s">
        <v>322</v>
      </c>
      <c r="H169" s="223">
        <v>70.091999999999999</v>
      </c>
      <c r="I169" s="224"/>
      <c r="J169" s="225">
        <f>ROUND(I169*H169,2)</f>
        <v>0</v>
      </c>
      <c r="K169" s="221" t="s">
        <v>167</v>
      </c>
      <c r="L169" s="44"/>
      <c r="M169" s="279" t="s">
        <v>1</v>
      </c>
      <c r="N169" s="280" t="s">
        <v>41</v>
      </c>
      <c r="O169" s="281"/>
      <c r="P169" s="282">
        <f>O169*H169</f>
        <v>0</v>
      </c>
      <c r="Q169" s="282">
        <v>0</v>
      </c>
      <c r="R169" s="282">
        <f>Q169*H169</f>
        <v>0</v>
      </c>
      <c r="S169" s="282">
        <v>0</v>
      </c>
      <c r="T169" s="283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0" t="s">
        <v>168</v>
      </c>
      <c r="AT169" s="230" t="s">
        <v>163</v>
      </c>
      <c r="AU169" s="230" t="s">
        <v>86</v>
      </c>
      <c r="AY169" s="17" t="s">
        <v>161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7" t="s">
        <v>84</v>
      </c>
      <c r="BK169" s="231">
        <f>ROUND(I169*H169,2)</f>
        <v>0</v>
      </c>
      <c r="BL169" s="17" t="s">
        <v>168</v>
      </c>
      <c r="BM169" s="230" t="s">
        <v>1486</v>
      </c>
    </row>
    <row r="170" s="2" customFormat="1" ht="6.96" customHeight="1">
      <c r="A170" s="38"/>
      <c r="B170" s="66"/>
      <c r="C170" s="67"/>
      <c r="D170" s="67"/>
      <c r="E170" s="67"/>
      <c r="F170" s="67"/>
      <c r="G170" s="67"/>
      <c r="H170" s="67"/>
      <c r="I170" s="67"/>
      <c r="J170" s="67"/>
      <c r="K170" s="67"/>
      <c r="L170" s="44"/>
      <c r="M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</row>
  </sheetData>
  <sheetProtection sheet="1" autoFilter="0" formatColumns="0" formatRows="0" objects="1" scenarios="1" spinCount="100000" saltValue="TYvNwLiQWR/HLcY2TuwwSVymqOBLOL0GYZcOUuOYfuTNRVeQJBTdRA75ft72frhCokoyt66JWUA0m6pwdv5rvA==" hashValue="ZYZN+GLmUFe1ftMXJA3677ZrLTcsh6uyETySROmYD7pcCka9FHtwKBeROo2eWUSFmR9lxyxWmJaZAyM0UY0Wpw==" algorithmName="SHA-512" password="CC35"/>
  <autoFilter ref="C119:K169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7"/>
      <c r="C3" s="138"/>
      <c r="D3" s="138"/>
      <c r="E3" s="138"/>
      <c r="F3" s="138"/>
      <c r="G3" s="138"/>
      <c r="H3" s="20"/>
    </row>
    <row r="4" s="1" customFormat="1" ht="24.96" customHeight="1">
      <c r="B4" s="20"/>
      <c r="C4" s="139" t="s">
        <v>1487</v>
      </c>
      <c r="H4" s="20"/>
    </row>
    <row r="5" s="1" customFormat="1" ht="12" customHeight="1">
      <c r="B5" s="20"/>
      <c r="C5" s="287" t="s">
        <v>13</v>
      </c>
      <c r="D5" s="148" t="s">
        <v>14</v>
      </c>
      <c r="E5" s="1"/>
      <c r="F5" s="1"/>
      <c r="H5" s="20"/>
    </row>
    <row r="6" s="1" customFormat="1" ht="36.96" customHeight="1">
      <c r="B6" s="20"/>
      <c r="C6" s="288" t="s">
        <v>16</v>
      </c>
      <c r="D6" s="289" t="s">
        <v>17</v>
      </c>
      <c r="E6" s="1"/>
      <c r="F6" s="1"/>
      <c r="H6" s="20"/>
    </row>
    <row r="7" s="1" customFormat="1" ht="16.5" customHeight="1">
      <c r="B7" s="20"/>
      <c r="C7" s="141" t="s">
        <v>22</v>
      </c>
      <c r="D7" s="145" t="str">
        <f>'Rekapitulace stavby'!AN8</f>
        <v>21. 11. 2025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92"/>
      <c r="B9" s="290"/>
      <c r="C9" s="291" t="s">
        <v>57</v>
      </c>
      <c r="D9" s="292" t="s">
        <v>58</v>
      </c>
      <c r="E9" s="292" t="s">
        <v>148</v>
      </c>
      <c r="F9" s="293" t="s">
        <v>1488</v>
      </c>
      <c r="G9" s="192"/>
      <c r="H9" s="290"/>
    </row>
    <row r="10" s="2" customFormat="1" ht="26.4" customHeight="1">
      <c r="A10" s="38"/>
      <c r="B10" s="44"/>
      <c r="C10" s="294" t="s">
        <v>81</v>
      </c>
      <c r="D10" s="294" t="s">
        <v>82</v>
      </c>
      <c r="E10" s="38"/>
      <c r="F10" s="38"/>
      <c r="G10" s="38"/>
      <c r="H10" s="44"/>
    </row>
    <row r="11" s="2" customFormat="1" ht="16.8" customHeight="1">
      <c r="A11" s="38"/>
      <c r="B11" s="44"/>
      <c r="C11" s="295" t="s">
        <v>102</v>
      </c>
      <c r="D11" s="296" t="s">
        <v>103</v>
      </c>
      <c r="E11" s="297" t="s">
        <v>104</v>
      </c>
      <c r="F11" s="298">
        <v>140</v>
      </c>
      <c r="G11" s="38"/>
      <c r="H11" s="44"/>
    </row>
    <row r="12" s="2" customFormat="1" ht="16.8" customHeight="1">
      <c r="A12" s="38"/>
      <c r="B12" s="44"/>
      <c r="C12" s="299" t="s">
        <v>1</v>
      </c>
      <c r="D12" s="299" t="s">
        <v>263</v>
      </c>
      <c r="E12" s="17" t="s">
        <v>1</v>
      </c>
      <c r="F12" s="300">
        <v>0</v>
      </c>
      <c r="G12" s="38"/>
      <c r="H12" s="44"/>
    </row>
    <row r="13" s="2" customFormat="1" ht="16.8" customHeight="1">
      <c r="A13" s="38"/>
      <c r="B13" s="44"/>
      <c r="C13" s="299" t="s">
        <v>1</v>
      </c>
      <c r="D13" s="299" t="s">
        <v>264</v>
      </c>
      <c r="E13" s="17" t="s">
        <v>1</v>
      </c>
      <c r="F13" s="300">
        <v>140</v>
      </c>
      <c r="G13" s="38"/>
      <c r="H13" s="44"/>
    </row>
    <row r="14" s="2" customFormat="1" ht="16.8" customHeight="1">
      <c r="A14" s="38"/>
      <c r="B14" s="44"/>
      <c r="C14" s="299" t="s">
        <v>102</v>
      </c>
      <c r="D14" s="299" t="s">
        <v>175</v>
      </c>
      <c r="E14" s="17" t="s">
        <v>1</v>
      </c>
      <c r="F14" s="300">
        <v>140</v>
      </c>
      <c r="G14" s="38"/>
      <c r="H14" s="44"/>
    </row>
    <row r="15" s="2" customFormat="1" ht="16.8" customHeight="1">
      <c r="A15" s="38"/>
      <c r="B15" s="44"/>
      <c r="C15" s="301" t="s">
        <v>1489</v>
      </c>
      <c r="D15" s="38"/>
      <c r="E15" s="38"/>
      <c r="F15" s="38"/>
      <c r="G15" s="38"/>
      <c r="H15" s="44"/>
    </row>
    <row r="16" s="2" customFormat="1">
      <c r="A16" s="38"/>
      <c r="B16" s="44"/>
      <c r="C16" s="299" t="s">
        <v>260</v>
      </c>
      <c r="D16" s="299" t="s">
        <v>1490</v>
      </c>
      <c r="E16" s="17" t="s">
        <v>104</v>
      </c>
      <c r="F16" s="300">
        <v>140</v>
      </c>
      <c r="G16" s="38"/>
      <c r="H16" s="44"/>
    </row>
    <row r="17" s="2" customFormat="1">
      <c r="A17" s="38"/>
      <c r="B17" s="44"/>
      <c r="C17" s="299" t="s">
        <v>310</v>
      </c>
      <c r="D17" s="299" t="s">
        <v>311</v>
      </c>
      <c r="E17" s="17" t="s">
        <v>104</v>
      </c>
      <c r="F17" s="300">
        <v>4381.9160000000002</v>
      </c>
      <c r="G17" s="38"/>
      <c r="H17" s="44"/>
    </row>
    <row r="18" s="2" customFormat="1" ht="16.8" customHeight="1">
      <c r="A18" s="38"/>
      <c r="B18" s="44"/>
      <c r="C18" s="295" t="s">
        <v>106</v>
      </c>
      <c r="D18" s="296" t="s">
        <v>107</v>
      </c>
      <c r="E18" s="297" t="s">
        <v>104</v>
      </c>
      <c r="F18" s="298">
        <v>400</v>
      </c>
      <c r="G18" s="38"/>
      <c r="H18" s="44"/>
    </row>
    <row r="19" s="2" customFormat="1" ht="16.8" customHeight="1">
      <c r="A19" s="38"/>
      <c r="B19" s="44"/>
      <c r="C19" s="299" t="s">
        <v>1</v>
      </c>
      <c r="D19" s="299" t="s">
        <v>269</v>
      </c>
      <c r="E19" s="17" t="s">
        <v>1</v>
      </c>
      <c r="F19" s="300">
        <v>0</v>
      </c>
      <c r="G19" s="38"/>
      <c r="H19" s="44"/>
    </row>
    <row r="20" s="2" customFormat="1" ht="16.8" customHeight="1">
      <c r="A20" s="38"/>
      <c r="B20" s="44"/>
      <c r="C20" s="299" t="s">
        <v>1</v>
      </c>
      <c r="D20" s="299" t="s">
        <v>270</v>
      </c>
      <c r="E20" s="17" t="s">
        <v>1</v>
      </c>
      <c r="F20" s="300">
        <v>400</v>
      </c>
      <c r="G20" s="38"/>
      <c r="H20" s="44"/>
    </row>
    <row r="21" s="2" customFormat="1" ht="16.8" customHeight="1">
      <c r="A21" s="38"/>
      <c r="B21" s="44"/>
      <c r="C21" s="299" t="s">
        <v>106</v>
      </c>
      <c r="D21" s="299" t="s">
        <v>175</v>
      </c>
      <c r="E21" s="17" t="s">
        <v>1</v>
      </c>
      <c r="F21" s="300">
        <v>400</v>
      </c>
      <c r="G21" s="38"/>
      <c r="H21" s="44"/>
    </row>
    <row r="22" s="2" customFormat="1" ht="16.8" customHeight="1">
      <c r="A22" s="38"/>
      <c r="B22" s="44"/>
      <c r="C22" s="301" t="s">
        <v>1489</v>
      </c>
      <c r="D22" s="38"/>
      <c r="E22" s="38"/>
      <c r="F22" s="38"/>
      <c r="G22" s="38"/>
      <c r="H22" s="44"/>
    </row>
    <row r="23" s="2" customFormat="1">
      <c r="A23" s="38"/>
      <c r="B23" s="44"/>
      <c r="C23" s="299" t="s">
        <v>266</v>
      </c>
      <c r="D23" s="299" t="s">
        <v>1491</v>
      </c>
      <c r="E23" s="17" t="s">
        <v>104</v>
      </c>
      <c r="F23" s="300">
        <v>400</v>
      </c>
      <c r="G23" s="38"/>
      <c r="H23" s="44"/>
    </row>
    <row r="24" s="2" customFormat="1" ht="16.8" customHeight="1">
      <c r="A24" s="38"/>
      <c r="B24" s="44"/>
      <c r="C24" s="299" t="s">
        <v>276</v>
      </c>
      <c r="D24" s="299" t="s">
        <v>1492</v>
      </c>
      <c r="E24" s="17" t="s">
        <v>104</v>
      </c>
      <c r="F24" s="300">
        <v>93.200000000000003</v>
      </c>
      <c r="G24" s="38"/>
      <c r="H24" s="44"/>
    </row>
    <row r="25" s="2" customFormat="1">
      <c r="A25" s="38"/>
      <c r="B25" s="44"/>
      <c r="C25" s="299" t="s">
        <v>310</v>
      </c>
      <c r="D25" s="299" t="s">
        <v>311</v>
      </c>
      <c r="E25" s="17" t="s">
        <v>104</v>
      </c>
      <c r="F25" s="300">
        <v>4381.9160000000002</v>
      </c>
      <c r="G25" s="38"/>
      <c r="H25" s="44"/>
    </row>
    <row r="26" s="2" customFormat="1" ht="16.8" customHeight="1">
      <c r="A26" s="38"/>
      <c r="B26" s="44"/>
      <c r="C26" s="299" t="s">
        <v>339</v>
      </c>
      <c r="D26" s="299" t="s">
        <v>1493</v>
      </c>
      <c r="E26" s="17" t="s">
        <v>104</v>
      </c>
      <c r="F26" s="300">
        <v>336.85000000000002</v>
      </c>
      <c r="G26" s="38"/>
      <c r="H26" s="44"/>
    </row>
    <row r="27" s="2" customFormat="1" ht="16.8" customHeight="1">
      <c r="A27" s="38"/>
      <c r="B27" s="44"/>
      <c r="C27" s="295" t="s">
        <v>110</v>
      </c>
      <c r="D27" s="296" t="s">
        <v>111</v>
      </c>
      <c r="E27" s="297" t="s">
        <v>104</v>
      </c>
      <c r="F27" s="298">
        <v>66</v>
      </c>
      <c r="G27" s="38"/>
      <c r="H27" s="44"/>
    </row>
    <row r="28" s="2" customFormat="1" ht="16.8" customHeight="1">
      <c r="A28" s="38"/>
      <c r="B28" s="44"/>
      <c r="C28" s="299" t="s">
        <v>1</v>
      </c>
      <c r="D28" s="299" t="s">
        <v>111</v>
      </c>
      <c r="E28" s="17" t="s">
        <v>1</v>
      </c>
      <c r="F28" s="300">
        <v>0</v>
      </c>
      <c r="G28" s="38"/>
      <c r="H28" s="44"/>
    </row>
    <row r="29" s="2" customFormat="1" ht="16.8" customHeight="1">
      <c r="A29" s="38"/>
      <c r="B29" s="44"/>
      <c r="C29" s="299" t="s">
        <v>1</v>
      </c>
      <c r="D29" s="299" t="s">
        <v>274</v>
      </c>
      <c r="E29" s="17" t="s">
        <v>1</v>
      </c>
      <c r="F29" s="300">
        <v>66</v>
      </c>
      <c r="G29" s="38"/>
      <c r="H29" s="44"/>
    </row>
    <row r="30" s="2" customFormat="1" ht="16.8" customHeight="1">
      <c r="A30" s="38"/>
      <c r="B30" s="44"/>
      <c r="C30" s="299" t="s">
        <v>110</v>
      </c>
      <c r="D30" s="299" t="s">
        <v>175</v>
      </c>
      <c r="E30" s="17" t="s">
        <v>1</v>
      </c>
      <c r="F30" s="300">
        <v>66</v>
      </c>
      <c r="G30" s="38"/>
      <c r="H30" s="44"/>
    </row>
    <row r="31" s="2" customFormat="1" ht="16.8" customHeight="1">
      <c r="A31" s="38"/>
      <c r="B31" s="44"/>
      <c r="C31" s="301" t="s">
        <v>1489</v>
      </c>
      <c r="D31" s="38"/>
      <c r="E31" s="38"/>
      <c r="F31" s="38"/>
      <c r="G31" s="38"/>
      <c r="H31" s="44"/>
    </row>
    <row r="32" s="2" customFormat="1">
      <c r="A32" s="38"/>
      <c r="B32" s="44"/>
      <c r="C32" s="299" t="s">
        <v>271</v>
      </c>
      <c r="D32" s="299" t="s">
        <v>1494</v>
      </c>
      <c r="E32" s="17" t="s">
        <v>104</v>
      </c>
      <c r="F32" s="300">
        <v>66</v>
      </c>
      <c r="G32" s="38"/>
      <c r="H32" s="44"/>
    </row>
    <row r="33" s="2" customFormat="1" ht="16.8" customHeight="1">
      <c r="A33" s="38"/>
      <c r="B33" s="44"/>
      <c r="C33" s="299" t="s">
        <v>276</v>
      </c>
      <c r="D33" s="299" t="s">
        <v>1492</v>
      </c>
      <c r="E33" s="17" t="s">
        <v>104</v>
      </c>
      <c r="F33" s="300">
        <v>93.200000000000003</v>
      </c>
      <c r="G33" s="38"/>
      <c r="H33" s="44"/>
    </row>
    <row r="34" s="2" customFormat="1">
      <c r="A34" s="38"/>
      <c r="B34" s="44"/>
      <c r="C34" s="299" t="s">
        <v>310</v>
      </c>
      <c r="D34" s="299" t="s">
        <v>311</v>
      </c>
      <c r="E34" s="17" t="s">
        <v>104</v>
      </c>
      <c r="F34" s="300">
        <v>4381.9160000000002</v>
      </c>
      <c r="G34" s="38"/>
      <c r="H34" s="44"/>
    </row>
    <row r="35" s="2" customFormat="1" ht="16.8" customHeight="1">
      <c r="A35" s="38"/>
      <c r="B35" s="44"/>
      <c r="C35" s="299" t="s">
        <v>339</v>
      </c>
      <c r="D35" s="299" t="s">
        <v>1493</v>
      </c>
      <c r="E35" s="17" t="s">
        <v>104</v>
      </c>
      <c r="F35" s="300">
        <v>336.85000000000002</v>
      </c>
      <c r="G35" s="38"/>
      <c r="H35" s="44"/>
    </row>
    <row r="36" s="2" customFormat="1" ht="16.8" customHeight="1">
      <c r="A36" s="38"/>
      <c r="B36" s="44"/>
      <c r="C36" s="295" t="s">
        <v>122</v>
      </c>
      <c r="D36" s="296" t="s">
        <v>123</v>
      </c>
      <c r="E36" s="297" t="s">
        <v>104</v>
      </c>
      <c r="F36" s="298">
        <v>24</v>
      </c>
      <c r="G36" s="38"/>
      <c r="H36" s="44"/>
    </row>
    <row r="37" s="2" customFormat="1" ht="16.8" customHeight="1">
      <c r="A37" s="38"/>
      <c r="B37" s="44"/>
      <c r="C37" s="299" t="s">
        <v>1</v>
      </c>
      <c r="D37" s="299" t="s">
        <v>445</v>
      </c>
      <c r="E37" s="17" t="s">
        <v>1</v>
      </c>
      <c r="F37" s="300">
        <v>0</v>
      </c>
      <c r="G37" s="38"/>
      <c r="H37" s="44"/>
    </row>
    <row r="38" s="2" customFormat="1" ht="16.8" customHeight="1">
      <c r="A38" s="38"/>
      <c r="B38" s="44"/>
      <c r="C38" s="299" t="s">
        <v>1</v>
      </c>
      <c r="D38" s="299" t="s">
        <v>446</v>
      </c>
      <c r="E38" s="17" t="s">
        <v>1</v>
      </c>
      <c r="F38" s="300">
        <v>24</v>
      </c>
      <c r="G38" s="38"/>
      <c r="H38" s="44"/>
    </row>
    <row r="39" s="2" customFormat="1" ht="16.8" customHeight="1">
      <c r="A39" s="38"/>
      <c r="B39" s="44"/>
      <c r="C39" s="299" t="s">
        <v>122</v>
      </c>
      <c r="D39" s="299" t="s">
        <v>175</v>
      </c>
      <c r="E39" s="17" t="s">
        <v>1</v>
      </c>
      <c r="F39" s="300">
        <v>24</v>
      </c>
      <c r="G39" s="38"/>
      <c r="H39" s="44"/>
    </row>
    <row r="40" s="2" customFormat="1" ht="16.8" customHeight="1">
      <c r="A40" s="38"/>
      <c r="B40" s="44"/>
      <c r="C40" s="301" t="s">
        <v>1489</v>
      </c>
      <c r="D40" s="38"/>
      <c r="E40" s="38"/>
      <c r="F40" s="38"/>
      <c r="G40" s="38"/>
      <c r="H40" s="44"/>
    </row>
    <row r="41" s="2" customFormat="1">
      <c r="A41" s="38"/>
      <c r="B41" s="44"/>
      <c r="C41" s="299" t="s">
        <v>442</v>
      </c>
      <c r="D41" s="299" t="s">
        <v>443</v>
      </c>
      <c r="E41" s="17" t="s">
        <v>104</v>
      </c>
      <c r="F41" s="300">
        <v>24</v>
      </c>
      <c r="G41" s="38"/>
      <c r="H41" s="44"/>
    </row>
    <row r="42" s="2" customFormat="1" ht="16.8" customHeight="1">
      <c r="A42" s="38"/>
      <c r="B42" s="44"/>
      <c r="C42" s="299" t="s">
        <v>339</v>
      </c>
      <c r="D42" s="299" t="s">
        <v>1493</v>
      </c>
      <c r="E42" s="17" t="s">
        <v>104</v>
      </c>
      <c r="F42" s="300">
        <v>336.85000000000002</v>
      </c>
      <c r="G42" s="38"/>
      <c r="H42" s="44"/>
    </row>
    <row r="43" s="2" customFormat="1" ht="16.8" customHeight="1">
      <c r="A43" s="38"/>
      <c r="B43" s="44"/>
      <c r="C43" s="295" t="s">
        <v>118</v>
      </c>
      <c r="D43" s="296" t="s">
        <v>119</v>
      </c>
      <c r="E43" s="297" t="s">
        <v>104</v>
      </c>
      <c r="F43" s="298">
        <v>72.150000000000006</v>
      </c>
      <c r="G43" s="38"/>
      <c r="H43" s="44"/>
    </row>
    <row r="44" s="2" customFormat="1" ht="16.8" customHeight="1">
      <c r="A44" s="38"/>
      <c r="B44" s="44"/>
      <c r="C44" s="299" t="s">
        <v>1</v>
      </c>
      <c r="D44" s="299" t="s">
        <v>328</v>
      </c>
      <c r="E44" s="17" t="s">
        <v>1</v>
      </c>
      <c r="F44" s="300">
        <v>0</v>
      </c>
      <c r="G44" s="38"/>
      <c r="H44" s="44"/>
    </row>
    <row r="45" s="2" customFormat="1" ht="16.8" customHeight="1">
      <c r="A45" s="38"/>
      <c r="B45" s="44"/>
      <c r="C45" s="299" t="s">
        <v>1</v>
      </c>
      <c r="D45" s="299" t="s">
        <v>329</v>
      </c>
      <c r="E45" s="17" t="s">
        <v>1</v>
      </c>
      <c r="F45" s="300">
        <v>70.650000000000006</v>
      </c>
      <c r="G45" s="38"/>
      <c r="H45" s="44"/>
    </row>
    <row r="46" s="2" customFormat="1" ht="16.8" customHeight="1">
      <c r="A46" s="38"/>
      <c r="B46" s="44"/>
      <c r="C46" s="299" t="s">
        <v>1</v>
      </c>
      <c r="D46" s="299" t="s">
        <v>330</v>
      </c>
      <c r="E46" s="17" t="s">
        <v>1</v>
      </c>
      <c r="F46" s="300">
        <v>0</v>
      </c>
      <c r="G46" s="38"/>
      <c r="H46" s="44"/>
    </row>
    <row r="47" s="2" customFormat="1" ht="16.8" customHeight="1">
      <c r="A47" s="38"/>
      <c r="B47" s="44"/>
      <c r="C47" s="299" t="s">
        <v>1</v>
      </c>
      <c r="D47" s="299" t="s">
        <v>331</v>
      </c>
      <c r="E47" s="17" t="s">
        <v>1</v>
      </c>
      <c r="F47" s="300">
        <v>1.5</v>
      </c>
      <c r="G47" s="38"/>
      <c r="H47" s="44"/>
    </row>
    <row r="48" s="2" customFormat="1" ht="16.8" customHeight="1">
      <c r="A48" s="38"/>
      <c r="B48" s="44"/>
      <c r="C48" s="299" t="s">
        <v>118</v>
      </c>
      <c r="D48" s="299" t="s">
        <v>175</v>
      </c>
      <c r="E48" s="17" t="s">
        <v>1</v>
      </c>
      <c r="F48" s="300">
        <v>72.150000000000006</v>
      </c>
      <c r="G48" s="38"/>
      <c r="H48" s="44"/>
    </row>
    <row r="49" s="2" customFormat="1" ht="16.8" customHeight="1">
      <c r="A49" s="38"/>
      <c r="B49" s="44"/>
      <c r="C49" s="301" t="s">
        <v>1489</v>
      </c>
      <c r="D49" s="38"/>
      <c r="E49" s="38"/>
      <c r="F49" s="38"/>
      <c r="G49" s="38"/>
      <c r="H49" s="44"/>
    </row>
    <row r="50" s="2" customFormat="1" ht="16.8" customHeight="1">
      <c r="A50" s="38"/>
      <c r="B50" s="44"/>
      <c r="C50" s="299" t="s">
        <v>325</v>
      </c>
      <c r="D50" s="299" t="s">
        <v>1495</v>
      </c>
      <c r="E50" s="17" t="s">
        <v>104</v>
      </c>
      <c r="F50" s="300">
        <v>72.150000000000006</v>
      </c>
      <c r="G50" s="38"/>
      <c r="H50" s="44"/>
    </row>
    <row r="51" s="2" customFormat="1" ht="16.8" customHeight="1">
      <c r="A51" s="38"/>
      <c r="B51" s="44"/>
      <c r="C51" s="299" t="s">
        <v>339</v>
      </c>
      <c r="D51" s="299" t="s">
        <v>1493</v>
      </c>
      <c r="E51" s="17" t="s">
        <v>104</v>
      </c>
      <c r="F51" s="300">
        <v>336.85000000000002</v>
      </c>
      <c r="G51" s="38"/>
      <c r="H51" s="44"/>
    </row>
    <row r="52" s="2" customFormat="1" ht="16.8" customHeight="1">
      <c r="A52" s="38"/>
      <c r="B52" s="44"/>
      <c r="C52" s="295" t="s">
        <v>115</v>
      </c>
      <c r="D52" s="296" t="s">
        <v>116</v>
      </c>
      <c r="E52" s="297" t="s">
        <v>104</v>
      </c>
      <c r="F52" s="298">
        <v>3775.9160000000002</v>
      </c>
      <c r="G52" s="38"/>
      <c r="H52" s="44"/>
    </row>
    <row r="53" s="2" customFormat="1" ht="16.8" customHeight="1">
      <c r="A53" s="38"/>
      <c r="B53" s="44"/>
      <c r="C53" s="299" t="s">
        <v>1</v>
      </c>
      <c r="D53" s="299" t="s">
        <v>292</v>
      </c>
      <c r="E53" s="17" t="s">
        <v>1</v>
      </c>
      <c r="F53" s="300">
        <v>0</v>
      </c>
      <c r="G53" s="38"/>
      <c r="H53" s="44"/>
    </row>
    <row r="54" s="2" customFormat="1" ht="16.8" customHeight="1">
      <c r="A54" s="38"/>
      <c r="B54" s="44"/>
      <c r="C54" s="299" t="s">
        <v>1</v>
      </c>
      <c r="D54" s="299" t="s">
        <v>293</v>
      </c>
      <c r="E54" s="17" t="s">
        <v>1</v>
      </c>
      <c r="F54" s="300">
        <v>764.27999999999997</v>
      </c>
      <c r="G54" s="38"/>
      <c r="H54" s="44"/>
    </row>
    <row r="55" s="2" customFormat="1" ht="16.8" customHeight="1">
      <c r="A55" s="38"/>
      <c r="B55" s="44"/>
      <c r="C55" s="299" t="s">
        <v>1</v>
      </c>
      <c r="D55" s="299" t="s">
        <v>294</v>
      </c>
      <c r="E55" s="17" t="s">
        <v>1</v>
      </c>
      <c r="F55" s="300">
        <v>0</v>
      </c>
      <c r="G55" s="38"/>
      <c r="H55" s="44"/>
    </row>
    <row r="56" s="2" customFormat="1" ht="16.8" customHeight="1">
      <c r="A56" s="38"/>
      <c r="B56" s="44"/>
      <c r="C56" s="299" t="s">
        <v>1</v>
      </c>
      <c r="D56" s="299" t="s">
        <v>295</v>
      </c>
      <c r="E56" s="17" t="s">
        <v>1</v>
      </c>
      <c r="F56" s="300">
        <v>332.75999999999999</v>
      </c>
      <c r="G56" s="38"/>
      <c r="H56" s="44"/>
    </row>
    <row r="57" s="2" customFormat="1" ht="16.8" customHeight="1">
      <c r="A57" s="38"/>
      <c r="B57" s="44"/>
      <c r="C57" s="299" t="s">
        <v>1</v>
      </c>
      <c r="D57" s="299" t="s">
        <v>296</v>
      </c>
      <c r="E57" s="17" t="s">
        <v>1</v>
      </c>
      <c r="F57" s="300">
        <v>0</v>
      </c>
      <c r="G57" s="38"/>
      <c r="H57" s="44"/>
    </row>
    <row r="58" s="2" customFormat="1" ht="16.8" customHeight="1">
      <c r="A58" s="38"/>
      <c r="B58" s="44"/>
      <c r="C58" s="299" t="s">
        <v>1</v>
      </c>
      <c r="D58" s="299" t="s">
        <v>297</v>
      </c>
      <c r="E58" s="17" t="s">
        <v>1</v>
      </c>
      <c r="F58" s="300">
        <v>135.93600000000001</v>
      </c>
      <c r="G58" s="38"/>
      <c r="H58" s="44"/>
    </row>
    <row r="59" s="2" customFormat="1" ht="16.8" customHeight="1">
      <c r="A59" s="38"/>
      <c r="B59" s="44"/>
      <c r="C59" s="299" t="s">
        <v>1</v>
      </c>
      <c r="D59" s="299" t="s">
        <v>298</v>
      </c>
      <c r="E59" s="17" t="s">
        <v>1</v>
      </c>
      <c r="F59" s="300">
        <v>0</v>
      </c>
      <c r="G59" s="38"/>
      <c r="H59" s="44"/>
    </row>
    <row r="60" s="2" customFormat="1" ht="16.8" customHeight="1">
      <c r="A60" s="38"/>
      <c r="B60" s="44"/>
      <c r="C60" s="299" t="s">
        <v>1</v>
      </c>
      <c r="D60" s="299" t="s">
        <v>299</v>
      </c>
      <c r="E60" s="17" t="s">
        <v>1</v>
      </c>
      <c r="F60" s="300">
        <v>210.68000000000001</v>
      </c>
      <c r="G60" s="38"/>
      <c r="H60" s="44"/>
    </row>
    <row r="61" s="2" customFormat="1" ht="16.8" customHeight="1">
      <c r="A61" s="38"/>
      <c r="B61" s="44"/>
      <c r="C61" s="299" t="s">
        <v>1</v>
      </c>
      <c r="D61" s="299" t="s">
        <v>300</v>
      </c>
      <c r="E61" s="17" t="s">
        <v>1</v>
      </c>
      <c r="F61" s="300">
        <v>0</v>
      </c>
      <c r="G61" s="38"/>
      <c r="H61" s="44"/>
    </row>
    <row r="62" s="2" customFormat="1" ht="16.8" customHeight="1">
      <c r="A62" s="38"/>
      <c r="B62" s="44"/>
      <c r="C62" s="299" t="s">
        <v>1</v>
      </c>
      <c r="D62" s="299" t="s">
        <v>301</v>
      </c>
      <c r="E62" s="17" t="s">
        <v>1</v>
      </c>
      <c r="F62" s="300">
        <v>381.60000000000002</v>
      </c>
      <c r="G62" s="38"/>
      <c r="H62" s="44"/>
    </row>
    <row r="63" s="2" customFormat="1" ht="16.8" customHeight="1">
      <c r="A63" s="38"/>
      <c r="B63" s="44"/>
      <c r="C63" s="299" t="s">
        <v>1</v>
      </c>
      <c r="D63" s="299" t="s">
        <v>302</v>
      </c>
      <c r="E63" s="17" t="s">
        <v>1</v>
      </c>
      <c r="F63" s="300">
        <v>0</v>
      </c>
      <c r="G63" s="38"/>
      <c r="H63" s="44"/>
    </row>
    <row r="64" s="2" customFormat="1" ht="16.8" customHeight="1">
      <c r="A64" s="38"/>
      <c r="B64" s="44"/>
      <c r="C64" s="299" t="s">
        <v>1</v>
      </c>
      <c r="D64" s="299" t="s">
        <v>303</v>
      </c>
      <c r="E64" s="17" t="s">
        <v>1</v>
      </c>
      <c r="F64" s="300">
        <v>218.30000000000001</v>
      </c>
      <c r="G64" s="38"/>
      <c r="H64" s="44"/>
    </row>
    <row r="65" s="2" customFormat="1" ht="16.8" customHeight="1">
      <c r="A65" s="38"/>
      <c r="B65" s="44"/>
      <c r="C65" s="299" t="s">
        <v>1</v>
      </c>
      <c r="D65" s="299" t="s">
        <v>304</v>
      </c>
      <c r="E65" s="17" t="s">
        <v>1</v>
      </c>
      <c r="F65" s="300">
        <v>0</v>
      </c>
      <c r="G65" s="38"/>
      <c r="H65" s="44"/>
    </row>
    <row r="66" s="2" customFormat="1" ht="16.8" customHeight="1">
      <c r="A66" s="38"/>
      <c r="B66" s="44"/>
      <c r="C66" s="299" t="s">
        <v>1</v>
      </c>
      <c r="D66" s="299" t="s">
        <v>305</v>
      </c>
      <c r="E66" s="17" t="s">
        <v>1</v>
      </c>
      <c r="F66" s="300">
        <v>16</v>
      </c>
      <c r="G66" s="38"/>
      <c r="H66" s="44"/>
    </row>
    <row r="67" s="2" customFormat="1" ht="16.8" customHeight="1">
      <c r="A67" s="38"/>
      <c r="B67" s="44"/>
      <c r="C67" s="299" t="s">
        <v>1</v>
      </c>
      <c r="D67" s="299" t="s">
        <v>306</v>
      </c>
      <c r="E67" s="17" t="s">
        <v>1</v>
      </c>
      <c r="F67" s="300">
        <v>0</v>
      </c>
      <c r="G67" s="38"/>
      <c r="H67" s="44"/>
    </row>
    <row r="68" s="2" customFormat="1" ht="16.8" customHeight="1">
      <c r="A68" s="38"/>
      <c r="B68" s="44"/>
      <c r="C68" s="299" t="s">
        <v>1</v>
      </c>
      <c r="D68" s="299" t="s">
        <v>307</v>
      </c>
      <c r="E68" s="17" t="s">
        <v>1</v>
      </c>
      <c r="F68" s="300">
        <v>9</v>
      </c>
      <c r="G68" s="38"/>
      <c r="H68" s="44"/>
    </row>
    <row r="69" s="2" customFormat="1">
      <c r="A69" s="38"/>
      <c r="B69" s="44"/>
      <c r="C69" s="299" t="s">
        <v>1</v>
      </c>
      <c r="D69" s="299" t="s">
        <v>308</v>
      </c>
      <c r="E69" s="17" t="s">
        <v>1</v>
      </c>
      <c r="F69" s="300">
        <v>0</v>
      </c>
      <c r="G69" s="38"/>
      <c r="H69" s="44"/>
    </row>
    <row r="70" s="2" customFormat="1" ht="16.8" customHeight="1">
      <c r="A70" s="38"/>
      <c r="B70" s="44"/>
      <c r="C70" s="299" t="s">
        <v>113</v>
      </c>
      <c r="D70" s="299" t="s">
        <v>309</v>
      </c>
      <c r="E70" s="17" t="s">
        <v>1</v>
      </c>
      <c r="F70" s="300">
        <v>1707.3599999999999</v>
      </c>
      <c r="G70" s="38"/>
      <c r="H70" s="44"/>
    </row>
    <row r="71" s="2" customFormat="1" ht="16.8" customHeight="1">
      <c r="A71" s="38"/>
      <c r="B71" s="44"/>
      <c r="C71" s="299" t="s">
        <v>115</v>
      </c>
      <c r="D71" s="299" t="s">
        <v>175</v>
      </c>
      <c r="E71" s="17" t="s">
        <v>1</v>
      </c>
      <c r="F71" s="300">
        <v>3775.9160000000002</v>
      </c>
      <c r="G71" s="38"/>
      <c r="H71" s="44"/>
    </row>
    <row r="72" s="2" customFormat="1" ht="16.8" customHeight="1">
      <c r="A72" s="38"/>
      <c r="B72" s="44"/>
      <c r="C72" s="301" t="s">
        <v>1489</v>
      </c>
      <c r="D72" s="38"/>
      <c r="E72" s="38"/>
      <c r="F72" s="38"/>
      <c r="G72" s="38"/>
      <c r="H72" s="44"/>
    </row>
    <row r="73" s="2" customFormat="1">
      <c r="A73" s="38"/>
      <c r="B73" s="44"/>
      <c r="C73" s="299" t="s">
        <v>289</v>
      </c>
      <c r="D73" s="299" t="s">
        <v>1496</v>
      </c>
      <c r="E73" s="17" t="s">
        <v>104</v>
      </c>
      <c r="F73" s="300">
        <v>3775.9160000000002</v>
      </c>
      <c r="G73" s="38"/>
      <c r="H73" s="44"/>
    </row>
    <row r="74" s="2" customFormat="1">
      <c r="A74" s="38"/>
      <c r="B74" s="44"/>
      <c r="C74" s="299" t="s">
        <v>310</v>
      </c>
      <c r="D74" s="299" t="s">
        <v>311</v>
      </c>
      <c r="E74" s="17" t="s">
        <v>104</v>
      </c>
      <c r="F74" s="300">
        <v>4381.9160000000002</v>
      </c>
      <c r="G74" s="38"/>
      <c r="H74" s="44"/>
    </row>
    <row r="75" s="2" customFormat="1" ht="16.8" customHeight="1">
      <c r="A75" s="38"/>
      <c r="B75" s="44"/>
      <c r="C75" s="295" t="s">
        <v>113</v>
      </c>
      <c r="D75" s="296" t="s">
        <v>113</v>
      </c>
      <c r="E75" s="297" t="s">
        <v>104</v>
      </c>
      <c r="F75" s="298">
        <v>1707.3599999999999</v>
      </c>
      <c r="G75" s="38"/>
      <c r="H75" s="44"/>
    </row>
    <row r="76" s="2" customFormat="1">
      <c r="A76" s="38"/>
      <c r="B76" s="44"/>
      <c r="C76" s="299" t="s">
        <v>1</v>
      </c>
      <c r="D76" s="299" t="s">
        <v>308</v>
      </c>
      <c r="E76" s="17" t="s">
        <v>1</v>
      </c>
      <c r="F76" s="300">
        <v>0</v>
      </c>
      <c r="G76" s="38"/>
      <c r="H76" s="44"/>
    </row>
    <row r="77" s="2" customFormat="1" ht="16.8" customHeight="1">
      <c r="A77" s="38"/>
      <c r="B77" s="44"/>
      <c r="C77" s="299" t="s">
        <v>113</v>
      </c>
      <c r="D77" s="299" t="s">
        <v>309</v>
      </c>
      <c r="E77" s="17" t="s">
        <v>1</v>
      </c>
      <c r="F77" s="300">
        <v>1707.3599999999999</v>
      </c>
      <c r="G77" s="38"/>
      <c r="H77" s="44"/>
    </row>
    <row r="78" s="2" customFormat="1" ht="16.8" customHeight="1">
      <c r="A78" s="38"/>
      <c r="B78" s="44"/>
      <c r="C78" s="301" t="s">
        <v>1489</v>
      </c>
      <c r="D78" s="38"/>
      <c r="E78" s="38"/>
      <c r="F78" s="38"/>
      <c r="G78" s="38"/>
      <c r="H78" s="44"/>
    </row>
    <row r="79" s="2" customFormat="1">
      <c r="A79" s="38"/>
      <c r="B79" s="44"/>
      <c r="C79" s="299" t="s">
        <v>289</v>
      </c>
      <c r="D79" s="299" t="s">
        <v>1496</v>
      </c>
      <c r="E79" s="17" t="s">
        <v>104</v>
      </c>
      <c r="F79" s="300">
        <v>3775.9160000000002</v>
      </c>
      <c r="G79" s="38"/>
      <c r="H79" s="44"/>
    </row>
    <row r="80" s="2" customFormat="1" ht="16.8" customHeight="1">
      <c r="A80" s="38"/>
      <c r="B80" s="44"/>
      <c r="C80" s="299" t="s">
        <v>314</v>
      </c>
      <c r="D80" s="299" t="s">
        <v>1497</v>
      </c>
      <c r="E80" s="17" t="s">
        <v>104</v>
      </c>
      <c r="F80" s="300">
        <v>1707.3599999999999</v>
      </c>
      <c r="G80" s="38"/>
      <c r="H80" s="44"/>
    </row>
    <row r="81" s="2" customFormat="1" ht="16.8" customHeight="1">
      <c r="A81" s="38"/>
      <c r="B81" s="44"/>
      <c r="C81" s="299" t="s">
        <v>320</v>
      </c>
      <c r="D81" s="299" t="s">
        <v>321</v>
      </c>
      <c r="E81" s="17" t="s">
        <v>322</v>
      </c>
      <c r="F81" s="300">
        <v>3414.7199999999998</v>
      </c>
      <c r="G81" s="38"/>
      <c r="H81" s="44"/>
    </row>
    <row r="82" s="2" customFormat="1" ht="26.4" customHeight="1">
      <c r="A82" s="38"/>
      <c r="B82" s="44"/>
      <c r="C82" s="294" t="s">
        <v>99</v>
      </c>
      <c r="D82" s="294" t="s">
        <v>100</v>
      </c>
      <c r="E82" s="38"/>
      <c r="F82" s="38"/>
      <c r="G82" s="38"/>
      <c r="H82" s="44"/>
    </row>
    <row r="83" s="2" customFormat="1" ht="16.8" customHeight="1">
      <c r="A83" s="38"/>
      <c r="B83" s="44"/>
      <c r="C83" s="295" t="s">
        <v>1452</v>
      </c>
      <c r="D83" s="296" t="s">
        <v>1453</v>
      </c>
      <c r="E83" s="297" t="s">
        <v>104</v>
      </c>
      <c r="F83" s="298">
        <v>100</v>
      </c>
      <c r="G83" s="38"/>
      <c r="H83" s="44"/>
    </row>
    <row r="84" s="2" customFormat="1" ht="16.8" customHeight="1">
      <c r="A84" s="38"/>
      <c r="B84" s="44"/>
      <c r="C84" s="299" t="s">
        <v>1</v>
      </c>
      <c r="D84" s="299" t="s">
        <v>1457</v>
      </c>
      <c r="E84" s="17" t="s">
        <v>1</v>
      </c>
      <c r="F84" s="300">
        <v>0</v>
      </c>
      <c r="G84" s="38"/>
      <c r="H84" s="44"/>
    </row>
    <row r="85" s="2" customFormat="1" ht="16.8" customHeight="1">
      <c r="A85" s="38"/>
      <c r="B85" s="44"/>
      <c r="C85" s="299" t="s">
        <v>1</v>
      </c>
      <c r="D85" s="299" t="s">
        <v>1458</v>
      </c>
      <c r="E85" s="17" t="s">
        <v>1</v>
      </c>
      <c r="F85" s="300">
        <v>100</v>
      </c>
      <c r="G85" s="38"/>
      <c r="H85" s="44"/>
    </row>
    <row r="86" s="2" customFormat="1" ht="16.8" customHeight="1">
      <c r="A86" s="38"/>
      <c r="B86" s="44"/>
      <c r="C86" s="299" t="s">
        <v>1452</v>
      </c>
      <c r="D86" s="299" t="s">
        <v>175</v>
      </c>
      <c r="E86" s="17" t="s">
        <v>1</v>
      </c>
      <c r="F86" s="300">
        <v>100</v>
      </c>
      <c r="G86" s="38"/>
      <c r="H86" s="44"/>
    </row>
    <row r="87" s="2" customFormat="1" ht="16.8" customHeight="1">
      <c r="A87" s="38"/>
      <c r="B87" s="44"/>
      <c r="C87" s="301" t="s">
        <v>1489</v>
      </c>
      <c r="D87" s="38"/>
      <c r="E87" s="38"/>
      <c r="F87" s="38"/>
      <c r="G87" s="38"/>
      <c r="H87" s="44"/>
    </row>
    <row r="88" s="2" customFormat="1">
      <c r="A88" s="38"/>
      <c r="B88" s="44"/>
      <c r="C88" s="299" t="s">
        <v>266</v>
      </c>
      <c r="D88" s="299" t="s">
        <v>1491</v>
      </c>
      <c r="E88" s="17" t="s">
        <v>104</v>
      </c>
      <c r="F88" s="300">
        <v>100</v>
      </c>
      <c r="G88" s="38"/>
      <c r="H88" s="44"/>
    </row>
    <row r="89" s="2" customFormat="1">
      <c r="A89" s="38"/>
      <c r="B89" s="44"/>
      <c r="C89" s="299" t="s">
        <v>310</v>
      </c>
      <c r="D89" s="299" t="s">
        <v>311</v>
      </c>
      <c r="E89" s="17" t="s">
        <v>104</v>
      </c>
      <c r="F89" s="300">
        <v>100</v>
      </c>
      <c r="G89" s="38"/>
      <c r="H89" s="44"/>
    </row>
    <row r="90" s="2" customFormat="1" ht="16.8" customHeight="1">
      <c r="A90" s="38"/>
      <c r="B90" s="44"/>
      <c r="C90" s="295" t="s">
        <v>122</v>
      </c>
      <c r="D90" s="296" t="s">
        <v>123</v>
      </c>
      <c r="E90" s="297" t="s">
        <v>104</v>
      </c>
      <c r="F90" s="298">
        <v>7.5</v>
      </c>
      <c r="G90" s="38"/>
      <c r="H90" s="44"/>
    </row>
    <row r="91" s="2" customFormat="1" ht="16.8" customHeight="1">
      <c r="A91" s="38"/>
      <c r="B91" s="44"/>
      <c r="C91" s="299" t="s">
        <v>1</v>
      </c>
      <c r="D91" s="299" t="s">
        <v>286</v>
      </c>
      <c r="E91" s="17" t="s">
        <v>1</v>
      </c>
      <c r="F91" s="300">
        <v>0</v>
      </c>
      <c r="G91" s="38"/>
      <c r="H91" s="44"/>
    </row>
    <row r="92" s="2" customFormat="1" ht="16.8" customHeight="1">
      <c r="A92" s="38"/>
      <c r="B92" s="44"/>
      <c r="C92" s="299" t="s">
        <v>1</v>
      </c>
      <c r="D92" s="299" t="s">
        <v>1477</v>
      </c>
      <c r="E92" s="17" t="s">
        <v>1</v>
      </c>
      <c r="F92" s="300">
        <v>7.5</v>
      </c>
      <c r="G92" s="38"/>
      <c r="H92" s="44"/>
    </row>
    <row r="93" s="2" customFormat="1" ht="16.8" customHeight="1">
      <c r="A93" s="38"/>
      <c r="B93" s="44"/>
      <c r="C93" s="299" t="s">
        <v>122</v>
      </c>
      <c r="D93" s="299" t="s">
        <v>175</v>
      </c>
      <c r="E93" s="17" t="s">
        <v>1</v>
      </c>
      <c r="F93" s="300">
        <v>7.5</v>
      </c>
      <c r="G93" s="38"/>
      <c r="H93" s="44"/>
    </row>
    <row r="94" s="2" customFormat="1" ht="16.8" customHeight="1">
      <c r="A94" s="38"/>
      <c r="B94" s="44"/>
      <c r="C94" s="301" t="s">
        <v>1489</v>
      </c>
      <c r="D94" s="38"/>
      <c r="E94" s="38"/>
      <c r="F94" s="38"/>
      <c r="G94" s="38"/>
      <c r="H94" s="44"/>
    </row>
    <row r="95" s="2" customFormat="1">
      <c r="A95" s="38"/>
      <c r="B95" s="44"/>
      <c r="C95" s="299" t="s">
        <v>442</v>
      </c>
      <c r="D95" s="299" t="s">
        <v>1474</v>
      </c>
      <c r="E95" s="17" t="s">
        <v>104</v>
      </c>
      <c r="F95" s="300">
        <v>7.5</v>
      </c>
      <c r="G95" s="38"/>
      <c r="H95" s="44"/>
    </row>
    <row r="96" s="2" customFormat="1" ht="16.8" customHeight="1">
      <c r="A96" s="38"/>
      <c r="B96" s="44"/>
      <c r="C96" s="299" t="s">
        <v>339</v>
      </c>
      <c r="D96" s="299" t="s">
        <v>1493</v>
      </c>
      <c r="E96" s="17" t="s">
        <v>104</v>
      </c>
      <c r="F96" s="300">
        <v>57.5</v>
      </c>
      <c r="G96" s="38"/>
      <c r="H96" s="44"/>
    </row>
    <row r="97" s="2" customFormat="1" ht="16.8" customHeight="1">
      <c r="A97" s="38"/>
      <c r="B97" s="44"/>
      <c r="C97" s="295" t="s">
        <v>118</v>
      </c>
      <c r="D97" s="296" t="s">
        <v>119</v>
      </c>
      <c r="E97" s="297" t="s">
        <v>104</v>
      </c>
      <c r="F97" s="298">
        <v>35</v>
      </c>
      <c r="G97" s="38"/>
      <c r="H97" s="44"/>
    </row>
    <row r="98" s="2" customFormat="1" ht="16.8" customHeight="1">
      <c r="A98" s="38"/>
      <c r="B98" s="44"/>
      <c r="C98" s="299" t="s">
        <v>1</v>
      </c>
      <c r="D98" s="299" t="s">
        <v>286</v>
      </c>
      <c r="E98" s="17" t="s">
        <v>1</v>
      </c>
      <c r="F98" s="300">
        <v>0</v>
      </c>
      <c r="G98" s="38"/>
      <c r="H98" s="44"/>
    </row>
    <row r="99" s="2" customFormat="1" ht="16.8" customHeight="1">
      <c r="A99" s="38"/>
      <c r="B99" s="44"/>
      <c r="C99" s="299" t="s">
        <v>1</v>
      </c>
      <c r="D99" s="299" t="s">
        <v>1466</v>
      </c>
      <c r="E99" s="17" t="s">
        <v>1</v>
      </c>
      <c r="F99" s="300">
        <v>35</v>
      </c>
      <c r="G99" s="38"/>
      <c r="H99" s="44"/>
    </row>
    <row r="100" s="2" customFormat="1" ht="16.8" customHeight="1">
      <c r="A100" s="38"/>
      <c r="B100" s="44"/>
      <c r="C100" s="299" t="s">
        <v>118</v>
      </c>
      <c r="D100" s="299" t="s">
        <v>175</v>
      </c>
      <c r="E100" s="17" t="s">
        <v>1</v>
      </c>
      <c r="F100" s="300">
        <v>35</v>
      </c>
      <c r="G100" s="38"/>
      <c r="H100" s="44"/>
    </row>
    <row r="101" s="2" customFormat="1" ht="16.8" customHeight="1">
      <c r="A101" s="38"/>
      <c r="B101" s="44"/>
      <c r="C101" s="301" t="s">
        <v>1489</v>
      </c>
      <c r="D101" s="38"/>
      <c r="E101" s="38"/>
      <c r="F101" s="38"/>
      <c r="G101" s="38"/>
      <c r="H101" s="44"/>
    </row>
    <row r="102" s="2" customFormat="1" ht="16.8" customHeight="1">
      <c r="A102" s="38"/>
      <c r="B102" s="44"/>
      <c r="C102" s="299" t="s">
        <v>325</v>
      </c>
      <c r="D102" s="299" t="s">
        <v>1495</v>
      </c>
      <c r="E102" s="17" t="s">
        <v>104</v>
      </c>
      <c r="F102" s="300">
        <v>35</v>
      </c>
      <c r="G102" s="38"/>
      <c r="H102" s="44"/>
    </row>
    <row r="103" s="2" customFormat="1" ht="16.8" customHeight="1">
      <c r="A103" s="38"/>
      <c r="B103" s="44"/>
      <c r="C103" s="299" t="s">
        <v>339</v>
      </c>
      <c r="D103" s="299" t="s">
        <v>1493</v>
      </c>
      <c r="E103" s="17" t="s">
        <v>104</v>
      </c>
      <c r="F103" s="300">
        <v>57.5</v>
      </c>
      <c r="G103" s="38"/>
      <c r="H103" s="44"/>
    </row>
    <row r="104" s="2" customFormat="1" ht="7.44" customHeight="1">
      <c r="A104" s="38"/>
      <c r="B104" s="171"/>
      <c r="C104" s="172"/>
      <c r="D104" s="172"/>
      <c r="E104" s="172"/>
      <c r="F104" s="172"/>
      <c r="G104" s="172"/>
      <c r="H104" s="44"/>
    </row>
    <row r="105" s="2" customFormat="1">
      <c r="A105" s="38"/>
      <c r="B105" s="38"/>
      <c r="C105" s="38"/>
      <c r="D105" s="38"/>
      <c r="E105" s="38"/>
      <c r="F105" s="38"/>
      <c r="G105" s="38"/>
      <c r="H105" s="38"/>
    </row>
  </sheetData>
  <sheetProtection sheet="1" formatColumns="0" formatRows="0" objects="1" scenarios="1" spinCount="100000" saltValue="k13exESVxdJPWrDG/LV7rVZnpxUn4kWFAoxQCoQSxrZYGEdD2sLANQ+UZVed1PTWObEfJu1TipXOIbLFhfuRoA==" hashValue="J7z0YDlM0OB81ZFdGROvRRP/TQjdN8uBq2kyf9cHKqVqLA3tZVRDtjzt92lhtUuz0BTOD7UIj+CG6LHMV6trXQ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</dc:creator>
  <cp:lastModifiedBy>petr</cp:lastModifiedBy>
  <dcterms:created xsi:type="dcterms:W3CDTF">2025-12-11T12:59:43Z</dcterms:created>
  <dcterms:modified xsi:type="dcterms:W3CDTF">2025-12-11T12:59:47Z</dcterms:modified>
</cp:coreProperties>
</file>