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ZAS\Desktop\Work\FILIP\KLATOVY\Cyklostezka v Puškinově ulici\Nová složka\"/>
    </mc:Choice>
  </mc:AlternateContent>
  <bookViews>
    <workbookView xWindow="0" yWindow="0" windowWidth="0" windowHeight="0"/>
  </bookViews>
  <sheets>
    <sheet name="Rekapitulace stavby" sheetId="1" r:id="rId1"/>
    <sheet name="SO 101 - Stezka a zpevněn..." sheetId="2" r:id="rId2"/>
    <sheet name="SO 101s - Sanace zemní pláně" sheetId="3" r:id="rId3"/>
    <sheet name="SO 301 - Odvodnění komuni..." sheetId="4" r:id="rId4"/>
    <sheet name="SO 402 - Veřejné osvětlen..." sheetId="5" r:id="rId5"/>
    <sheet name="VRN - Vedlejší rozpočtové..." sheetId="6" r:id="rId6"/>
    <sheet name="SO 101 - Stezka a zpevněn..._01" sheetId="7" r:id="rId7"/>
    <sheet name="SO 301 - Odvodnění komuni..._01" sheetId="8" r:id="rId8"/>
    <sheet name="SO 401 - Přeložka veřejné..." sheetId="9" r:id="rId9"/>
    <sheet name="VRN - Vedlejší rozpočtové..._01" sheetId="10" r:id="rId10"/>
    <sheet name="SO 101 - Stezka a zpevněn..._02" sheetId="11" r:id="rId11"/>
    <sheet name="SO 101s - Sanace zemní pláně_01" sheetId="12" r:id="rId12"/>
    <sheet name="SO 302 - Tlaková splaškov..." sheetId="13" r:id="rId13"/>
    <sheet name="SO 303 - Vodovod" sheetId="14" r:id="rId14"/>
    <sheet name="SO 402 - Veřejné osvětlen..._01" sheetId="15" r:id="rId15"/>
    <sheet name="VRN 101, 402 - Vedlejší r..." sheetId="16" r:id="rId16"/>
    <sheet name="VRN 302, 303 - Vedlejší r..." sheetId="17" r:id="rId17"/>
  </sheets>
  <definedNames>
    <definedName name="_xlnm.Print_Area" localSheetId="0">'Rekapitulace stavby'!$D$4:$AO$76,'Rekapitulace stavby'!$C$82:$AQ$116</definedName>
    <definedName name="_xlnm.Print_Titles" localSheetId="0">'Rekapitulace stavby'!$92:$92</definedName>
    <definedName name="_xlnm._FilterDatabase" localSheetId="1" hidden="1">'SO 101 - Stezka a zpevněn...'!$C$138:$K$1044</definedName>
    <definedName name="_xlnm.Print_Area" localSheetId="1">'SO 101 - Stezka a zpevněn...'!$C$4:$J$76,'SO 101 - Stezka a zpevněn...'!$C$82:$J$116,'SO 101 - Stezka a zpevněn...'!$C$122:$K$1044</definedName>
    <definedName name="_xlnm.Print_Titles" localSheetId="1">'SO 101 - Stezka a zpevněn...'!$138:$138</definedName>
    <definedName name="_xlnm._FilterDatabase" localSheetId="2" hidden="1">'SO 101s - Sanace zemní pláně'!$C$128:$K$167</definedName>
    <definedName name="_xlnm.Print_Area" localSheetId="2">'SO 101s - Sanace zemní pláně'!$C$4:$J$76,'SO 101s - Sanace zemní pláně'!$C$82:$J$106,'SO 101s - Sanace zemní pláně'!$C$112:$K$167</definedName>
    <definedName name="_xlnm.Print_Titles" localSheetId="2">'SO 101s - Sanace zemní pláně'!$128:$128</definedName>
    <definedName name="_xlnm._FilterDatabase" localSheetId="3" hidden="1">'SO 301 - Odvodnění komuni...'!$C$131:$K$394</definedName>
    <definedName name="_xlnm.Print_Area" localSheetId="3">'SO 301 - Odvodnění komuni...'!$C$4:$J$76,'SO 301 - Odvodnění komuni...'!$C$82:$J$109,'SO 301 - Odvodnění komuni...'!$C$115:$K$394</definedName>
    <definedName name="_xlnm.Print_Titles" localSheetId="3">'SO 301 - Odvodnění komuni...'!$131:$131</definedName>
    <definedName name="_xlnm._FilterDatabase" localSheetId="4" hidden="1">'SO 402 - Veřejné osvětlen...'!$C$123:$K$310</definedName>
    <definedName name="_xlnm.Print_Area" localSheetId="4">'SO 402 - Veřejné osvětlen...'!$C$4:$J$76,'SO 402 - Veřejné osvětlen...'!$C$82:$J$101,'SO 402 - Veřejné osvětlen...'!$C$107:$K$310</definedName>
    <definedName name="_xlnm.Print_Titles" localSheetId="4">'SO 402 - Veřejné osvětlen...'!$123:$123</definedName>
    <definedName name="_xlnm._FilterDatabase" localSheetId="5" hidden="1">'VRN - Vedlejší rozpočtové...'!$C$126:$K$137</definedName>
    <definedName name="_xlnm.Print_Area" localSheetId="5">'VRN - Vedlejší rozpočtové...'!$C$4:$J$76,'VRN - Vedlejší rozpočtové...'!$C$82:$J$104,'VRN - Vedlejší rozpočtové...'!$C$110:$K$137</definedName>
    <definedName name="_xlnm.Print_Titles" localSheetId="5">'VRN - Vedlejší rozpočtové...'!$126:$126</definedName>
    <definedName name="_xlnm._FilterDatabase" localSheetId="6" hidden="1">'SO 101 - Stezka a zpevněn..._01'!$C$134:$K$374</definedName>
    <definedName name="_xlnm.Print_Area" localSheetId="6">'SO 101 - Stezka a zpevněn..._01'!$C$4:$J$76,'SO 101 - Stezka a zpevněn..._01'!$C$82:$J$112,'SO 101 - Stezka a zpevněn..._01'!$C$118:$K$374</definedName>
    <definedName name="_xlnm.Print_Titles" localSheetId="6">'SO 101 - Stezka a zpevněn..._01'!$134:$134</definedName>
    <definedName name="_xlnm._FilterDatabase" localSheetId="7" hidden="1">'SO 301 - Odvodnění komuni..._01'!$C$128:$K$227</definedName>
    <definedName name="_xlnm.Print_Area" localSheetId="7">'SO 301 - Odvodnění komuni..._01'!$C$4:$J$76,'SO 301 - Odvodnění komuni..._01'!$C$82:$J$106,'SO 301 - Odvodnění komuni..._01'!$C$112:$K$227</definedName>
    <definedName name="_xlnm.Print_Titles" localSheetId="7">'SO 301 - Odvodnění komuni..._01'!$128:$128</definedName>
    <definedName name="_xlnm._FilterDatabase" localSheetId="8" hidden="1">'SO 401 - Přeložka veřejné...'!$C$135:$K$252</definedName>
    <definedName name="_xlnm.Print_Area" localSheetId="8">'SO 401 - Přeložka veřejné...'!$C$4:$J$76,'SO 401 - Přeložka veřejné...'!$C$82:$J$113,'SO 401 - Přeložka veřejné...'!$C$119:$K$252</definedName>
    <definedName name="_xlnm.Print_Titles" localSheetId="8">'SO 401 - Přeložka veřejné...'!$135:$135</definedName>
    <definedName name="_xlnm._FilterDatabase" localSheetId="9" hidden="1">'VRN - Vedlejší rozpočtové..._01'!$C$128:$K$169</definedName>
    <definedName name="_xlnm.Print_Area" localSheetId="9">'VRN - Vedlejší rozpočtové..._01'!$C$4:$J$76,'VRN - Vedlejší rozpočtové..._01'!$C$82:$J$106,'VRN - Vedlejší rozpočtové..._01'!$C$112:$K$169</definedName>
    <definedName name="_xlnm.Print_Titles" localSheetId="9">'VRN - Vedlejší rozpočtové..._01'!$128:$128</definedName>
    <definedName name="_xlnm._FilterDatabase" localSheetId="10" hidden="1">'SO 101 - Stezka a zpevněn..._02'!$C$132:$K$810</definedName>
    <definedName name="_xlnm.Print_Area" localSheetId="10">'SO 101 - Stezka a zpevněn..._02'!$C$4:$J$76,'SO 101 - Stezka a zpevněn..._02'!$C$82:$J$112,'SO 101 - Stezka a zpevněn..._02'!$C$118:$K$810</definedName>
    <definedName name="_xlnm.Print_Titles" localSheetId="10">'SO 101 - Stezka a zpevněn..._02'!$132:$132</definedName>
    <definedName name="_xlnm._FilterDatabase" localSheetId="11" hidden="1">'SO 101s - Sanace zemní pláně_01'!$C$124:$K$163</definedName>
    <definedName name="_xlnm.Print_Area" localSheetId="11">'SO 101s - Sanace zemní pláně_01'!$C$4:$J$76,'SO 101s - Sanace zemní pláně_01'!$C$82:$J$104,'SO 101s - Sanace zemní pláně_01'!$C$110:$K$163</definedName>
    <definedName name="_xlnm.Print_Titles" localSheetId="11">'SO 101s - Sanace zemní pláně_01'!$124:$124</definedName>
    <definedName name="_xlnm._FilterDatabase" localSheetId="12" hidden="1">'SO 302 - Tlaková splaškov...'!$C$130:$K$790</definedName>
    <definedName name="_xlnm.Print_Area" localSheetId="12">'SO 302 - Tlaková splaškov...'!$C$4:$J$76,'SO 302 - Tlaková splaškov...'!$C$82:$J$110,'SO 302 - Tlaková splaškov...'!$C$116:$K$790</definedName>
    <definedName name="_xlnm.Print_Titles" localSheetId="12">'SO 302 - Tlaková splaškov...'!$130:$130</definedName>
    <definedName name="_xlnm._FilterDatabase" localSheetId="13" hidden="1">'SO 303 - Vodovod'!$C$129:$K$703</definedName>
    <definedName name="_xlnm.Print_Area" localSheetId="13">'SO 303 - Vodovod'!$C$4:$J$76,'SO 303 - Vodovod'!$C$82:$J$109,'SO 303 - Vodovod'!$C$115:$K$703</definedName>
    <definedName name="_xlnm.Print_Titles" localSheetId="13">'SO 303 - Vodovod'!$129:$129</definedName>
    <definedName name="_xlnm._FilterDatabase" localSheetId="14" hidden="1">'SO 402 - Veřejné osvětlen..._01'!$C$119:$K$357</definedName>
    <definedName name="_xlnm.Print_Area" localSheetId="14">'SO 402 - Veřejné osvětlen..._01'!$C$4:$J$76,'SO 402 - Veřejné osvětlen..._01'!$C$82:$J$99,'SO 402 - Veřejné osvětlen..._01'!$C$105:$K$357</definedName>
    <definedName name="_xlnm.Print_Titles" localSheetId="14">'SO 402 - Veřejné osvětlen..._01'!$119:$119</definedName>
    <definedName name="_xlnm._FilterDatabase" localSheetId="15" hidden="1">'VRN 101, 402 - Vedlejší r...'!$C$123:$K$157</definedName>
    <definedName name="_xlnm.Print_Area" localSheetId="15">'VRN 101, 402 - Vedlejší r...'!$C$4:$J$76,'VRN 101, 402 - Vedlejší r...'!$C$82:$J$103,'VRN 101, 402 - Vedlejší r...'!$C$109:$K$157</definedName>
    <definedName name="_xlnm.Print_Titles" localSheetId="15">'VRN 101, 402 - Vedlejší r...'!$123:$123</definedName>
    <definedName name="_xlnm._FilterDatabase" localSheetId="16" hidden="1">'VRN 302, 303 - Vedlejší r...'!$C$122:$K$136</definedName>
    <definedName name="_xlnm.Print_Area" localSheetId="16">'VRN 302, 303 - Vedlejší r...'!$C$4:$J$76,'VRN 302, 303 - Vedlejší r...'!$C$82:$J$102,'VRN 302, 303 - Vedlejší r...'!$C$108:$K$136</definedName>
    <definedName name="_xlnm.Print_Titles" localSheetId="16">'VRN 302, 303 - Vedlejší r...'!$122:$122</definedName>
  </definedNames>
  <calcPr/>
</workbook>
</file>

<file path=xl/calcChain.xml><?xml version="1.0" encoding="utf-8"?>
<calcChain xmlns="http://schemas.openxmlformats.org/spreadsheetml/2006/main">
  <c i="17" l="1" r="J39"/>
  <c r="J38"/>
  <c i="1" r="AY115"/>
  <c i="17" r="J37"/>
  <c i="1" r="AX115"/>
  <c i="17"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19"/>
  <c r="F117"/>
  <c r="E115"/>
  <c r="J93"/>
  <c r="F91"/>
  <c r="E89"/>
  <c r="J26"/>
  <c r="E26"/>
  <c r="J94"/>
  <c r="J25"/>
  <c r="J20"/>
  <c r="E20"/>
  <c r="F120"/>
  <c r="J19"/>
  <c r="J17"/>
  <c r="E17"/>
  <c r="F93"/>
  <c r="J16"/>
  <c r="J14"/>
  <c r="J117"/>
  <c r="E7"/>
  <c r="E111"/>
  <c i="16" r="J39"/>
  <c r="J38"/>
  <c i="1" r="AY114"/>
  <c i="16" r="J37"/>
  <c i="1" r="AX114"/>
  <c i="16"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7"/>
  <c r="BH127"/>
  <c r="BG127"/>
  <c r="BF127"/>
  <c r="T127"/>
  <c r="R127"/>
  <c r="P127"/>
  <c r="J120"/>
  <c r="F118"/>
  <c r="E116"/>
  <c r="J93"/>
  <c r="F91"/>
  <c r="E89"/>
  <c r="J26"/>
  <c r="E26"/>
  <c r="J121"/>
  <c r="J25"/>
  <c r="J20"/>
  <c r="E20"/>
  <c r="F121"/>
  <c r="J19"/>
  <c r="J17"/>
  <c r="E17"/>
  <c r="F120"/>
  <c r="J16"/>
  <c r="J14"/>
  <c r="J91"/>
  <c r="E7"/>
  <c r="E112"/>
  <c i="15" r="J39"/>
  <c r="J38"/>
  <c i="1" r="AY113"/>
  <c i="15" r="J37"/>
  <c i="1" r="AX113"/>
  <c i="15"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F114"/>
  <c r="E112"/>
  <c r="J93"/>
  <c r="F91"/>
  <c r="E89"/>
  <c r="J26"/>
  <c r="E26"/>
  <c r="J117"/>
  <c r="J25"/>
  <c r="J20"/>
  <c r="E20"/>
  <c r="F117"/>
  <c r="J19"/>
  <c r="J17"/>
  <c r="E17"/>
  <c r="F116"/>
  <c r="J16"/>
  <c r="J14"/>
  <c r="J114"/>
  <c r="E7"/>
  <c r="E108"/>
  <c i="14" r="J39"/>
  <c r="J38"/>
  <c i="1" r="AY112"/>
  <c i="14" r="J37"/>
  <c i="1" r="AX112"/>
  <c i="14" r="BI702"/>
  <c r="BH702"/>
  <c r="BG702"/>
  <c r="BF702"/>
  <c r="T702"/>
  <c r="T701"/>
  <c r="T700"/>
  <c r="R702"/>
  <c r="R701"/>
  <c r="R700"/>
  <c r="P702"/>
  <c r="P701"/>
  <c r="P700"/>
  <c r="BI698"/>
  <c r="BH698"/>
  <c r="BG698"/>
  <c r="BF698"/>
  <c r="T698"/>
  <c r="R698"/>
  <c r="P698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5"/>
  <c r="BH685"/>
  <c r="BG685"/>
  <c r="BF685"/>
  <c r="T685"/>
  <c r="R685"/>
  <c r="P685"/>
  <c r="BI680"/>
  <c r="BH680"/>
  <c r="BG680"/>
  <c r="BF680"/>
  <c r="T680"/>
  <c r="R680"/>
  <c r="P680"/>
  <c r="BI677"/>
  <c r="BH677"/>
  <c r="BG677"/>
  <c r="BF677"/>
  <c r="T677"/>
  <c r="T676"/>
  <c r="R677"/>
  <c r="R676"/>
  <c r="P677"/>
  <c r="P676"/>
  <c r="BI665"/>
  <c r="BH665"/>
  <c r="BG665"/>
  <c r="BF665"/>
  <c r="T665"/>
  <c r="R665"/>
  <c r="P66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2"/>
  <c r="BH642"/>
  <c r="BG642"/>
  <c r="BF642"/>
  <c r="T642"/>
  <c r="R642"/>
  <c r="P642"/>
  <c r="BI640"/>
  <c r="BH640"/>
  <c r="BG640"/>
  <c r="BF640"/>
  <c r="T640"/>
  <c r="R640"/>
  <c r="P640"/>
  <c r="BI633"/>
  <c r="BH633"/>
  <c r="BG633"/>
  <c r="BF633"/>
  <c r="T633"/>
  <c r="R633"/>
  <c r="P633"/>
  <c r="BI625"/>
  <c r="BH625"/>
  <c r="BG625"/>
  <c r="BF625"/>
  <c r="T625"/>
  <c r="R625"/>
  <c r="P625"/>
  <c r="BI623"/>
  <c r="BH623"/>
  <c r="BG623"/>
  <c r="BF623"/>
  <c r="T623"/>
  <c r="R623"/>
  <c r="P623"/>
  <c r="BI615"/>
  <c r="BH615"/>
  <c r="BG615"/>
  <c r="BF615"/>
  <c r="T615"/>
  <c r="R615"/>
  <c r="P615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4"/>
  <c r="BH584"/>
  <c r="BG584"/>
  <c r="BF584"/>
  <c r="T584"/>
  <c r="R584"/>
  <c r="P584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7"/>
  <c r="BH557"/>
  <c r="BG557"/>
  <c r="BF557"/>
  <c r="T557"/>
  <c r="R557"/>
  <c r="P557"/>
  <c r="BI555"/>
  <c r="BH555"/>
  <c r="BG555"/>
  <c r="BF555"/>
  <c r="T555"/>
  <c r="R555"/>
  <c r="P555"/>
  <c r="BI547"/>
  <c r="BH547"/>
  <c r="BG547"/>
  <c r="BF547"/>
  <c r="T547"/>
  <c r="R547"/>
  <c r="P547"/>
  <c r="BI540"/>
  <c r="BH540"/>
  <c r="BG540"/>
  <c r="BF540"/>
  <c r="T540"/>
  <c r="R540"/>
  <c r="P540"/>
  <c r="BI533"/>
  <c r="BH533"/>
  <c r="BG533"/>
  <c r="BF533"/>
  <c r="T533"/>
  <c r="R533"/>
  <c r="P533"/>
  <c r="BI526"/>
  <c r="BH526"/>
  <c r="BG526"/>
  <c r="BF526"/>
  <c r="T526"/>
  <c r="R526"/>
  <c r="P526"/>
  <c r="BI524"/>
  <c r="BH524"/>
  <c r="BG524"/>
  <c r="BF524"/>
  <c r="T524"/>
  <c r="R524"/>
  <c r="P524"/>
  <c r="BI517"/>
  <c r="BH517"/>
  <c r="BG517"/>
  <c r="BF517"/>
  <c r="T517"/>
  <c r="R517"/>
  <c r="P517"/>
  <c r="BI510"/>
  <c r="BH510"/>
  <c r="BG510"/>
  <c r="BF510"/>
  <c r="T510"/>
  <c r="R510"/>
  <c r="P510"/>
  <c r="BI508"/>
  <c r="BH508"/>
  <c r="BG508"/>
  <c r="BF508"/>
  <c r="T508"/>
  <c r="R508"/>
  <c r="P508"/>
  <c r="BI501"/>
  <c r="BH501"/>
  <c r="BG501"/>
  <c r="BF501"/>
  <c r="T501"/>
  <c r="R501"/>
  <c r="P501"/>
  <c r="BI496"/>
  <c r="BH496"/>
  <c r="BG496"/>
  <c r="BF496"/>
  <c r="T496"/>
  <c r="R496"/>
  <c r="P496"/>
  <c r="BI483"/>
  <c r="BH483"/>
  <c r="BG483"/>
  <c r="BF483"/>
  <c r="T483"/>
  <c r="R483"/>
  <c r="P483"/>
  <c r="BI481"/>
  <c r="BH481"/>
  <c r="BG481"/>
  <c r="BF481"/>
  <c r="T481"/>
  <c r="R481"/>
  <c r="P481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27"/>
  <c r="BH427"/>
  <c r="BG427"/>
  <c r="BF427"/>
  <c r="T427"/>
  <c r="R427"/>
  <c r="P427"/>
  <c r="BI425"/>
  <c r="BH425"/>
  <c r="BG425"/>
  <c r="BF425"/>
  <c r="T425"/>
  <c r="R425"/>
  <c r="P425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08"/>
  <c r="BH408"/>
  <c r="BG408"/>
  <c r="BF408"/>
  <c r="T408"/>
  <c r="R408"/>
  <c r="P408"/>
  <c r="BI402"/>
  <c r="BH402"/>
  <c r="BG402"/>
  <c r="BF402"/>
  <c r="T402"/>
  <c r="R402"/>
  <c r="P402"/>
  <c r="BI390"/>
  <c r="BH390"/>
  <c r="BG390"/>
  <c r="BF390"/>
  <c r="T390"/>
  <c r="R390"/>
  <c r="P390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8"/>
  <c r="BH348"/>
  <c r="BG348"/>
  <c r="BF348"/>
  <c r="T348"/>
  <c r="R348"/>
  <c r="P348"/>
  <c r="BI341"/>
  <c r="BH341"/>
  <c r="BG341"/>
  <c r="BF341"/>
  <c r="T341"/>
  <c r="R341"/>
  <c r="P341"/>
  <c r="BI337"/>
  <c r="BH337"/>
  <c r="BG337"/>
  <c r="BF337"/>
  <c r="T337"/>
  <c r="R337"/>
  <c r="P337"/>
  <c r="BI318"/>
  <c r="BH318"/>
  <c r="BG318"/>
  <c r="BF318"/>
  <c r="T318"/>
  <c r="R318"/>
  <c r="P318"/>
  <c r="BI282"/>
  <c r="BH282"/>
  <c r="BG282"/>
  <c r="BF282"/>
  <c r="T282"/>
  <c r="R282"/>
  <c r="P282"/>
  <c r="BI279"/>
  <c r="BH279"/>
  <c r="BG279"/>
  <c r="BF279"/>
  <c r="T279"/>
  <c r="R279"/>
  <c r="P279"/>
  <c r="BI270"/>
  <c r="BH270"/>
  <c r="BG270"/>
  <c r="BF270"/>
  <c r="T270"/>
  <c r="R270"/>
  <c r="P270"/>
  <c r="BI268"/>
  <c r="BH268"/>
  <c r="BG268"/>
  <c r="BF268"/>
  <c r="T268"/>
  <c r="R268"/>
  <c r="P268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196"/>
  <c r="BH196"/>
  <c r="BG196"/>
  <c r="BF196"/>
  <c r="T196"/>
  <c r="R196"/>
  <c r="P196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J126"/>
  <c r="F124"/>
  <c r="E122"/>
  <c r="J93"/>
  <c r="F91"/>
  <c r="E89"/>
  <c r="J26"/>
  <c r="E26"/>
  <c r="J127"/>
  <c r="J25"/>
  <c r="J20"/>
  <c r="E20"/>
  <c r="F94"/>
  <c r="J19"/>
  <c r="J17"/>
  <c r="E17"/>
  <c r="F126"/>
  <c r="J16"/>
  <c r="J14"/>
  <c r="J124"/>
  <c r="E7"/>
  <c r="E118"/>
  <c i="13" r="J39"/>
  <c r="J38"/>
  <c i="1" r="AY111"/>
  <c i="13" r="J37"/>
  <c i="1" r="AX111"/>
  <c i="13" r="BI786"/>
  <c r="BH786"/>
  <c r="BG786"/>
  <c r="BF786"/>
  <c r="T786"/>
  <c r="T785"/>
  <c r="T784"/>
  <c r="R786"/>
  <c r="R785"/>
  <c r="R784"/>
  <c r="P786"/>
  <c r="P785"/>
  <c r="P784"/>
  <c r="BI782"/>
  <c r="BH782"/>
  <c r="BG782"/>
  <c r="BF782"/>
  <c r="T782"/>
  <c r="R782"/>
  <c r="P782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8"/>
  <c r="BH758"/>
  <c r="BG758"/>
  <c r="BF758"/>
  <c r="T758"/>
  <c r="R758"/>
  <c r="P758"/>
  <c r="BI755"/>
  <c r="BH755"/>
  <c r="BG755"/>
  <c r="BF755"/>
  <c r="T755"/>
  <c r="R755"/>
  <c r="P755"/>
  <c r="BI751"/>
  <c r="BH751"/>
  <c r="BG751"/>
  <c r="BF751"/>
  <c r="T751"/>
  <c r="R751"/>
  <c r="P751"/>
  <c r="BI746"/>
  <c r="BH746"/>
  <c r="BG746"/>
  <c r="BF746"/>
  <c r="T746"/>
  <c r="R746"/>
  <c r="P746"/>
  <c r="BI739"/>
  <c r="BH739"/>
  <c r="BG739"/>
  <c r="BF739"/>
  <c r="T739"/>
  <c r="R739"/>
  <c r="P739"/>
  <c r="BI731"/>
  <c r="BH731"/>
  <c r="BG731"/>
  <c r="BF731"/>
  <c r="T731"/>
  <c r="R731"/>
  <c r="P731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3"/>
  <c r="BH713"/>
  <c r="BG713"/>
  <c r="BF713"/>
  <c r="T713"/>
  <c r="R713"/>
  <c r="P713"/>
  <c r="BI711"/>
  <c r="BH711"/>
  <c r="BG711"/>
  <c r="BF711"/>
  <c r="T711"/>
  <c r="R711"/>
  <c r="P711"/>
  <c r="BI706"/>
  <c r="BH706"/>
  <c r="BG706"/>
  <c r="BF706"/>
  <c r="T706"/>
  <c r="R706"/>
  <c r="P706"/>
  <c r="BI698"/>
  <c r="BH698"/>
  <c r="BG698"/>
  <c r="BF698"/>
  <c r="T698"/>
  <c r="R698"/>
  <c r="P698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78"/>
  <c r="BH678"/>
  <c r="BG678"/>
  <c r="BF678"/>
  <c r="T678"/>
  <c r="R678"/>
  <c r="P678"/>
  <c r="BI676"/>
  <c r="BH676"/>
  <c r="BG676"/>
  <c r="BF676"/>
  <c r="T676"/>
  <c r="R676"/>
  <c r="P676"/>
  <c r="BI671"/>
  <c r="BH671"/>
  <c r="BG671"/>
  <c r="BF671"/>
  <c r="T671"/>
  <c r="R671"/>
  <c r="P671"/>
  <c r="BI666"/>
  <c r="BH666"/>
  <c r="BG666"/>
  <c r="BF666"/>
  <c r="T666"/>
  <c r="R666"/>
  <c r="P666"/>
  <c r="BI661"/>
  <c r="BH661"/>
  <c r="BG661"/>
  <c r="BF661"/>
  <c r="T661"/>
  <c r="R661"/>
  <c r="P661"/>
  <c r="BI659"/>
  <c r="BH659"/>
  <c r="BG659"/>
  <c r="BF659"/>
  <c r="T659"/>
  <c r="R659"/>
  <c r="P659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5"/>
  <c r="BH645"/>
  <c r="BG645"/>
  <c r="BF645"/>
  <c r="T645"/>
  <c r="R645"/>
  <c r="P645"/>
  <c r="BI640"/>
  <c r="BH640"/>
  <c r="BG640"/>
  <c r="BF640"/>
  <c r="T640"/>
  <c r="R640"/>
  <c r="P640"/>
  <c r="BI638"/>
  <c r="BH638"/>
  <c r="BG638"/>
  <c r="BF638"/>
  <c r="T638"/>
  <c r="R638"/>
  <c r="P638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2"/>
  <c r="BH612"/>
  <c r="BG612"/>
  <c r="BF612"/>
  <c r="T612"/>
  <c r="R612"/>
  <c r="P612"/>
  <c r="BI606"/>
  <c r="BH606"/>
  <c r="BG606"/>
  <c r="BF606"/>
  <c r="T606"/>
  <c r="R606"/>
  <c r="P606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6"/>
  <c r="BH486"/>
  <c r="BG486"/>
  <c r="BF486"/>
  <c r="T486"/>
  <c r="R486"/>
  <c r="P486"/>
  <c r="BI474"/>
  <c r="BH474"/>
  <c r="BG474"/>
  <c r="BF474"/>
  <c r="T474"/>
  <c r="R474"/>
  <c r="P474"/>
  <c r="BI471"/>
  <c r="BH471"/>
  <c r="BG471"/>
  <c r="BF471"/>
  <c r="T471"/>
  <c r="T470"/>
  <c r="R471"/>
  <c r="R470"/>
  <c r="P471"/>
  <c r="P470"/>
  <c r="BI463"/>
  <c r="BH463"/>
  <c r="BG463"/>
  <c r="BF463"/>
  <c r="T463"/>
  <c r="R463"/>
  <c r="P463"/>
  <c r="BI456"/>
  <c r="BH456"/>
  <c r="BG456"/>
  <c r="BF456"/>
  <c r="T456"/>
  <c r="R456"/>
  <c r="P456"/>
  <c r="BI452"/>
  <c r="BH452"/>
  <c r="BG452"/>
  <c r="BF452"/>
  <c r="T452"/>
  <c r="R452"/>
  <c r="P452"/>
  <c r="BI445"/>
  <c r="BH445"/>
  <c r="BG445"/>
  <c r="BF445"/>
  <c r="T445"/>
  <c r="R445"/>
  <c r="P445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2"/>
  <c r="BH422"/>
  <c r="BG422"/>
  <c r="BF422"/>
  <c r="T422"/>
  <c r="R422"/>
  <c r="P422"/>
  <c r="BI418"/>
  <c r="BH418"/>
  <c r="BG418"/>
  <c r="BF418"/>
  <c r="T418"/>
  <c r="R418"/>
  <c r="P418"/>
  <c r="BI398"/>
  <c r="BH398"/>
  <c r="BG398"/>
  <c r="BF398"/>
  <c r="T398"/>
  <c r="R398"/>
  <c r="P398"/>
  <c r="BI344"/>
  <c r="BH344"/>
  <c r="BG344"/>
  <c r="BF344"/>
  <c r="T344"/>
  <c r="R344"/>
  <c r="P344"/>
  <c r="BI340"/>
  <c r="BH340"/>
  <c r="BG340"/>
  <c r="BF340"/>
  <c r="T340"/>
  <c r="R340"/>
  <c r="P340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86"/>
  <c r="BH286"/>
  <c r="BG286"/>
  <c r="BF286"/>
  <c r="T286"/>
  <c r="R286"/>
  <c r="P286"/>
  <c r="BI216"/>
  <c r="BH216"/>
  <c r="BG216"/>
  <c r="BF216"/>
  <c r="T216"/>
  <c r="R216"/>
  <c r="P216"/>
  <c r="BI211"/>
  <c r="BH211"/>
  <c r="BG211"/>
  <c r="BF211"/>
  <c r="T211"/>
  <c r="R211"/>
  <c r="P21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J127"/>
  <c r="F125"/>
  <c r="E123"/>
  <c r="J93"/>
  <c r="F91"/>
  <c r="E89"/>
  <c r="J26"/>
  <c r="E26"/>
  <c r="J128"/>
  <c r="J25"/>
  <c r="J20"/>
  <c r="E20"/>
  <c r="F94"/>
  <c r="J19"/>
  <c r="J17"/>
  <c r="E17"/>
  <c r="F93"/>
  <c r="J16"/>
  <c r="J14"/>
  <c r="J125"/>
  <c r="E7"/>
  <c r="E119"/>
  <c i="12" r="J39"/>
  <c r="J38"/>
  <c i="1" r="AY110"/>
  <c i="12" r="J37"/>
  <c i="1" r="AX110"/>
  <c i="12" r="BI162"/>
  <c r="BH162"/>
  <c r="BG162"/>
  <c r="BF162"/>
  <c r="T162"/>
  <c r="T161"/>
  <c r="R162"/>
  <c r="R161"/>
  <c r="P162"/>
  <c r="P161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122"/>
  <c r="J19"/>
  <c r="J17"/>
  <c r="E17"/>
  <c r="F121"/>
  <c r="J16"/>
  <c r="J14"/>
  <c r="J91"/>
  <c r="E7"/>
  <c r="E113"/>
  <c i="11" r="J39"/>
  <c r="J38"/>
  <c i="1" r="AY109"/>
  <c i="11" r="J37"/>
  <c i="1" r="AX109"/>
  <c i="11" r="BI807"/>
  <c r="BH807"/>
  <c r="BG807"/>
  <c r="BF807"/>
  <c r="T807"/>
  <c r="T806"/>
  <c r="T805"/>
  <c r="R807"/>
  <c r="R806"/>
  <c r="R805"/>
  <c r="P807"/>
  <c r="P806"/>
  <c r="P805"/>
  <c r="BI803"/>
  <c r="BH803"/>
  <c r="BG803"/>
  <c r="BF803"/>
  <c r="T803"/>
  <c r="T802"/>
  <c r="R803"/>
  <c r="R802"/>
  <c r="P803"/>
  <c r="P802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0"/>
  <c r="BH780"/>
  <c r="BG780"/>
  <c r="BF780"/>
  <c r="T780"/>
  <c r="R780"/>
  <c r="P780"/>
  <c r="BI774"/>
  <c r="BH774"/>
  <c r="BG774"/>
  <c r="BF774"/>
  <c r="T774"/>
  <c r="R774"/>
  <c r="P774"/>
  <c r="BI768"/>
  <c r="BH768"/>
  <c r="BG768"/>
  <c r="BF768"/>
  <c r="T768"/>
  <c r="R768"/>
  <c r="P768"/>
  <c r="BI763"/>
  <c r="BH763"/>
  <c r="BG763"/>
  <c r="BF763"/>
  <c r="T763"/>
  <c r="R763"/>
  <c r="P763"/>
  <c r="BI759"/>
  <c r="BH759"/>
  <c r="BG759"/>
  <c r="BF759"/>
  <c r="T759"/>
  <c r="R759"/>
  <c r="P759"/>
  <c r="BI756"/>
  <c r="BH756"/>
  <c r="BG756"/>
  <c r="BF756"/>
  <c r="T756"/>
  <c r="R756"/>
  <c r="P756"/>
  <c r="BI750"/>
  <c r="BH750"/>
  <c r="BG750"/>
  <c r="BF750"/>
  <c r="T750"/>
  <c r="R750"/>
  <c r="P750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2"/>
  <c r="BH672"/>
  <c r="BG672"/>
  <c r="BF672"/>
  <c r="T672"/>
  <c r="R672"/>
  <c r="P672"/>
  <c r="BI668"/>
  <c r="BH668"/>
  <c r="BG668"/>
  <c r="BF668"/>
  <c r="T668"/>
  <c r="R668"/>
  <c r="P668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8"/>
  <c r="BH648"/>
  <c r="BG648"/>
  <c r="BF648"/>
  <c r="T648"/>
  <c r="R648"/>
  <c r="P648"/>
  <c r="BI644"/>
  <c r="BH644"/>
  <c r="BG644"/>
  <c r="BF644"/>
  <c r="T644"/>
  <c r="R644"/>
  <c r="P644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1"/>
  <c r="BH571"/>
  <c r="BG571"/>
  <c r="BF571"/>
  <c r="T571"/>
  <c r="R571"/>
  <c r="P571"/>
  <c r="BI566"/>
  <c r="BH566"/>
  <c r="BG566"/>
  <c r="BF566"/>
  <c r="T566"/>
  <c r="R566"/>
  <c r="P566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28"/>
  <c r="BH528"/>
  <c r="BG528"/>
  <c r="BF528"/>
  <c r="T528"/>
  <c r="R528"/>
  <c r="P528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8"/>
  <c r="BH508"/>
  <c r="BG508"/>
  <c r="BF508"/>
  <c r="T508"/>
  <c r="R508"/>
  <c r="P508"/>
  <c r="BI501"/>
  <c r="BH501"/>
  <c r="BG501"/>
  <c r="BF501"/>
  <c r="T501"/>
  <c r="R501"/>
  <c r="P501"/>
  <c r="BI497"/>
  <c r="BH497"/>
  <c r="BG497"/>
  <c r="BF497"/>
  <c r="T497"/>
  <c r="R497"/>
  <c r="P497"/>
  <c r="BI490"/>
  <c r="BH490"/>
  <c r="BG490"/>
  <c r="BF490"/>
  <c r="T490"/>
  <c r="R490"/>
  <c r="P490"/>
  <c r="BI485"/>
  <c r="BH485"/>
  <c r="BG485"/>
  <c r="BF485"/>
  <c r="T485"/>
  <c r="R485"/>
  <c r="P485"/>
  <c r="BI478"/>
  <c r="BH478"/>
  <c r="BG478"/>
  <c r="BF478"/>
  <c r="T478"/>
  <c r="R478"/>
  <c r="P478"/>
  <c r="BI473"/>
  <c r="BH473"/>
  <c r="BG473"/>
  <c r="BF473"/>
  <c r="T473"/>
  <c r="R473"/>
  <c r="P473"/>
  <c r="BI464"/>
  <c r="BH464"/>
  <c r="BG464"/>
  <c r="BF464"/>
  <c r="T464"/>
  <c r="R464"/>
  <c r="P464"/>
  <c r="BI455"/>
  <c r="BH455"/>
  <c r="BG455"/>
  <c r="BF455"/>
  <c r="T455"/>
  <c r="R455"/>
  <c r="P455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2"/>
  <c r="BH422"/>
  <c r="BG422"/>
  <c r="BF422"/>
  <c r="T422"/>
  <c r="R422"/>
  <c r="P422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J129"/>
  <c r="F127"/>
  <c r="E125"/>
  <c r="J93"/>
  <c r="F91"/>
  <c r="E89"/>
  <c r="J26"/>
  <c r="E26"/>
  <c r="J130"/>
  <c r="J25"/>
  <c r="J20"/>
  <c r="E20"/>
  <c r="F130"/>
  <c r="J19"/>
  <c r="J17"/>
  <c r="E17"/>
  <c r="F129"/>
  <c r="J16"/>
  <c r="J14"/>
  <c r="J91"/>
  <c r="E7"/>
  <c r="E121"/>
  <c i="10" r="J41"/>
  <c r="J40"/>
  <c i="1" r="AY107"/>
  <c i="10" r="J39"/>
  <c i="1" r="AX107"/>
  <c i="10"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J125"/>
  <c r="F123"/>
  <c r="E121"/>
  <c r="J95"/>
  <c r="F93"/>
  <c r="E91"/>
  <c r="J28"/>
  <c r="E28"/>
  <c r="J126"/>
  <c r="J27"/>
  <c r="J22"/>
  <c r="E22"/>
  <c r="F96"/>
  <c r="J21"/>
  <c r="J19"/>
  <c r="E19"/>
  <c r="F125"/>
  <c r="J18"/>
  <c r="J16"/>
  <c r="J123"/>
  <c r="E7"/>
  <c r="E85"/>
  <c i="9" r="J41"/>
  <c r="J40"/>
  <c i="1" r="AY105"/>
  <c i="9" r="J39"/>
  <c i="1" r="AX105"/>
  <c i="9"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7"/>
  <c r="BH187"/>
  <c r="BG187"/>
  <c r="BF187"/>
  <c r="T187"/>
  <c r="T186"/>
  <c r="R187"/>
  <c r="R186"/>
  <c r="P187"/>
  <c r="P186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J132"/>
  <c r="F130"/>
  <c r="E128"/>
  <c r="J95"/>
  <c r="F93"/>
  <c r="E91"/>
  <c r="J28"/>
  <c r="E28"/>
  <c r="J133"/>
  <c r="J27"/>
  <c r="J22"/>
  <c r="E22"/>
  <c r="F96"/>
  <c r="J21"/>
  <c r="J19"/>
  <c r="E19"/>
  <c r="F132"/>
  <c r="J18"/>
  <c r="J16"/>
  <c r="J93"/>
  <c r="E7"/>
  <c r="E85"/>
  <c i="8" r="J41"/>
  <c r="J40"/>
  <c i="1" r="AY104"/>
  <c i="8" r="J39"/>
  <c i="1" r="AX104"/>
  <c i="8"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84"/>
  <c r="BH184"/>
  <c r="BG184"/>
  <c r="BF184"/>
  <c r="T184"/>
  <c r="R184"/>
  <c r="P184"/>
  <c r="BI178"/>
  <c r="BH178"/>
  <c r="BG178"/>
  <c r="BF178"/>
  <c r="T178"/>
  <c r="T177"/>
  <c r="R178"/>
  <c r="R177"/>
  <c r="P178"/>
  <c r="P177"/>
  <c r="BI173"/>
  <c r="BH173"/>
  <c r="BG173"/>
  <c r="BF173"/>
  <c r="T173"/>
  <c r="R173"/>
  <c r="P173"/>
  <c r="BI165"/>
  <c r="BH165"/>
  <c r="BG165"/>
  <c r="BF165"/>
  <c r="T165"/>
  <c r="R165"/>
  <c r="P165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5"/>
  <c r="F123"/>
  <c r="E121"/>
  <c r="J95"/>
  <c r="F93"/>
  <c r="E91"/>
  <c r="J28"/>
  <c r="E28"/>
  <c r="J126"/>
  <c r="J27"/>
  <c r="J22"/>
  <c r="E22"/>
  <c r="F96"/>
  <c r="J21"/>
  <c r="J19"/>
  <c r="E19"/>
  <c r="F125"/>
  <c r="J18"/>
  <c r="J16"/>
  <c r="J123"/>
  <c r="E7"/>
  <c r="E85"/>
  <c i="7" r="J41"/>
  <c r="J40"/>
  <c i="1" r="AY103"/>
  <c i="7" r="J39"/>
  <c i="1" r="AX103"/>
  <c i="7"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T276"/>
  <c r="R277"/>
  <c r="R276"/>
  <c r="P277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J131"/>
  <c r="F129"/>
  <c r="E127"/>
  <c r="J95"/>
  <c r="F93"/>
  <c r="E91"/>
  <c r="J28"/>
  <c r="E28"/>
  <c r="J132"/>
  <c r="J27"/>
  <c r="J22"/>
  <c r="E22"/>
  <c r="F96"/>
  <c r="J21"/>
  <c r="J19"/>
  <c r="E19"/>
  <c r="F131"/>
  <c r="J18"/>
  <c r="J16"/>
  <c r="J129"/>
  <c r="E7"/>
  <c r="E85"/>
  <c i="6" r="J41"/>
  <c r="J40"/>
  <c i="1" r="AY101"/>
  <c i="6" r="J39"/>
  <c i="1" r="AX101"/>
  <c i="6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J123"/>
  <c r="F121"/>
  <c r="E119"/>
  <c r="J95"/>
  <c r="F93"/>
  <c r="E91"/>
  <c r="J28"/>
  <c r="E28"/>
  <c r="J124"/>
  <c r="J27"/>
  <c r="J22"/>
  <c r="E22"/>
  <c r="F124"/>
  <c r="J21"/>
  <c r="J19"/>
  <c r="E19"/>
  <c r="F123"/>
  <c r="J18"/>
  <c r="J16"/>
  <c r="J93"/>
  <c r="E7"/>
  <c r="E85"/>
  <c i="5" r="J41"/>
  <c r="J40"/>
  <c i="1" r="AY100"/>
  <c i="5" r="J39"/>
  <c i="1" r="AX100"/>
  <c i="5"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20"/>
  <c r="F118"/>
  <c r="E116"/>
  <c r="J95"/>
  <c r="F93"/>
  <c r="E91"/>
  <c r="J28"/>
  <c r="E28"/>
  <c r="J121"/>
  <c r="J27"/>
  <c r="J22"/>
  <c r="E22"/>
  <c r="F96"/>
  <c r="J21"/>
  <c r="J19"/>
  <c r="E19"/>
  <c r="F120"/>
  <c r="J18"/>
  <c r="J16"/>
  <c r="J118"/>
  <c r="E7"/>
  <c r="E110"/>
  <c i="4" r="J41"/>
  <c r="J40"/>
  <c i="1" r="AY99"/>
  <c i="4" r="J39"/>
  <c i="1" r="AX99"/>
  <c i="4" r="BI393"/>
  <c r="BH393"/>
  <c r="BG393"/>
  <c r="BF393"/>
  <c r="T393"/>
  <c r="T392"/>
  <c r="R393"/>
  <c r="R392"/>
  <c r="P393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1"/>
  <c r="BH371"/>
  <c r="BG371"/>
  <c r="BF371"/>
  <c r="T371"/>
  <c r="R371"/>
  <c r="P371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0"/>
  <c r="BH330"/>
  <c r="BG330"/>
  <c r="BF330"/>
  <c r="T330"/>
  <c r="R330"/>
  <c r="P330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2"/>
  <c r="BH252"/>
  <c r="BG252"/>
  <c r="BF252"/>
  <c r="T252"/>
  <c r="R252"/>
  <c r="P252"/>
  <c r="BI247"/>
  <c r="BH247"/>
  <c r="BG247"/>
  <c r="BF247"/>
  <c r="T247"/>
  <c r="R247"/>
  <c r="P247"/>
  <c r="BI234"/>
  <c r="BH234"/>
  <c r="BG234"/>
  <c r="BF234"/>
  <c r="T234"/>
  <c r="R234"/>
  <c r="P234"/>
  <c r="BI199"/>
  <c r="BH199"/>
  <c r="BG199"/>
  <c r="BF199"/>
  <c r="T199"/>
  <c r="R199"/>
  <c r="P199"/>
  <c r="BI195"/>
  <c r="BH195"/>
  <c r="BG195"/>
  <c r="BF195"/>
  <c r="T195"/>
  <c r="R195"/>
  <c r="P195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55"/>
  <c r="BH155"/>
  <c r="BG155"/>
  <c r="BF155"/>
  <c r="T155"/>
  <c r="R155"/>
  <c r="P155"/>
  <c r="BI140"/>
  <c r="BH140"/>
  <c r="BG140"/>
  <c r="BF140"/>
  <c r="T140"/>
  <c r="R140"/>
  <c r="P140"/>
  <c r="BI135"/>
  <c r="BH135"/>
  <c r="BG135"/>
  <c r="BF135"/>
  <c r="T135"/>
  <c r="R135"/>
  <c r="P135"/>
  <c r="J128"/>
  <c r="F126"/>
  <c r="E124"/>
  <c r="J95"/>
  <c r="F93"/>
  <c r="E91"/>
  <c r="J28"/>
  <c r="E28"/>
  <c r="J129"/>
  <c r="J27"/>
  <c r="J22"/>
  <c r="E22"/>
  <c r="F129"/>
  <c r="J21"/>
  <c r="J19"/>
  <c r="E19"/>
  <c r="F95"/>
  <c r="J18"/>
  <c r="J16"/>
  <c r="J93"/>
  <c r="E7"/>
  <c r="E118"/>
  <c i="3" r="J41"/>
  <c r="J40"/>
  <c i="1" r="AY98"/>
  <c i="3" r="J39"/>
  <c i="1" r="AX98"/>
  <c i="3"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J125"/>
  <c r="F123"/>
  <c r="E121"/>
  <c r="J95"/>
  <c r="F93"/>
  <c r="E91"/>
  <c r="J28"/>
  <c r="E28"/>
  <c r="J126"/>
  <c r="J27"/>
  <c r="J22"/>
  <c r="E22"/>
  <c r="F96"/>
  <c r="J21"/>
  <c r="J19"/>
  <c r="E19"/>
  <c r="F125"/>
  <c r="J18"/>
  <c r="J16"/>
  <c r="J123"/>
  <c r="E7"/>
  <c r="E115"/>
  <c i="2" r="J41"/>
  <c r="J40"/>
  <c i="1" r="AY97"/>
  <c i="2" r="J39"/>
  <c i="1" r="AX97"/>
  <c i="2" r="BI1041"/>
  <c r="BH1041"/>
  <c r="BG1041"/>
  <c r="BF1041"/>
  <c r="T1041"/>
  <c r="R1041"/>
  <c r="P1041"/>
  <c r="BI1038"/>
  <c r="BH1038"/>
  <c r="BG1038"/>
  <c r="BF1038"/>
  <c r="T1038"/>
  <c r="R1038"/>
  <c r="P1038"/>
  <c r="BI1035"/>
  <c r="BH1035"/>
  <c r="BG1035"/>
  <c r="BF1035"/>
  <c r="T1035"/>
  <c r="R1035"/>
  <c r="P1035"/>
  <c r="BI1030"/>
  <c r="BH1030"/>
  <c r="BG1030"/>
  <c r="BF1030"/>
  <c r="T1030"/>
  <c r="R1030"/>
  <c r="P1030"/>
  <c r="BI1027"/>
  <c r="BH1027"/>
  <c r="BG1027"/>
  <c r="BF1027"/>
  <c r="T1027"/>
  <c r="R1027"/>
  <c r="P1027"/>
  <c r="BI1023"/>
  <c r="BH1023"/>
  <c r="BG1023"/>
  <c r="BF1023"/>
  <c r="T1023"/>
  <c r="R1023"/>
  <c r="P1023"/>
  <c r="BI1017"/>
  <c r="BH1017"/>
  <c r="BG1017"/>
  <c r="BF1017"/>
  <c r="T1017"/>
  <c r="R1017"/>
  <c r="P1017"/>
  <c r="BI1010"/>
  <c r="BH1010"/>
  <c r="BG1010"/>
  <c r="BF1010"/>
  <c r="T1010"/>
  <c r="R1010"/>
  <c r="P1010"/>
  <c r="BI1001"/>
  <c r="BH1001"/>
  <c r="BG1001"/>
  <c r="BF1001"/>
  <c r="T1001"/>
  <c r="R1001"/>
  <c r="P1001"/>
  <c r="BI998"/>
  <c r="BH998"/>
  <c r="BG998"/>
  <c r="BF998"/>
  <c r="T998"/>
  <c r="R998"/>
  <c r="P998"/>
  <c r="BI992"/>
  <c r="BH992"/>
  <c r="BG992"/>
  <c r="BF992"/>
  <c r="T992"/>
  <c r="R992"/>
  <c r="P992"/>
  <c r="BI987"/>
  <c r="BH987"/>
  <c r="BG987"/>
  <c r="BF987"/>
  <c r="T987"/>
  <c r="R987"/>
  <c r="P987"/>
  <c r="BI983"/>
  <c r="BH983"/>
  <c r="BG983"/>
  <c r="BF983"/>
  <c r="T983"/>
  <c r="R983"/>
  <c r="P983"/>
  <c r="BI978"/>
  <c r="BH978"/>
  <c r="BG978"/>
  <c r="BF978"/>
  <c r="T978"/>
  <c r="R978"/>
  <c r="P978"/>
  <c r="BI974"/>
  <c r="BH974"/>
  <c r="BG974"/>
  <c r="BF974"/>
  <c r="T974"/>
  <c r="T973"/>
  <c r="R974"/>
  <c r="R973"/>
  <c r="P974"/>
  <c r="P973"/>
  <c r="BI969"/>
  <c r="BH969"/>
  <c r="BG969"/>
  <c r="BF969"/>
  <c r="T969"/>
  <c r="R969"/>
  <c r="P969"/>
  <c r="BI965"/>
  <c r="BH965"/>
  <c r="BG965"/>
  <c r="BF965"/>
  <c r="T965"/>
  <c r="R965"/>
  <c r="P965"/>
  <c r="BI962"/>
  <c r="BH962"/>
  <c r="BG962"/>
  <c r="BF962"/>
  <c r="T962"/>
  <c r="R962"/>
  <c r="P962"/>
  <c r="BI958"/>
  <c r="BH958"/>
  <c r="BG958"/>
  <c r="BF958"/>
  <c r="T958"/>
  <c r="R958"/>
  <c r="P958"/>
  <c r="BI951"/>
  <c r="BH951"/>
  <c r="BG951"/>
  <c r="BF951"/>
  <c r="T951"/>
  <c r="R951"/>
  <c r="P951"/>
  <c r="BI945"/>
  <c r="BH945"/>
  <c r="BG945"/>
  <c r="BF945"/>
  <c r="T945"/>
  <c r="R945"/>
  <c r="P945"/>
  <c r="BI939"/>
  <c r="BH939"/>
  <c r="BG939"/>
  <c r="BF939"/>
  <c r="T939"/>
  <c r="R939"/>
  <c r="P939"/>
  <c r="BI934"/>
  <c r="BH934"/>
  <c r="BG934"/>
  <c r="BF934"/>
  <c r="T934"/>
  <c r="R934"/>
  <c r="P934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6"/>
  <c r="BH896"/>
  <c r="BG896"/>
  <c r="BF896"/>
  <c r="T896"/>
  <c r="R896"/>
  <c r="P896"/>
  <c r="BI890"/>
  <c r="BH890"/>
  <c r="BG890"/>
  <c r="BF890"/>
  <c r="T890"/>
  <c r="R890"/>
  <c r="P890"/>
  <c r="BI887"/>
  <c r="BH887"/>
  <c r="BG887"/>
  <c r="BF887"/>
  <c r="T887"/>
  <c r="R887"/>
  <c r="P887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1"/>
  <c r="BH871"/>
  <c r="BG871"/>
  <c r="BF871"/>
  <c r="T871"/>
  <c r="R871"/>
  <c r="P871"/>
  <c r="BI868"/>
  <c r="BH868"/>
  <c r="BG868"/>
  <c r="BF868"/>
  <c r="T868"/>
  <c r="R868"/>
  <c r="P868"/>
  <c r="BI863"/>
  <c r="BH863"/>
  <c r="BG863"/>
  <c r="BF863"/>
  <c r="T863"/>
  <c r="R863"/>
  <c r="P863"/>
  <c r="BI858"/>
  <c r="BH858"/>
  <c r="BG858"/>
  <c r="BF858"/>
  <c r="T858"/>
  <c r="R858"/>
  <c r="P858"/>
  <c r="BI855"/>
  <c r="BH855"/>
  <c r="BG855"/>
  <c r="BF855"/>
  <c r="T855"/>
  <c r="R855"/>
  <c r="P855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0"/>
  <c r="BH840"/>
  <c r="BG840"/>
  <c r="BF840"/>
  <c r="T840"/>
  <c r="R840"/>
  <c r="P840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R819"/>
  <c r="P819"/>
  <c r="BI814"/>
  <c r="BH814"/>
  <c r="BG814"/>
  <c r="BF814"/>
  <c r="T814"/>
  <c r="R814"/>
  <c r="P814"/>
  <c r="BI809"/>
  <c r="BH809"/>
  <c r="BG809"/>
  <c r="BF809"/>
  <c r="T809"/>
  <c r="R809"/>
  <c r="P809"/>
  <c r="BI805"/>
  <c r="BH805"/>
  <c r="BG805"/>
  <c r="BF805"/>
  <c r="T805"/>
  <c r="R805"/>
  <c r="P805"/>
  <c r="BI800"/>
  <c r="BH800"/>
  <c r="BG800"/>
  <c r="BF800"/>
  <c r="T800"/>
  <c r="R800"/>
  <c r="P800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8"/>
  <c r="BH748"/>
  <c r="BG748"/>
  <c r="BF748"/>
  <c r="T748"/>
  <c r="R748"/>
  <c r="P748"/>
  <c r="BI743"/>
  <c r="BH743"/>
  <c r="BG743"/>
  <c r="BF743"/>
  <c r="T743"/>
  <c r="R743"/>
  <c r="P743"/>
  <c r="BI739"/>
  <c r="BH739"/>
  <c r="BG739"/>
  <c r="BF739"/>
  <c r="T739"/>
  <c r="R739"/>
  <c r="P739"/>
  <c r="BI733"/>
  <c r="BH733"/>
  <c r="BG733"/>
  <c r="BF733"/>
  <c r="T733"/>
  <c r="R733"/>
  <c r="P733"/>
  <c r="BI729"/>
  <c r="BH729"/>
  <c r="BG729"/>
  <c r="BF729"/>
  <c r="T729"/>
  <c r="R729"/>
  <c r="P729"/>
  <c r="BI726"/>
  <c r="BH726"/>
  <c r="BG726"/>
  <c r="BF726"/>
  <c r="T726"/>
  <c r="R726"/>
  <c r="P726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8"/>
  <c r="BH708"/>
  <c r="BG708"/>
  <c r="BF708"/>
  <c r="T708"/>
  <c r="R708"/>
  <c r="P708"/>
  <c r="BI703"/>
  <c r="BH703"/>
  <c r="BG703"/>
  <c r="BF703"/>
  <c r="T703"/>
  <c r="R703"/>
  <c r="P703"/>
  <c r="BI698"/>
  <c r="BH698"/>
  <c r="BG698"/>
  <c r="BF698"/>
  <c r="T698"/>
  <c r="R698"/>
  <c r="P698"/>
  <c r="BI690"/>
  <c r="BH690"/>
  <c r="BG690"/>
  <c r="BF690"/>
  <c r="T690"/>
  <c r="R690"/>
  <c r="P690"/>
  <c r="BI685"/>
  <c r="BH685"/>
  <c r="BG685"/>
  <c r="BF685"/>
  <c r="T685"/>
  <c r="R685"/>
  <c r="P685"/>
  <c r="BI679"/>
  <c r="BH679"/>
  <c r="BG679"/>
  <c r="BF679"/>
  <c r="T679"/>
  <c r="R679"/>
  <c r="P679"/>
  <c r="BI672"/>
  <c r="BH672"/>
  <c r="BG672"/>
  <c r="BF672"/>
  <c r="T672"/>
  <c r="R672"/>
  <c r="P672"/>
  <c r="BI667"/>
  <c r="BH667"/>
  <c r="BG667"/>
  <c r="BF667"/>
  <c r="T667"/>
  <c r="R667"/>
  <c r="P667"/>
  <c r="BI662"/>
  <c r="BH662"/>
  <c r="BG662"/>
  <c r="BF662"/>
  <c r="T662"/>
  <c r="R662"/>
  <c r="P662"/>
  <c r="BI657"/>
  <c r="BH657"/>
  <c r="BG657"/>
  <c r="BF657"/>
  <c r="T657"/>
  <c r="R657"/>
  <c r="P657"/>
  <c r="BI653"/>
  <c r="BH653"/>
  <c r="BG653"/>
  <c r="BF653"/>
  <c r="T653"/>
  <c r="R653"/>
  <c r="P653"/>
  <c r="BI648"/>
  <c r="BH648"/>
  <c r="BG648"/>
  <c r="BF648"/>
  <c r="T648"/>
  <c r="R648"/>
  <c r="P648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4"/>
  <c r="BH594"/>
  <c r="BG594"/>
  <c r="BF594"/>
  <c r="T594"/>
  <c r="R594"/>
  <c r="P594"/>
  <c r="BI590"/>
  <c r="BH590"/>
  <c r="BG590"/>
  <c r="BF590"/>
  <c r="T590"/>
  <c r="R590"/>
  <c r="P590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2"/>
  <c r="BH532"/>
  <c r="BG532"/>
  <c r="BF532"/>
  <c r="T532"/>
  <c r="R532"/>
  <c r="P532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3"/>
  <c r="BH433"/>
  <c r="BG433"/>
  <c r="BF433"/>
  <c r="T433"/>
  <c r="R433"/>
  <c r="P433"/>
  <c r="BI429"/>
  <c r="BH429"/>
  <c r="BG429"/>
  <c r="BF429"/>
  <c r="T429"/>
  <c r="R429"/>
  <c r="P429"/>
  <c r="BI422"/>
  <c r="BH422"/>
  <c r="BG422"/>
  <c r="BF422"/>
  <c r="T422"/>
  <c r="R422"/>
  <c r="P422"/>
  <c r="BI416"/>
  <c r="BH416"/>
  <c r="BG416"/>
  <c r="BF416"/>
  <c r="T416"/>
  <c r="R416"/>
  <c r="P416"/>
  <c r="BI413"/>
  <c r="BH413"/>
  <c r="BG413"/>
  <c r="BF413"/>
  <c r="T413"/>
  <c r="R413"/>
  <c r="P413"/>
  <c r="BI406"/>
  <c r="BH406"/>
  <c r="BG406"/>
  <c r="BF406"/>
  <c r="T406"/>
  <c r="R406"/>
  <c r="P406"/>
  <c r="BI402"/>
  <c r="BH402"/>
  <c r="BG402"/>
  <c r="BF402"/>
  <c r="T402"/>
  <c r="R402"/>
  <c r="P402"/>
  <c r="BI396"/>
  <c r="BH396"/>
  <c r="BG396"/>
  <c r="BF396"/>
  <c r="T396"/>
  <c r="R396"/>
  <c r="P396"/>
  <c r="BI391"/>
  <c r="BH391"/>
  <c r="BG391"/>
  <c r="BF391"/>
  <c r="T391"/>
  <c r="R391"/>
  <c r="P391"/>
  <c r="BI385"/>
  <c r="BH385"/>
  <c r="BG385"/>
  <c r="BF385"/>
  <c r="T385"/>
  <c r="R385"/>
  <c r="P385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2"/>
  <c r="BH322"/>
  <c r="BG322"/>
  <c r="BF322"/>
  <c r="T322"/>
  <c r="R322"/>
  <c r="P322"/>
  <c r="BI317"/>
  <c r="BH317"/>
  <c r="BG317"/>
  <c r="BF317"/>
  <c r="T317"/>
  <c r="R317"/>
  <c r="P317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J135"/>
  <c r="F133"/>
  <c r="E131"/>
  <c r="J95"/>
  <c r="F93"/>
  <c r="E91"/>
  <c r="J28"/>
  <c r="E28"/>
  <c r="J136"/>
  <c r="J27"/>
  <c r="J22"/>
  <c r="E22"/>
  <c r="F96"/>
  <c r="J21"/>
  <c r="J19"/>
  <c r="E19"/>
  <c r="F135"/>
  <c r="J18"/>
  <c r="J16"/>
  <c r="J93"/>
  <c r="E7"/>
  <c r="E125"/>
  <c i="1" r="L90"/>
  <c r="AM90"/>
  <c r="AM89"/>
  <c r="L89"/>
  <c r="AM87"/>
  <c r="L87"/>
  <c r="L85"/>
  <c r="L84"/>
  <c i="2" r="BK1010"/>
  <c r="J1001"/>
  <c r="J983"/>
  <c r="J965"/>
  <c r="J934"/>
  <c r="BK913"/>
  <c r="BK900"/>
  <c r="J880"/>
  <c r="BK863"/>
  <c r="BK834"/>
  <c r="BK778"/>
  <c r="BK743"/>
  <c r="J685"/>
  <c r="J657"/>
  <c r="J648"/>
  <c r="BK632"/>
  <c r="J617"/>
  <c r="J601"/>
  <c r="J590"/>
  <c r="BK565"/>
  <c r="J552"/>
  <c r="BK525"/>
  <c r="BK510"/>
  <c r="BK485"/>
  <c r="BK465"/>
  <c r="BK422"/>
  <c r="BK396"/>
  <c r="BK375"/>
  <c r="J361"/>
  <c r="J344"/>
  <c r="BK254"/>
  <c r="BK242"/>
  <c r="BK220"/>
  <c r="J209"/>
  <c r="J194"/>
  <c r="BK150"/>
  <c i="1" r="AS108"/>
  <c i="2" r="J962"/>
  <c r="J928"/>
  <c r="BK916"/>
  <c r="J900"/>
  <c r="J883"/>
  <c r="J858"/>
  <c r="BK829"/>
  <c r="J785"/>
  <c r="BK755"/>
  <c r="BK721"/>
  <c r="BK703"/>
  <c r="BK648"/>
  <c r="J628"/>
  <c r="BK601"/>
  <c r="BK581"/>
  <c r="J545"/>
  <c r="BK522"/>
  <c r="J495"/>
  <c r="J461"/>
  <c r="BK439"/>
  <c r="J402"/>
  <c r="BK354"/>
  <c r="BK344"/>
  <c r="BK331"/>
  <c r="BK285"/>
  <c r="J227"/>
  <c r="BK209"/>
  <c r="J185"/>
  <c r="BK174"/>
  <c i="1" r="AS102"/>
  <c i="2" r="J987"/>
  <c r="BK962"/>
  <c r="J939"/>
  <c r="J922"/>
  <c r="J913"/>
  <c r="J896"/>
  <c r="J874"/>
  <c r="J863"/>
  <c r="J850"/>
  <c r="J844"/>
  <c r="J814"/>
  <c r="BK800"/>
  <c r="J792"/>
  <c r="J767"/>
  <c r="BK751"/>
  <c r="J733"/>
  <c r="BK726"/>
  <c r="BK698"/>
  <c r="BK672"/>
  <c r="J653"/>
  <c r="BK590"/>
  <c r="J571"/>
  <c r="BK545"/>
  <c r="BK528"/>
  <c r="BK495"/>
  <c r="BK452"/>
  <c r="BK413"/>
  <c r="BK361"/>
  <c r="J331"/>
  <c r="J311"/>
  <c r="BK290"/>
  <c r="J267"/>
  <c r="J238"/>
  <c r="BK223"/>
  <c r="BK185"/>
  <c r="J174"/>
  <c r="BK162"/>
  <c r="J1041"/>
  <c r="BK1030"/>
  <c r="BK880"/>
  <c r="J840"/>
  <c r="BK819"/>
  <c r="BK795"/>
  <c r="BK775"/>
  <c r="J759"/>
  <c r="BK712"/>
  <c r="J690"/>
  <c r="J632"/>
  <c r="BK594"/>
  <c r="J568"/>
  <c r="J549"/>
  <c r="J500"/>
  <c r="BK472"/>
  <c r="J452"/>
  <c r="BK433"/>
  <c r="J406"/>
  <c r="BK385"/>
  <c r="BK340"/>
  <c r="BK301"/>
  <c r="BK279"/>
  <c r="J259"/>
  <c r="BK246"/>
  <c r="BK233"/>
  <c r="BK190"/>
  <c r="BK142"/>
  <c i="3" r="BK152"/>
  <c r="J143"/>
  <c r="BK166"/>
  <c r="J152"/>
  <c r="BK148"/>
  <c r="J161"/>
  <c i="4" r="J393"/>
  <c r="BK155"/>
  <c r="BK384"/>
  <c r="BK375"/>
  <c r="J364"/>
  <c r="J319"/>
  <c r="BK252"/>
  <c r="BK234"/>
  <c r="J195"/>
  <c r="J155"/>
  <c r="BK135"/>
  <c r="J381"/>
  <c r="J362"/>
  <c r="BK351"/>
  <c r="BK342"/>
  <c r="J330"/>
  <c r="J314"/>
  <c r="BK303"/>
  <c r="J271"/>
  <c r="J264"/>
  <c r="J187"/>
  <c r="J180"/>
  <c r="BK378"/>
  <c r="BK362"/>
  <c r="J353"/>
  <c r="BK330"/>
  <c r="BK314"/>
  <c r="J298"/>
  <c r="J285"/>
  <c r="J268"/>
  <c r="J234"/>
  <c r="J199"/>
  <c i="5" r="BK297"/>
  <c r="BK279"/>
  <c r="BK263"/>
  <c r="BK253"/>
  <c r="J249"/>
  <c r="BK231"/>
  <c r="BK223"/>
  <c r="BK214"/>
  <c r="BK208"/>
  <c r="BK194"/>
  <c r="J188"/>
  <c r="J184"/>
  <c r="J182"/>
  <c r="J307"/>
  <c r="J299"/>
  <c r="J289"/>
  <c r="J281"/>
  <c r="J269"/>
  <c r="BK261"/>
  <c r="J253"/>
  <c r="BK245"/>
  <c r="BK239"/>
  <c r="BK229"/>
  <c r="BK216"/>
  <c r="J212"/>
  <c r="J206"/>
  <c r="J202"/>
  <c r="J198"/>
  <c r="J180"/>
  <c r="J170"/>
  <c r="BK166"/>
  <c r="J162"/>
  <c r="J156"/>
  <c r="BK152"/>
  <c r="J144"/>
  <c r="J141"/>
  <c r="J127"/>
  <c r="J301"/>
  <c r="J285"/>
  <c r="J275"/>
  <c r="BK249"/>
  <c r="J233"/>
  <c r="J231"/>
  <c r="BK221"/>
  <c r="BK218"/>
  <c r="BK206"/>
  <c r="BK188"/>
  <c r="BK184"/>
  <c r="J176"/>
  <c r="J172"/>
  <c r="BK162"/>
  <c r="BK156"/>
  <c r="BK144"/>
  <c r="J139"/>
  <c r="BK133"/>
  <c r="J125"/>
  <c r="J241"/>
  <c r="BK198"/>
  <c r="BK150"/>
  <c r="J133"/>
  <c r="J129"/>
  <c i="7" r="J247"/>
  <c r="BK170"/>
  <c r="J151"/>
  <c r="BK369"/>
  <c r="BK355"/>
  <c r="BK347"/>
  <c r="J335"/>
  <c r="BK298"/>
  <c r="BK243"/>
  <c r="BK219"/>
  <c r="J208"/>
  <c r="BK175"/>
  <c r="BK159"/>
  <c r="BK145"/>
  <c r="J138"/>
  <c r="BK366"/>
  <c r="BK339"/>
  <c r="J317"/>
  <c r="J298"/>
  <c r="BK252"/>
  <c r="BK222"/>
  <c r="BK208"/>
  <c r="BK185"/>
  <c r="BK151"/>
  <c r="J363"/>
  <c r="J352"/>
  <c r="BK321"/>
  <c r="J286"/>
  <c r="BK268"/>
  <c r="BK247"/>
  <c r="BK226"/>
  <c r="J204"/>
  <c r="J185"/>
  <c r="BK165"/>
  <c i="8" r="BK202"/>
  <c r="J178"/>
  <c r="BK155"/>
  <c r="BK226"/>
  <c r="BK198"/>
  <c r="J226"/>
  <c r="J214"/>
  <c r="BK200"/>
  <c r="J165"/>
  <c r="J151"/>
  <c i="9" r="BK249"/>
  <c r="J209"/>
  <c r="BK200"/>
  <c r="J150"/>
  <c r="BK244"/>
  <c r="BK231"/>
  <c r="BK209"/>
  <c r="J202"/>
  <c r="BK187"/>
  <c r="BK177"/>
  <c r="J163"/>
  <c r="J139"/>
  <c r="J244"/>
  <c r="BK233"/>
  <c r="BK221"/>
  <c r="J217"/>
  <c r="J207"/>
  <c r="BK192"/>
  <c r="BK166"/>
  <c r="BK251"/>
  <c r="BK242"/>
  <c r="J233"/>
  <c r="BK227"/>
  <c r="J221"/>
  <c r="J215"/>
  <c r="BK198"/>
  <c r="BK173"/>
  <c r="BK163"/>
  <c r="BK146"/>
  <c i="10" r="BK165"/>
  <c r="BK139"/>
  <c r="BK159"/>
  <c r="BK150"/>
  <c r="J141"/>
  <c r="J165"/>
  <c r="BK146"/>
  <c r="BK141"/>
  <c i="11" r="BK747"/>
  <c r="J719"/>
  <c r="J687"/>
  <c r="BK672"/>
  <c r="BK663"/>
  <c r="BK613"/>
  <c r="BK577"/>
  <c r="J557"/>
  <c r="BK543"/>
  <c r="BK518"/>
  <c r="J485"/>
  <c r="J446"/>
  <c r="J431"/>
  <c r="BK403"/>
  <c r="J367"/>
  <c r="J355"/>
  <c r="J343"/>
  <c r="J329"/>
  <c r="J315"/>
  <c r="BK302"/>
  <c r="J284"/>
  <c r="BK253"/>
  <c r="J242"/>
  <c r="BK221"/>
  <c r="J144"/>
  <c r="BK768"/>
  <c r="BK731"/>
  <c r="BK687"/>
  <c r="J658"/>
  <c r="J648"/>
  <c r="BK621"/>
  <c r="BK597"/>
  <c r="BK590"/>
  <c r="BK584"/>
  <c r="BK552"/>
  <c r="BK523"/>
  <c r="BK451"/>
  <c r="J378"/>
  <c r="J348"/>
  <c r="J298"/>
  <c r="BK265"/>
  <c r="J236"/>
  <c r="J216"/>
  <c r="BK200"/>
  <c r="J184"/>
  <c r="BK162"/>
  <c r="BK807"/>
  <c r="J803"/>
  <c r="J797"/>
  <c r="BK790"/>
  <c r="J774"/>
  <c r="BK734"/>
  <c r="BK722"/>
  <c r="BK699"/>
  <c r="BK677"/>
  <c r="J668"/>
  <c r="J639"/>
  <c r="BK605"/>
  <c r="J587"/>
  <c r="BK562"/>
  <c r="J540"/>
  <c r="J501"/>
  <c r="BK485"/>
  <c r="BK464"/>
  <c r="J413"/>
  <c r="J403"/>
  <c r="J389"/>
  <c r="BK378"/>
  <c r="J363"/>
  <c r="J338"/>
  <c r="BK310"/>
  <c r="BK280"/>
  <c r="BK271"/>
  <c r="BK262"/>
  <c r="J256"/>
  <c r="BK225"/>
  <c r="J211"/>
  <c r="J162"/>
  <c r="BK150"/>
  <c r="BK136"/>
  <c r="J787"/>
  <c r="J780"/>
  <c r="BK763"/>
  <c r="BK759"/>
  <c r="BK756"/>
  <c r="BK750"/>
  <c r="J747"/>
  <c r="BK743"/>
  <c r="J734"/>
  <c r="J731"/>
  <c r="J725"/>
  <c r="BK714"/>
  <c r="J706"/>
  <c r="J699"/>
  <c r="BK693"/>
  <c r="J681"/>
  <c r="J663"/>
  <c r="BK639"/>
  <c r="BK629"/>
  <c r="J621"/>
  <c r="J605"/>
  <c r="BK594"/>
  <c r="J584"/>
  <c r="BK571"/>
  <c r="BK546"/>
  <c r="BK534"/>
  <c r="J523"/>
  <c r="BK501"/>
  <c r="J334"/>
  <c r="BK315"/>
  <c r="J302"/>
  <c r="J292"/>
  <c r="J271"/>
  <c r="J245"/>
  <c r="J230"/>
  <c r="J177"/>
  <c r="BK167"/>
  <c r="BK153"/>
  <c r="J140"/>
  <c i="12" r="J162"/>
  <c r="BK134"/>
  <c r="J157"/>
  <c r="J144"/>
  <c r="BK157"/>
  <c r="J134"/>
  <c i="13" r="BK782"/>
  <c r="J780"/>
  <c r="J769"/>
  <c r="BK751"/>
  <c r="J739"/>
  <c r="J713"/>
  <c r="BK685"/>
  <c r="J671"/>
  <c r="J652"/>
  <c r="J603"/>
  <c r="J584"/>
  <c r="BK571"/>
  <c r="J567"/>
  <c r="BK535"/>
  <c r="J496"/>
  <c r="J456"/>
  <c r="J422"/>
  <c r="J398"/>
  <c r="BK320"/>
  <c r="J763"/>
  <c r="BK755"/>
  <c r="BK713"/>
  <c r="BK691"/>
  <c r="J678"/>
  <c r="J666"/>
  <c r="BK640"/>
  <c r="BK631"/>
  <c r="BK606"/>
  <c r="BK599"/>
  <c r="J586"/>
  <c r="BK580"/>
  <c r="BK556"/>
  <c r="BK541"/>
  <c r="J492"/>
  <c r="J463"/>
  <c r="J429"/>
  <c r="BK309"/>
  <c r="BK296"/>
  <c r="BK170"/>
  <c r="BK156"/>
  <c r="BK134"/>
  <c r="BK731"/>
  <c r="BK711"/>
  <c r="BK689"/>
  <c r="J659"/>
  <c r="BK645"/>
  <c r="BK624"/>
  <c r="J612"/>
  <c r="J601"/>
  <c r="J594"/>
  <c r="J571"/>
  <c r="J556"/>
  <c r="J545"/>
  <c r="J529"/>
  <c r="J514"/>
  <c r="BK504"/>
  <c r="BK486"/>
  <c r="J324"/>
  <c r="J311"/>
  <c r="J170"/>
  <c r="J145"/>
  <c r="BK769"/>
  <c r="J731"/>
  <c r="J718"/>
  <c r="J691"/>
  <c r="BK650"/>
  <c r="J629"/>
  <c r="J599"/>
  <c r="BK590"/>
  <c r="J582"/>
  <c r="BK547"/>
  <c r="BK533"/>
  <c r="BK509"/>
  <c r="J486"/>
  <c r="BK452"/>
  <c r="BK429"/>
  <c r="BK398"/>
  <c r="J322"/>
  <c r="J309"/>
  <c r="J296"/>
  <c r="BK164"/>
  <c i="14" r="BK698"/>
  <c r="J685"/>
  <c r="BK633"/>
  <c r="J623"/>
  <c r="BK591"/>
  <c r="BK584"/>
  <c r="J564"/>
  <c r="BK547"/>
  <c r="J517"/>
  <c r="J481"/>
  <c r="BK470"/>
  <c r="J451"/>
  <c r="J436"/>
  <c r="BK416"/>
  <c r="BK358"/>
  <c r="BK318"/>
  <c r="BK256"/>
  <c r="BK144"/>
  <c r="J680"/>
  <c r="J603"/>
  <c r="BK564"/>
  <c r="J524"/>
  <c r="BK483"/>
  <c r="J470"/>
  <c r="BK434"/>
  <c r="BK418"/>
  <c r="BK402"/>
  <c r="BK364"/>
  <c r="J270"/>
  <c r="BK258"/>
  <c r="J243"/>
  <c r="BK685"/>
  <c r="BK665"/>
  <c r="BK649"/>
  <c r="BK615"/>
  <c r="BK598"/>
  <c r="J591"/>
  <c r="J573"/>
  <c r="J533"/>
  <c r="J501"/>
  <c r="J459"/>
  <c r="J408"/>
  <c r="BK382"/>
  <c r="BK348"/>
  <c r="BK279"/>
  <c r="J248"/>
  <c r="J144"/>
  <c r="BK696"/>
  <c r="J665"/>
  <c r="BK651"/>
  <c r="J625"/>
  <c r="J607"/>
  <c r="J577"/>
  <c r="BK573"/>
  <c r="J540"/>
  <c r="BK501"/>
  <c r="BK481"/>
  <c r="J455"/>
  <c r="J443"/>
  <c r="J413"/>
  <c r="J371"/>
  <c r="BK341"/>
  <c r="BK270"/>
  <c r="J156"/>
  <c r="BK133"/>
  <c i="15" r="BK348"/>
  <c r="BK330"/>
  <c r="BK322"/>
  <c r="BK314"/>
  <c r="J302"/>
  <c r="BK288"/>
  <c r="J282"/>
  <c r="J252"/>
  <c r="J234"/>
  <c r="J222"/>
  <c r="J194"/>
  <c r="BK188"/>
  <c r="J185"/>
  <c r="BK169"/>
  <c r="J163"/>
  <c r="J149"/>
  <c r="J129"/>
  <c r="J121"/>
  <c r="BK344"/>
  <c r="BK318"/>
  <c r="BK302"/>
  <c r="BK274"/>
  <c r="J258"/>
  <c r="BK226"/>
  <c r="BK190"/>
  <c r="BK167"/>
  <c r="J151"/>
  <c r="BK139"/>
  <c r="J352"/>
  <c r="BK332"/>
  <c r="BK306"/>
  <c r="J278"/>
  <c r="BK258"/>
  <c r="J250"/>
  <c r="BK238"/>
  <c r="BK222"/>
  <c r="J212"/>
  <c r="J188"/>
  <c r="J181"/>
  <c r="BK173"/>
  <c r="J155"/>
  <c r="BK147"/>
  <c r="J135"/>
  <c r="J127"/>
  <c r="BK121"/>
  <c r="J350"/>
  <c r="J338"/>
  <c r="J322"/>
  <c r="BK308"/>
  <c r="BK282"/>
  <c r="J262"/>
  <c r="J238"/>
  <c r="BK212"/>
  <c r="J200"/>
  <c r="BK181"/>
  <c r="BK165"/>
  <c r="J159"/>
  <c r="J143"/>
  <c r="J133"/>
  <c r="J123"/>
  <c i="16" r="J129"/>
  <c r="BK148"/>
  <c r="J133"/>
  <c r="BK136"/>
  <c r="J148"/>
  <c i="17" r="BK132"/>
  <c r="BK135"/>
  <c r="BK126"/>
  <c i="2" r="BK1017"/>
  <c r="J992"/>
  <c r="J978"/>
  <c r="BK951"/>
  <c r="J919"/>
  <c r="BK906"/>
  <c r="BK890"/>
  <c r="BK877"/>
  <c r="BK850"/>
  <c r="BK825"/>
  <c r="BK789"/>
  <c r="J751"/>
  <c r="J739"/>
  <c r="J672"/>
  <c r="BK662"/>
  <c r="J644"/>
  <c r="BK628"/>
  <c r="J609"/>
  <c r="BK597"/>
  <c r="J585"/>
  <c r="J574"/>
  <c r="BK560"/>
  <c r="BK541"/>
  <c r="J522"/>
  <c r="J505"/>
  <c r="J477"/>
  <c r="BK461"/>
  <c r="J413"/>
  <c r="J385"/>
  <c r="BK366"/>
  <c r="J354"/>
  <c r="J322"/>
  <c r="J250"/>
  <c r="J233"/>
  <c r="J213"/>
  <c r="J200"/>
  <c r="J158"/>
  <c r="J142"/>
  <c r="J1038"/>
  <c r="J1030"/>
  <c r="J1010"/>
  <c r="BK978"/>
  <c r="BK969"/>
  <c r="BK958"/>
  <c r="BK934"/>
  <c r="J903"/>
  <c r="BK887"/>
  <c r="BK874"/>
  <c r="BK847"/>
  <c r="BK792"/>
  <c r="J781"/>
  <c r="J775"/>
  <c r="BK733"/>
  <c r="J708"/>
  <c r="J667"/>
  <c r="BK640"/>
  <c r="BK624"/>
  <c r="J613"/>
  <c r="BK552"/>
  <c r="J537"/>
  <c r="J517"/>
  <c r="J472"/>
  <c r="BK443"/>
  <c r="BK429"/>
  <c r="BK370"/>
  <c r="J351"/>
  <c r="J340"/>
  <c r="BK311"/>
  <c r="BK272"/>
  <c r="BK250"/>
  <c r="BK213"/>
  <c r="J190"/>
  <c r="J178"/>
  <c r="J150"/>
  <c r="BK1027"/>
  <c r="BK998"/>
  <c r="BK983"/>
  <c r="J958"/>
  <c r="BK945"/>
  <c r="J925"/>
  <c r="J916"/>
  <c r="BK903"/>
  <c r="J887"/>
  <c r="J868"/>
  <c r="BK855"/>
  <c r="BK840"/>
  <c r="BK809"/>
  <c r="J795"/>
  <c r="BK770"/>
  <c r="J755"/>
  <c r="BK739"/>
  <c r="BK718"/>
  <c r="BK690"/>
  <c r="J662"/>
  <c r="J640"/>
  <c r="J581"/>
  <c r="BK574"/>
  <c r="J541"/>
  <c r="BK532"/>
  <c r="J510"/>
  <c r="BK482"/>
  <c r="BK447"/>
  <c r="BK406"/>
  <c r="J357"/>
  <c r="BK317"/>
  <c r="J301"/>
  <c r="J279"/>
  <c r="BK259"/>
  <c r="BK227"/>
  <c r="J220"/>
  <c r="BK178"/>
  <c r="J166"/>
  <c r="J154"/>
  <c r="BK1038"/>
  <c r="BK1023"/>
  <c r="J877"/>
  <c r="J829"/>
  <c r="BK814"/>
  <c r="BK785"/>
  <c r="J770"/>
  <c r="BK729"/>
  <c r="BK708"/>
  <c r="BK685"/>
  <c r="BK609"/>
  <c r="BK585"/>
  <c r="J565"/>
  <c r="J532"/>
  <c r="J485"/>
  <c r="BK477"/>
  <c r="J465"/>
  <c r="J429"/>
  <c r="BK402"/>
  <c r="J375"/>
  <c r="BK351"/>
  <c r="J317"/>
  <c r="J290"/>
  <c r="J263"/>
  <c r="BK238"/>
  <c r="BK205"/>
  <c r="J162"/>
  <c i="1" r="AS96"/>
  <c i="3" r="J132"/>
  <c r="J166"/>
  <c r="BK132"/>
  <c i="4" r="J384"/>
  <c r="J360"/>
  <c r="J351"/>
  <c r="BK293"/>
  <c i="7" r="BK272"/>
  <c r="BK256"/>
  <c r="J226"/>
  <c r="J193"/>
  <c r="BK155"/>
  <c r="J373"/>
  <c r="BK359"/>
  <c r="J343"/>
  <c r="BK308"/>
  <c r="J256"/>
  <c r="BK234"/>
  <c r="J216"/>
  <c r="J199"/>
  <c r="J165"/>
  <c r="J155"/>
  <c r="BK142"/>
  <c r="J369"/>
  <c r="J355"/>
  <c r="BK335"/>
  <c r="J321"/>
  <c r="BK301"/>
  <c r="BK277"/>
  <c r="J239"/>
  <c r="J219"/>
  <c r="BK204"/>
  <c r="J170"/>
  <c r="BK138"/>
  <c r="J331"/>
  <c r="J312"/>
  <c r="J301"/>
  <c r="BK291"/>
  <c r="J272"/>
  <c r="BK230"/>
  <c r="BK199"/>
  <c r="BK181"/>
  <c r="J159"/>
  <c i="8" r="J200"/>
  <c r="BK192"/>
  <c r="BK142"/>
  <c r="BK132"/>
  <c r="J219"/>
  <c r="J192"/>
  <c r="J173"/>
  <c r="BK151"/>
  <c r="J209"/>
  <c r="BK137"/>
  <c r="J223"/>
  <c r="BK209"/>
  <c r="J202"/>
  <c r="BK173"/>
  <c r="BK144"/>
  <c i="9" r="BK229"/>
  <c r="BK202"/>
  <c r="J192"/>
  <c r="J240"/>
  <c r="J227"/>
  <c r="BK207"/>
  <c r="BK196"/>
  <c r="BK169"/>
  <c r="BK155"/>
  <c r="BK247"/>
  <c r="BK240"/>
  <c r="BK225"/>
  <c r="BK219"/>
  <c r="BK213"/>
  <c r="J198"/>
  <c r="BK182"/>
  <c r="J160"/>
  <c r="J249"/>
  <c r="J238"/>
  <c r="J231"/>
  <c r="J225"/>
  <c r="J219"/>
  <c r="J200"/>
  <c r="J182"/>
  <c r="J166"/>
  <c r="BK150"/>
  <c r="BK139"/>
  <c i="10" r="BK153"/>
  <c r="BK137"/>
  <c r="J153"/>
  <c r="BK144"/>
  <c r="J132"/>
  <c r="J137"/>
  <c r="BK135"/>
  <c i="11" r="BK780"/>
  <c r="J763"/>
  <c r="J743"/>
  <c r="J728"/>
  <c r="J710"/>
  <c r="BK668"/>
  <c r="J629"/>
  <c r="J610"/>
  <c r="J562"/>
  <c r="J549"/>
  <c r="J537"/>
  <c r="J508"/>
  <c r="J451"/>
  <c r="BK441"/>
  <c r="BK422"/>
  <c r="J382"/>
  <c r="J359"/>
  <c r="BK348"/>
  <c r="BK334"/>
  <c r="J320"/>
  <c r="BK292"/>
  <c r="BK274"/>
  <c r="J248"/>
  <c r="J239"/>
  <c r="BK195"/>
  <c r="J790"/>
  <c r="J756"/>
  <c r="J690"/>
  <c r="BK681"/>
  <c r="BK644"/>
  <c r="BK610"/>
  <c r="J594"/>
  <c r="BK587"/>
  <c r="J566"/>
  <c r="J534"/>
  <c r="J490"/>
  <c r="J422"/>
  <c r="BK355"/>
  <c r="J306"/>
  <c r="J268"/>
  <c r="BK248"/>
  <c r="J221"/>
  <c r="J206"/>
  <c r="J167"/>
  <c r="J153"/>
  <c r="J807"/>
  <c r="BK797"/>
  <c r="J793"/>
  <c r="J759"/>
  <c r="BK728"/>
  <c r="BK719"/>
  <c r="J696"/>
  <c r="J653"/>
  <c r="BK626"/>
  <c r="J601"/>
  <c r="J571"/>
  <c r="BK557"/>
  <c r="BK508"/>
  <c r="BK490"/>
  <c r="BK436"/>
  <c r="J408"/>
  <c r="J393"/>
  <c r="BK382"/>
  <c r="BK370"/>
  <c r="J351"/>
  <c r="BK284"/>
  <c r="J274"/>
  <c r="J265"/>
  <c r="BK233"/>
  <c r="BK216"/>
  <c r="J200"/>
  <c r="BK177"/>
  <c r="J722"/>
  <c r="BK710"/>
  <c r="BK702"/>
  <c r="BK696"/>
  <c r="BK690"/>
  <c r="J677"/>
  <c r="BK648"/>
  <c r="BK634"/>
  <c r="J626"/>
  <c r="J617"/>
  <c r="J597"/>
  <c r="BK580"/>
  <c r="BK549"/>
  <c r="J543"/>
  <c r="BK528"/>
  <c r="J513"/>
  <c r="J497"/>
  <c r="J478"/>
  <c r="J464"/>
  <c r="BK446"/>
  <c r="J441"/>
  <c r="J399"/>
  <c r="J385"/>
  <c r="J370"/>
  <c r="BK324"/>
  <c r="J310"/>
  <c r="J295"/>
  <c r="BK277"/>
  <c r="J253"/>
  <c r="BK242"/>
  <c r="J225"/>
  <c r="J172"/>
  <c r="BK144"/>
  <c i="12" r="J148"/>
  <c r="J128"/>
  <c r="BK148"/>
  <c r="BK162"/>
  <c r="BK139"/>
  <c i="13" r="J786"/>
  <c r="BK780"/>
  <c r="J774"/>
  <c r="BK763"/>
  <c r="J724"/>
  <c r="BK698"/>
  <c r="BK678"/>
  <c r="BK666"/>
  <c r="BK654"/>
  <c r="J633"/>
  <c r="J597"/>
  <c r="BK582"/>
  <c r="BK569"/>
  <c r="J552"/>
  <c r="BK529"/>
  <c r="J494"/>
  <c r="J445"/>
  <c r="BK418"/>
  <c r="BK329"/>
  <c r="J286"/>
  <c r="BK724"/>
  <c r="J711"/>
  <c r="J689"/>
  <c r="BK671"/>
  <c r="BK652"/>
  <c r="J638"/>
  <c r="BK612"/>
  <c r="BK594"/>
  <c r="BK584"/>
  <c r="BK565"/>
  <c r="BK545"/>
  <c r="BK514"/>
  <c r="J471"/>
  <c r="BK433"/>
  <c r="BK340"/>
  <c r="J301"/>
  <c r="BK176"/>
  <c r="BK158"/>
  <c r="BK145"/>
  <c r="BK746"/>
  <c r="J720"/>
  <c r="BK693"/>
  <c r="J661"/>
  <c r="J654"/>
  <c r="BK638"/>
  <c r="BK619"/>
  <c r="BK597"/>
  <c r="J580"/>
  <c r="J565"/>
  <c r="J547"/>
  <c r="BK531"/>
  <c r="J527"/>
  <c r="BK494"/>
  <c r="J439"/>
  <c r="J320"/>
  <c r="J176"/>
  <c r="J156"/>
  <c r="J134"/>
  <c r="BK739"/>
  <c r="J706"/>
  <c r="J693"/>
  <c r="J685"/>
  <c r="J631"/>
  <c r="J606"/>
  <c r="J588"/>
  <c r="BK575"/>
  <c r="BK567"/>
  <c r="BK527"/>
  <c r="BK496"/>
  <c r="BK474"/>
  <c r="BK445"/>
  <c r="BK422"/>
  <c r="J329"/>
  <c r="BK311"/>
  <c r="BK304"/>
  <c r="BK286"/>
  <c r="BK151"/>
  <c i="14" r="J692"/>
  <c r="BK677"/>
  <c r="BK625"/>
  <c r="J593"/>
  <c r="BK577"/>
  <c r="BK557"/>
  <c r="BK540"/>
  <c r="BK508"/>
  <c r="J472"/>
  <c r="BK455"/>
  <c r="J441"/>
  <c r="J425"/>
  <c r="BK337"/>
  <c r="BK156"/>
  <c r="J696"/>
  <c r="BK607"/>
  <c r="BK566"/>
  <c r="J526"/>
  <c r="BK517"/>
  <c r="J474"/>
  <c r="BK441"/>
  <c r="J427"/>
  <c r="J390"/>
  <c r="J348"/>
  <c r="BK268"/>
  <c r="BK248"/>
  <c r="J698"/>
  <c r="J677"/>
  <c r="J651"/>
  <c r="J640"/>
  <c r="BK605"/>
  <c r="J584"/>
  <c r="J557"/>
  <c r="J510"/>
  <c r="J496"/>
  <c r="J418"/>
  <c r="J402"/>
  <c r="J375"/>
  <c r="J341"/>
  <c r="J258"/>
  <c r="BK243"/>
  <c r="BK138"/>
  <c r="BK692"/>
  <c r="BK653"/>
  <c r="J642"/>
  <c r="J615"/>
  <c r="J598"/>
  <c r="J575"/>
  <c r="BK555"/>
  <c r="BK524"/>
  <c r="J466"/>
  <c r="BK451"/>
  <c r="BK425"/>
  <c r="BK375"/>
  <c r="BK352"/>
  <c r="J318"/>
  <c r="J268"/>
  <c r="J138"/>
  <c i="15" r="J344"/>
  <c r="J332"/>
  <c r="J324"/>
  <c r="BK316"/>
  <c r="J310"/>
  <c r="J298"/>
  <c r="J270"/>
  <c r="J246"/>
  <c r="BK230"/>
  <c r="BK200"/>
  <c r="BK196"/>
  <c r="J190"/>
  <c r="BK175"/>
  <c r="J167"/>
  <c r="J161"/>
  <c r="J141"/>
  <c r="BK125"/>
  <c r="BK350"/>
  <c r="BK342"/>
  <c r="J314"/>
  <c r="J288"/>
  <c r="J266"/>
  <c r="BK208"/>
  <c r="BK185"/>
  <c r="BK159"/>
  <c r="J145"/>
  <c r="BK137"/>
  <c r="J336"/>
  <c r="J308"/>
  <c r="J294"/>
  <c r="BK266"/>
  <c r="J256"/>
  <c r="J242"/>
  <c r="BK234"/>
  <c r="J218"/>
  <c r="BK204"/>
  <c r="J186"/>
  <c r="J179"/>
  <c r="J169"/>
  <c r="BK151"/>
  <c r="BK145"/>
  <c r="BK133"/>
  <c r="J125"/>
  <c r="BK352"/>
  <c r="J342"/>
  <c r="BK324"/>
  <c r="BK310"/>
  <c r="J290"/>
  <c r="J274"/>
  <c r="BK252"/>
  <c r="BK218"/>
  <c r="J208"/>
  <c r="BK198"/>
  <c r="BK179"/>
  <c r="J175"/>
  <c r="BK161"/>
  <c r="J147"/>
  <c r="BK135"/>
  <c r="BK127"/>
  <c i="16" r="BK142"/>
  <c r="BK153"/>
  <c r="J136"/>
  <c r="J153"/>
  <c r="BK129"/>
  <c i="17" r="J135"/>
  <c r="J128"/>
  <c r="BK128"/>
  <c i="2" r="J1027"/>
  <c r="BK987"/>
  <c r="J969"/>
  <c r="BK939"/>
  <c r="BK925"/>
  <c r="J910"/>
  <c r="BK883"/>
  <c r="BK868"/>
  <c r="BK844"/>
  <c r="J800"/>
  <c r="J764"/>
  <c r="J748"/>
  <c r="J721"/>
  <c r="BK667"/>
  <c r="BK653"/>
  <c r="BK636"/>
  <c r="J624"/>
  <c r="BK605"/>
  <c r="J594"/>
  <c r="J578"/>
  <c r="BK568"/>
  <c r="BK556"/>
  <c r="J528"/>
  <c r="BK517"/>
  <c r="J490"/>
  <c r="J469"/>
  <c r="J456"/>
  <c r="BK416"/>
  <c r="BK391"/>
  <c r="J370"/>
  <c r="J348"/>
  <c r="J295"/>
  <c r="J246"/>
  <c r="J230"/>
  <c r="BK216"/>
  <c r="J205"/>
  <c r="BK166"/>
  <c r="BK146"/>
  <c i="1" r="AS106"/>
  <c i="2" r="BK1035"/>
  <c r="J1017"/>
  <c r="J998"/>
  <c r="J974"/>
  <c r="BK965"/>
  <c r="J945"/>
  <c r="BK922"/>
  <c r="BK910"/>
  <c r="BK896"/>
  <c r="BK871"/>
  <c r="J834"/>
  <c r="BK805"/>
  <c r="J789"/>
  <c r="BK759"/>
  <c r="BK748"/>
  <c r="J718"/>
  <c r="J698"/>
  <c r="BK644"/>
  <c r="J636"/>
  <c r="BK617"/>
  <c r="J597"/>
  <c r="BK549"/>
  <c r="J525"/>
  <c r="J513"/>
  <c r="BK490"/>
  <c r="J447"/>
  <c r="J433"/>
  <c r="J416"/>
  <c r="J366"/>
  <c r="BK348"/>
  <c r="BK335"/>
  <c r="J306"/>
  <c r="BK267"/>
  <c r="J223"/>
  <c r="BK194"/>
  <c r="J182"/>
  <c r="BK170"/>
  <c r="BK1041"/>
  <c r="BK1001"/>
  <c r="BK992"/>
  <c r="BK974"/>
  <c r="J951"/>
  <c r="BK928"/>
  <c r="BK919"/>
  <c r="J906"/>
  <c r="J890"/>
  <c r="J871"/>
  <c r="BK858"/>
  <c r="J847"/>
  <c r="J819"/>
  <c r="J805"/>
  <c r="J778"/>
  <c r="BK764"/>
  <c r="J743"/>
  <c r="J729"/>
  <c r="J712"/>
  <c r="BK679"/>
  <c r="BK657"/>
  <c r="BK613"/>
  <c r="BK578"/>
  <c r="J560"/>
  <c r="BK537"/>
  <c r="BK513"/>
  <c r="BK500"/>
  <c r="BK456"/>
  <c r="J439"/>
  <c r="J391"/>
  <c r="J335"/>
  <c r="BK306"/>
  <c r="J285"/>
  <c r="BK263"/>
  <c r="BK230"/>
  <c r="BK200"/>
  <c r="BK182"/>
  <c r="J170"/>
  <c r="BK158"/>
  <c r="J146"/>
  <c r="J1035"/>
  <c r="J1023"/>
  <c r="J855"/>
  <c r="J825"/>
  <c r="J809"/>
  <c r="BK781"/>
  <c r="BK767"/>
  <c r="J726"/>
  <c r="J703"/>
  <c r="J679"/>
  <c r="J605"/>
  <c r="BK571"/>
  <c r="J556"/>
  <c r="BK505"/>
  <c r="J482"/>
  <c r="BK469"/>
  <c r="J443"/>
  <c r="J422"/>
  <c r="J396"/>
  <c r="BK357"/>
  <c r="BK322"/>
  <c r="BK295"/>
  <c r="J272"/>
  <c r="J254"/>
  <c r="J242"/>
  <c r="J216"/>
  <c r="BK154"/>
  <c i="3" r="BK156"/>
  <c r="J148"/>
  <c r="BK138"/>
  <c r="BK161"/>
  <c r="J138"/>
  <c r="BK143"/>
  <c r="J156"/>
  <c i="4" r="BK388"/>
  <c r="BK381"/>
  <c r="BK371"/>
  <c r="BK358"/>
  <c r="BK353"/>
  <c r="BK344"/>
  <c r="J321"/>
  <c r="J287"/>
  <c r="BK264"/>
  <c r="J259"/>
  <c r="BK195"/>
  <c r="J185"/>
  <c r="BK393"/>
  <c r="J388"/>
  <c r="J378"/>
  <c r="J371"/>
  <c r="J342"/>
  <c r="BK312"/>
  <c r="J310"/>
  <c r="J303"/>
  <c r="BK298"/>
  <c r="J293"/>
  <c r="BK287"/>
  <c r="BK285"/>
  <c r="BK271"/>
  <c r="BK259"/>
  <c r="BK247"/>
  <c r="BK199"/>
  <c r="BK187"/>
  <c r="J140"/>
  <c r="BK364"/>
  <c r="BK360"/>
  <c r="J344"/>
  <c r="BK337"/>
  <c r="BK319"/>
  <c r="BK310"/>
  <c r="BK280"/>
  <c r="BK268"/>
  <c r="J252"/>
  <c r="BK185"/>
  <c r="J135"/>
  <c r="J375"/>
  <c r="J358"/>
  <c r="J337"/>
  <c r="BK321"/>
  <c r="J312"/>
  <c r="J280"/>
  <c r="J247"/>
  <c r="BK180"/>
  <c r="BK140"/>
  <c i="5" r="BK299"/>
  <c r="J295"/>
  <c r="BK267"/>
  <c r="J261"/>
  <c r="BK233"/>
  <c r="J225"/>
  <c r="J216"/>
  <c r="BK210"/>
  <c r="BK196"/>
  <c r="J192"/>
  <c r="BK186"/>
  <c r="BK180"/>
  <c r="J174"/>
  <c r="BK172"/>
  <c r="J166"/>
  <c r="BK160"/>
  <c r="J158"/>
  <c r="J152"/>
  <c r="J148"/>
  <c r="J146"/>
  <c r="BK139"/>
  <c r="J137"/>
  <c r="J135"/>
  <c r="BK131"/>
  <c r="BK127"/>
  <c r="BK125"/>
  <c r="BK307"/>
  <c r="J305"/>
  <c r="J297"/>
  <c r="J291"/>
  <c r="BK285"/>
  <c r="BK273"/>
  <c r="J267"/>
  <c r="J255"/>
  <c r="BK247"/>
  <c r="BK241"/>
  <c r="J237"/>
  <c r="J220"/>
  <c r="J214"/>
  <c r="J208"/>
  <c r="BK204"/>
  <c r="BK200"/>
  <c r="J194"/>
  <c r="BK192"/>
  <c r="BK178"/>
  <c r="BK168"/>
  <c r="BK164"/>
  <c r="BK158"/>
  <c r="J154"/>
  <c r="BK146"/>
  <c r="J142"/>
  <c r="BK137"/>
  <c r="BK305"/>
  <c r="BK295"/>
  <c r="BK281"/>
  <c r="BK257"/>
  <c r="J239"/>
  <c r="BK237"/>
  <c r="J229"/>
  <c r="BK220"/>
  <c r="BK212"/>
  <c r="J210"/>
  <c r="J200"/>
  <c r="J186"/>
  <c r="BK182"/>
  <c r="BK174"/>
  <c r="BK170"/>
  <c r="J160"/>
  <c r="J150"/>
  <c r="BK142"/>
  <c r="BK135"/>
  <c r="BK129"/>
  <c r="BK301"/>
  <c r="BK291"/>
  <c r="BK289"/>
  <c r="J279"/>
  <c r="BK275"/>
  <c r="J273"/>
  <c r="BK269"/>
  <c r="J263"/>
  <c r="J257"/>
  <c r="BK255"/>
  <c r="J247"/>
  <c r="J245"/>
  <c r="BK225"/>
  <c r="J223"/>
  <c r="J221"/>
  <c r="J218"/>
  <c r="J204"/>
  <c r="BK202"/>
  <c r="J196"/>
  <c r="J178"/>
  <c r="BK176"/>
  <c r="J168"/>
  <c r="J164"/>
  <c r="BK154"/>
  <c r="BK148"/>
  <c r="BK141"/>
  <c r="J131"/>
  <c i="6" r="BK135"/>
  <c r="J130"/>
  <c r="J135"/>
  <c r="J132"/>
  <c r="BK132"/>
  <c r="BK130"/>
  <c i="7" r="J326"/>
  <c r="BK317"/>
  <c r="J304"/>
  <c r="J291"/>
  <c r="BK286"/>
  <c r="BK282"/>
  <c r="J268"/>
  <c r="BK264"/>
  <c r="BK260"/>
  <c r="J252"/>
  <c r="J243"/>
  <c r="J212"/>
  <c r="BK162"/>
  <c r="J145"/>
  <c r="J366"/>
  <c r="BK352"/>
  <c r="J339"/>
  <c r="BK312"/>
  <c r="J294"/>
  <c r="J230"/>
  <c r="BK212"/>
  <c r="BK193"/>
  <c r="J189"/>
  <c r="J162"/>
  <c r="BK148"/>
  <c r="BK373"/>
  <c r="BK363"/>
  <c r="J347"/>
  <c r="BK331"/>
  <c r="J308"/>
  <c r="J282"/>
  <c r="J260"/>
  <c r="J234"/>
  <c r="BK216"/>
  <c r="BK189"/>
  <c r="J181"/>
  <c r="J148"/>
  <c r="J359"/>
  <c r="BK343"/>
  <c r="BK326"/>
  <c r="BK304"/>
  <c r="BK294"/>
  <c r="J277"/>
  <c r="J264"/>
  <c r="BK239"/>
  <c r="J222"/>
  <c r="J175"/>
  <c r="J142"/>
  <c i="8" r="J198"/>
  <c r="J184"/>
  <c r="J137"/>
  <c r="BK223"/>
  <c r="BK214"/>
  <c r="BK184"/>
  <c r="BK165"/>
  <c r="J144"/>
  <c r="BK207"/>
  <c r="J132"/>
  <c r="BK219"/>
  <c r="J207"/>
  <c r="BK178"/>
  <c r="J155"/>
  <c r="J142"/>
  <c i="9" r="J236"/>
  <c r="BK204"/>
  <c r="BK194"/>
  <c r="J146"/>
  <c r="BK238"/>
  <c r="J211"/>
  <c r="J204"/>
  <c r="J194"/>
  <c r="J173"/>
  <c r="BK160"/>
  <c r="J251"/>
  <c r="J242"/>
  <c r="BK223"/>
  <c r="BK215"/>
  <c r="BK211"/>
  <c r="J196"/>
  <c r="J177"/>
  <c r="BK143"/>
  <c r="J247"/>
  <c r="BK236"/>
  <c r="J229"/>
  <c r="J223"/>
  <c r="BK217"/>
  <c r="J213"/>
  <c r="J187"/>
  <c r="J169"/>
  <c r="J155"/>
  <c r="J143"/>
  <c i="10" r="J159"/>
  <c r="J135"/>
  <c r="J146"/>
  <c r="J139"/>
  <c r="J150"/>
  <c r="J144"/>
  <c r="BK132"/>
  <c i="11" r="J768"/>
  <c r="J750"/>
  <c r="BK740"/>
  <c r="J714"/>
  <c r="BK684"/>
  <c r="BK658"/>
  <c r="BK617"/>
  <c r="J580"/>
  <c r="J552"/>
  <c r="BK540"/>
  <c r="BK513"/>
  <c r="BK473"/>
  <c r="J436"/>
  <c r="BK413"/>
  <c r="BK363"/>
  <c r="BK351"/>
  <c r="BK338"/>
  <c r="J324"/>
  <c r="BK288"/>
  <c r="BK256"/>
  <c r="BK245"/>
  <c r="BK236"/>
  <c r="J190"/>
  <c r="BK774"/>
  <c r="J702"/>
  <c r="J684"/>
  <c r="BK653"/>
  <c r="J634"/>
  <c r="BK601"/>
  <c r="J577"/>
  <c r="BK537"/>
  <c r="J528"/>
  <c r="J455"/>
  <c r="J374"/>
  <c r="BK329"/>
  <c r="J288"/>
  <c r="J262"/>
  <c r="J233"/>
  <c r="BK211"/>
  <c r="J195"/>
  <c r="J158"/>
  <c r="BK140"/>
  <c r="BK803"/>
  <c r="BK793"/>
  <c r="BK787"/>
  <c r="J740"/>
  <c r="BK725"/>
  <c r="BK706"/>
  <c r="J693"/>
  <c r="J672"/>
  <c r="J644"/>
  <c r="J613"/>
  <c r="J590"/>
  <c r="BK566"/>
  <c r="J546"/>
  <c r="J518"/>
  <c r="BK497"/>
  <c r="BK478"/>
  <c r="BK431"/>
  <c r="BK399"/>
  <c r="BK385"/>
  <c r="BK367"/>
  <c r="BK343"/>
  <c r="BK295"/>
  <c r="J277"/>
  <c r="BK268"/>
  <c r="J259"/>
  <c r="BK230"/>
  <c r="BK206"/>
  <c r="BK184"/>
  <c r="BK172"/>
  <c r="J473"/>
  <c r="BK455"/>
  <c r="BK408"/>
  <c r="BK393"/>
  <c r="BK389"/>
  <c r="BK374"/>
  <c r="BK359"/>
  <c r="BK320"/>
  <c r="BK306"/>
  <c r="BK298"/>
  <c r="J280"/>
  <c r="BK259"/>
  <c r="BK239"/>
  <c r="BK190"/>
  <c r="BK158"/>
  <c r="J150"/>
  <c r="J136"/>
  <c i="12" r="J139"/>
  <c r="BK144"/>
  <c r="J152"/>
  <c r="BK128"/>
  <c r="BK152"/>
  <c i="13" r="BK786"/>
  <c r="J782"/>
  <c r="BK774"/>
  <c r="J755"/>
  <c r="J746"/>
  <c r="BK722"/>
  <c r="J695"/>
  <c r="J676"/>
  <c r="BK661"/>
  <c r="J645"/>
  <c r="J624"/>
  <c r="BK588"/>
  <c r="J575"/>
  <c r="BK561"/>
  <c r="J533"/>
  <c r="J504"/>
  <c r="BK463"/>
  <c r="J433"/>
  <c r="J340"/>
  <c r="BK322"/>
  <c r="BK216"/>
  <c r="J758"/>
  <c r="BK718"/>
  <c r="BK695"/>
  <c r="BK676"/>
  <c r="BK659"/>
  <c r="BK633"/>
  <c r="BK617"/>
  <c r="BK601"/>
  <c r="J590"/>
  <c r="J573"/>
  <c r="J561"/>
  <c r="J531"/>
  <c r="J474"/>
  <c r="BK456"/>
  <c r="J344"/>
  <c r="J304"/>
  <c r="J216"/>
  <c r="J164"/>
  <c r="J151"/>
  <c r="J751"/>
  <c r="J722"/>
  <c r="BK706"/>
  <c r="BK687"/>
  <c r="J650"/>
  <c r="BK629"/>
  <c r="J617"/>
  <c r="BK603"/>
  <c r="BK592"/>
  <c r="J569"/>
  <c r="BK552"/>
  <c r="J535"/>
  <c r="J520"/>
  <c r="J509"/>
  <c r="J452"/>
  <c r="BK344"/>
  <c r="J211"/>
  <c r="J158"/>
  <c r="BK139"/>
  <c r="BK758"/>
  <c r="BK720"/>
  <c r="J698"/>
  <c r="J687"/>
  <c r="J640"/>
  <c r="J619"/>
  <c r="J592"/>
  <c r="BK586"/>
  <c r="BK573"/>
  <c r="J541"/>
  <c r="BK520"/>
  <c r="BK492"/>
  <c r="BK471"/>
  <c r="BK439"/>
  <c r="J418"/>
  <c r="BK324"/>
  <c r="BK301"/>
  <c r="BK211"/>
  <c r="J139"/>
  <c i="14" r="BK702"/>
  <c r="J688"/>
  <c r="BK640"/>
  <c r="BK603"/>
  <c r="BK586"/>
  <c r="BK575"/>
  <c r="J555"/>
  <c r="BK526"/>
  <c r="BK474"/>
  <c r="BK466"/>
  <c r="BK443"/>
  <c r="BK427"/>
  <c r="J382"/>
  <c r="J352"/>
  <c r="J282"/>
  <c r="BK196"/>
  <c r="J702"/>
  <c r="BK642"/>
  <c r="J571"/>
  <c r="J547"/>
  <c r="BK510"/>
  <c r="BK472"/>
  <c r="BK436"/>
  <c r="J416"/>
  <c r="BK371"/>
  <c r="J279"/>
  <c r="BK251"/>
  <c r="J196"/>
  <c r="BK680"/>
  <c r="J653"/>
  <c r="J633"/>
  <c r="BK593"/>
  <c r="J586"/>
  <c r="J566"/>
  <c r="J508"/>
  <c r="J483"/>
  <c r="BK413"/>
  <c r="BK390"/>
  <c r="J358"/>
  <c r="BK282"/>
  <c r="J256"/>
  <c r="BK150"/>
  <c r="J133"/>
  <c r="BK688"/>
  <c r="J649"/>
  <c r="BK623"/>
  <c r="J605"/>
  <c r="BK571"/>
  <c r="BK533"/>
  <c r="BK496"/>
  <c r="BK459"/>
  <c r="J434"/>
  <c r="BK408"/>
  <c r="J364"/>
  <c r="J337"/>
  <c r="J251"/>
  <c r="J150"/>
  <c i="15" r="J354"/>
  <c r="BK336"/>
  <c r="J326"/>
  <c r="J318"/>
  <c r="J306"/>
  <c r="J286"/>
  <c r="BK256"/>
  <c r="J236"/>
  <c r="J226"/>
  <c r="J198"/>
  <c r="BK192"/>
  <c r="BK186"/>
  <c r="J173"/>
  <c r="J165"/>
  <c r="J153"/>
  <c r="J139"/>
  <c r="BK354"/>
  <c r="BK338"/>
  <c r="BK290"/>
  <c r="BK270"/>
  <c r="BK242"/>
  <c r="J192"/>
  <c r="BK183"/>
  <c r="BK157"/>
  <c r="BK143"/>
  <c r="BK131"/>
  <c r="J330"/>
  <c r="BK298"/>
  <c r="BK286"/>
  <c r="BK262"/>
  <c r="BK246"/>
  <c r="BK236"/>
  <c r="J230"/>
  <c r="J216"/>
  <c r="BK194"/>
  <c r="J183"/>
  <c r="BK177"/>
  <c r="J157"/>
  <c r="BK153"/>
  <c r="BK149"/>
  <c r="J137"/>
  <c r="J131"/>
  <c r="BK123"/>
  <c r="J348"/>
  <c r="BK326"/>
  <c r="J316"/>
  <c r="BK294"/>
  <c r="BK278"/>
  <c r="BK250"/>
  <c r="BK216"/>
  <c r="J204"/>
  <c r="J196"/>
  <c r="J177"/>
  <c r="BK163"/>
  <c r="BK155"/>
  <c r="BK141"/>
  <c r="BK129"/>
  <c i="16" r="BK127"/>
  <c r="J142"/>
  <c r="J127"/>
  <c r="BK133"/>
  <c i="17" r="J132"/>
  <c r="J126"/>
  <c i="2" l="1" r="P141"/>
  <c r="BK374"/>
  <c r="J374"/>
  <c r="J103"/>
  <c r="T374"/>
  <c r="R489"/>
  <c r="P589"/>
  <c r="T589"/>
  <c r="R623"/>
  <c r="P697"/>
  <c r="BK867"/>
  <c r="J867"/>
  <c r="J109"/>
  <c r="R867"/>
  <c r="R763"/>
  <c r="P933"/>
  <c r="BK977"/>
  <c r="J977"/>
  <c r="J113"/>
  <c r="BK1000"/>
  <c r="J1000"/>
  <c r="J114"/>
  <c r="R1000"/>
  <c r="P1029"/>
  <c i="3" r="P131"/>
  <c r="BK147"/>
  <c r="J147"/>
  <c r="J103"/>
  <c r="T147"/>
  <c i="4" r="R134"/>
  <c r="P251"/>
  <c r="BK270"/>
  <c r="J270"/>
  <c r="J104"/>
  <c r="R270"/>
  <c r="R292"/>
  <c r="R380"/>
  <c i="5" r="R124"/>
  <c i="6" r="P129"/>
  <c r="P128"/>
  <c r="P127"/>
  <c i="1" r="AU101"/>
  <c i="7" r="P137"/>
  <c r="BK238"/>
  <c r="J238"/>
  <c r="J103"/>
  <c r="BK251"/>
  <c r="J251"/>
  <c r="J104"/>
  <c r="R251"/>
  <c r="BK307"/>
  <c r="J307"/>
  <c r="J108"/>
  <c r="T307"/>
  <c r="P334"/>
  <c r="P333"/>
  <c i="8" r="P131"/>
  <c r="BK183"/>
  <c r="J183"/>
  <c r="J104"/>
  <c r="T183"/>
  <c i="9" r="R138"/>
  <c r="P159"/>
  <c r="P154"/>
  <c r="T159"/>
  <c r="T154"/>
  <c r="T172"/>
  <c r="BK191"/>
  <c r="J191"/>
  <c r="J109"/>
  <c r="T191"/>
  <c r="P206"/>
  <c r="BK235"/>
  <c r="J235"/>
  <c r="J111"/>
  <c r="T235"/>
  <c r="P246"/>
  <c i="10" r="BK131"/>
  <c r="T131"/>
  <c r="R143"/>
  <c r="R152"/>
  <c i="11" r="BK135"/>
  <c r="J135"/>
  <c r="J100"/>
  <c r="R135"/>
  <c r="T347"/>
  <c r="R388"/>
  <c r="R398"/>
  <c r="R533"/>
  <c r="P718"/>
  <c r="P570"/>
  <c r="P762"/>
  <c i="12" r="T127"/>
  <c r="R143"/>
  <c i="13" r="R133"/>
  <c r="T473"/>
  <c r="T503"/>
  <c r="BK526"/>
  <c r="J526"/>
  <c r="J104"/>
  <c r="P717"/>
  <c r="T738"/>
  <c r="R779"/>
  <c i="14" r="P132"/>
  <c r="BK389"/>
  <c r="J389"/>
  <c r="J101"/>
  <c r="P407"/>
  <c r="T415"/>
  <c r="BK679"/>
  <c r="J679"/>
  <c r="J105"/>
  <c r="R679"/>
  <c r="P695"/>
  <c i="15" r="BK120"/>
  <c r="J120"/>
  <c r="J98"/>
  <c i="16" r="T126"/>
  <c r="R135"/>
  <c i="2" r="R141"/>
  <c r="P374"/>
  <c r="BK489"/>
  <c r="J489"/>
  <c r="J104"/>
  <c r="P489"/>
  <c r="BK589"/>
  <c r="J589"/>
  <c r="J105"/>
  <c r="R589"/>
  <c r="P623"/>
  <c r="BK697"/>
  <c r="J697"/>
  <c r="J107"/>
  <c r="T697"/>
  <c r="T867"/>
  <c r="T763"/>
  <c r="R933"/>
  <c r="R977"/>
  <c r="P1000"/>
  <c r="BK1029"/>
  <c r="J1029"/>
  <c r="J115"/>
  <c r="T1029"/>
  <c i="3" r="BK131"/>
  <c r="J131"/>
  <c r="J102"/>
  <c r="R131"/>
  <c r="P147"/>
  <c i="4" r="BK134"/>
  <c r="T134"/>
  <c r="R251"/>
  <c r="BK292"/>
  <c r="J292"/>
  <c r="J105"/>
  <c r="T292"/>
  <c r="P380"/>
  <c i="5" r="P124"/>
  <c i="1" r="AU100"/>
  <c i="11" r="P135"/>
  <c r="P314"/>
  <c r="R347"/>
  <c r="T388"/>
  <c r="P398"/>
  <c r="P533"/>
  <c r="BK718"/>
  <c r="J718"/>
  <c r="J107"/>
  <c r="R762"/>
  <c i="12" r="P127"/>
  <c r="P143"/>
  <c i="13" r="P133"/>
  <c r="BK473"/>
  <c r="J473"/>
  <c r="J102"/>
  <c r="P503"/>
  <c r="P526"/>
  <c r="R717"/>
  <c r="R738"/>
  <c r="T779"/>
  <c i="14" r="T132"/>
  <c r="T389"/>
  <c r="T407"/>
  <c r="P415"/>
  <c i="15" r="R120"/>
  <c i="16" r="P126"/>
  <c r="P135"/>
  <c i="17" r="R125"/>
  <c r="P131"/>
  <c i="6" r="R129"/>
  <c r="R128"/>
  <c r="R127"/>
  <c i="7" r="R137"/>
  <c r="P238"/>
  <c r="T238"/>
  <c r="P251"/>
  <c r="P297"/>
  <c r="P281"/>
  <c r="T297"/>
  <c r="T281"/>
  <c r="R307"/>
  <c r="R334"/>
  <c r="R333"/>
  <c i="8" r="R131"/>
  <c r="P183"/>
  <c i="9" r="BK138"/>
  <c r="P138"/>
  <c r="T138"/>
  <c r="BK159"/>
  <c r="J159"/>
  <c r="J104"/>
  <c r="R159"/>
  <c r="R154"/>
  <c r="BK172"/>
  <c r="J172"/>
  <c r="J105"/>
  <c r="P172"/>
  <c r="R191"/>
  <c r="R206"/>
  <c r="P235"/>
  <c r="BK246"/>
  <c r="J246"/>
  <c r="J112"/>
  <c r="T246"/>
  <c i="10" r="P131"/>
  <c r="BK143"/>
  <c r="J143"/>
  <c r="J103"/>
  <c r="T143"/>
  <c r="P152"/>
  <c i="11" r="BK347"/>
  <c r="J347"/>
  <c r="J102"/>
  <c r="BK388"/>
  <c r="J388"/>
  <c r="J103"/>
  <c r="T398"/>
  <c r="T533"/>
  <c r="T718"/>
  <c r="T570"/>
  <c r="BK762"/>
  <c r="J762"/>
  <c r="J108"/>
  <c i="12" r="R127"/>
  <c r="R126"/>
  <c r="R125"/>
  <c r="T143"/>
  <c i="13" r="BK133"/>
  <c r="J133"/>
  <c r="J100"/>
  <c r="P473"/>
  <c r="BK503"/>
  <c r="J503"/>
  <c r="J103"/>
  <c r="R526"/>
  <c r="BK717"/>
  <c r="J717"/>
  <c r="J105"/>
  <c r="BK738"/>
  <c r="J738"/>
  <c r="J106"/>
  <c r="BK779"/>
  <c r="J779"/>
  <c r="J107"/>
  <c i="14" r="BK132"/>
  <c r="J132"/>
  <c r="J100"/>
  <c r="R389"/>
  <c r="R407"/>
  <c r="R415"/>
  <c r="T679"/>
  <c r="T695"/>
  <c i="15" r="T120"/>
  <c i="16" r="BK126"/>
  <c r="J126"/>
  <c r="J100"/>
  <c r="T135"/>
  <c i="17" r="P125"/>
  <c r="P124"/>
  <c r="P123"/>
  <c i="1" r="AU115"/>
  <c i="17" r="T125"/>
  <c r="R131"/>
  <c i="2" r="BK141"/>
  <c r="J141"/>
  <c r="J102"/>
  <c r="T141"/>
  <c r="R374"/>
  <c r="T489"/>
  <c r="BK623"/>
  <c r="J623"/>
  <c r="J106"/>
  <c r="T623"/>
  <c r="R697"/>
  <c r="P867"/>
  <c r="P763"/>
  <c r="BK933"/>
  <c r="J933"/>
  <c r="J110"/>
  <c r="T933"/>
  <c r="P977"/>
  <c r="P976"/>
  <c r="T977"/>
  <c r="T976"/>
  <c r="T1000"/>
  <c r="R1029"/>
  <c i="3" r="T131"/>
  <c r="T130"/>
  <c r="T129"/>
  <c r="R147"/>
  <c i="4" r="P134"/>
  <c r="BK251"/>
  <c r="J251"/>
  <c r="J103"/>
  <c r="T251"/>
  <c r="P270"/>
  <c r="T270"/>
  <c r="P292"/>
  <c r="BK380"/>
  <c r="J380"/>
  <c r="J107"/>
  <c r="T380"/>
  <c i="5" r="BK124"/>
  <c r="J124"/>
  <c r="T124"/>
  <c i="6" r="BK129"/>
  <c r="T129"/>
  <c r="T128"/>
  <c r="T127"/>
  <c i="7" r="BK137"/>
  <c r="J137"/>
  <c r="J102"/>
  <c r="T137"/>
  <c r="R238"/>
  <c r="T251"/>
  <c r="BK297"/>
  <c r="J297"/>
  <c r="J107"/>
  <c r="R297"/>
  <c r="R281"/>
  <c r="P307"/>
  <c r="BK334"/>
  <c r="J334"/>
  <c r="J111"/>
  <c r="T334"/>
  <c r="T333"/>
  <c i="8" r="BK131"/>
  <c r="J131"/>
  <c r="J102"/>
  <c r="T131"/>
  <c r="T130"/>
  <c r="T129"/>
  <c r="R183"/>
  <c i="9" r="R172"/>
  <c r="P191"/>
  <c r="P190"/>
  <c r="P189"/>
  <c r="BK206"/>
  <c r="J206"/>
  <c r="J110"/>
  <c r="T206"/>
  <c r="R235"/>
  <c r="R246"/>
  <c i="10" r="R131"/>
  <c r="R130"/>
  <c r="R129"/>
  <c r="P143"/>
  <c r="BK152"/>
  <c r="J152"/>
  <c r="J105"/>
  <c r="T152"/>
  <c i="11" r="T135"/>
  <c r="BK314"/>
  <c r="J314"/>
  <c r="J101"/>
  <c r="R314"/>
  <c r="T314"/>
  <c r="P347"/>
  <c r="P388"/>
  <c r="BK398"/>
  <c r="J398"/>
  <c r="J104"/>
  <c r="BK533"/>
  <c r="J533"/>
  <c r="J105"/>
  <c r="R718"/>
  <c r="R570"/>
  <c r="T762"/>
  <c i="12" r="BK127"/>
  <c r="BK143"/>
  <c r="J143"/>
  <c r="J101"/>
  <c i="13" r="T133"/>
  <c r="T132"/>
  <c r="T131"/>
  <c r="R473"/>
  <c r="R503"/>
  <c r="T526"/>
  <c r="T717"/>
  <c r="P738"/>
  <c r="P779"/>
  <c i="14" r="R132"/>
  <c r="R131"/>
  <c r="R130"/>
  <c r="P389"/>
  <c r="BK407"/>
  <c r="J407"/>
  <c r="J102"/>
  <c r="BK415"/>
  <c r="J415"/>
  <c r="J103"/>
  <c r="P679"/>
  <c r="BK695"/>
  <c r="J695"/>
  <c r="J106"/>
  <c r="R695"/>
  <c i="15" r="P120"/>
  <c i="1" r="AU113"/>
  <c i="16" r="R126"/>
  <c r="R125"/>
  <c r="R124"/>
  <c r="BK135"/>
  <c r="J135"/>
  <c r="J102"/>
  <c i="17" r="BK125"/>
  <c r="J125"/>
  <c r="J100"/>
  <c r="BK131"/>
  <c r="J131"/>
  <c r="J101"/>
  <c r="T131"/>
  <c i="6" r="BK134"/>
  <c r="J134"/>
  <c r="J103"/>
  <c i="7" r="BK281"/>
  <c r="J281"/>
  <c r="J106"/>
  <c i="10" r="BK149"/>
  <c r="J149"/>
  <c r="J104"/>
  <c i="11" r="BK570"/>
  <c r="J570"/>
  <c r="J106"/>
  <c i="2" r="BK763"/>
  <c r="J763"/>
  <c r="J108"/>
  <c r="BK973"/>
  <c r="J973"/>
  <c r="J111"/>
  <c i="3" r="BK165"/>
  <c r="J165"/>
  <c r="J105"/>
  <c i="4" r="BK392"/>
  <c r="J392"/>
  <c r="J108"/>
  <c i="12" r="BK156"/>
  <c r="J156"/>
  <c r="J102"/>
  <c i="13" r="BK470"/>
  <c r="J470"/>
  <c r="J101"/>
  <c i="7" r="BK276"/>
  <c r="J276"/>
  <c r="J105"/>
  <c r="BK330"/>
  <c r="J330"/>
  <c r="J109"/>
  <c i="8" r="BK177"/>
  <c r="J177"/>
  <c r="J103"/>
  <c r="BK225"/>
  <c r="J225"/>
  <c r="J105"/>
  <c i="9" r="BK154"/>
  <c r="J154"/>
  <c r="J103"/>
  <c r="BK186"/>
  <c r="J186"/>
  <c r="J106"/>
  <c i="11" r="BK802"/>
  <c r="J802"/>
  <c r="J109"/>
  <c r="BK806"/>
  <c r="J806"/>
  <c r="J111"/>
  <c i="13" r="BK785"/>
  <c r="J785"/>
  <c r="J109"/>
  <c i="16" r="BK132"/>
  <c r="J132"/>
  <c r="J101"/>
  <c i="3" r="BK160"/>
  <c r="J160"/>
  <c r="J104"/>
  <c i="4" r="BK377"/>
  <c r="J377"/>
  <c r="J106"/>
  <c i="6" r="F95"/>
  <c i="12" r="BK161"/>
  <c r="J161"/>
  <c r="J103"/>
  <c i="14" r="BK676"/>
  <c r="J676"/>
  <c r="J104"/>
  <c r="BK701"/>
  <c r="J701"/>
  <c r="J108"/>
  <c i="17" r="E85"/>
  <c r="J91"/>
  <c r="F94"/>
  <c r="J120"/>
  <c r="BE132"/>
  <c r="F119"/>
  <c r="BE128"/>
  <c r="BE135"/>
  <c r="BE126"/>
  <c i="16" r="F93"/>
  <c r="J94"/>
  <c r="J118"/>
  <c r="BE127"/>
  <c r="BE129"/>
  <c r="F94"/>
  <c r="BE136"/>
  <c r="BE142"/>
  <c r="BE148"/>
  <c r="E85"/>
  <c r="BE133"/>
  <c r="BE153"/>
  <c i="15" r="J91"/>
  <c r="J94"/>
  <c r="BE123"/>
  <c r="BE137"/>
  <c r="BE143"/>
  <c r="BE151"/>
  <c r="BE167"/>
  <c r="BE183"/>
  <c r="BE185"/>
  <c r="BE192"/>
  <c r="BE222"/>
  <c r="BE226"/>
  <c r="BE234"/>
  <c r="BE242"/>
  <c r="BE252"/>
  <c r="BE256"/>
  <c r="BE266"/>
  <c r="BE270"/>
  <c r="BE286"/>
  <c r="BE302"/>
  <c r="BE330"/>
  <c r="BE342"/>
  <c r="E85"/>
  <c r="F94"/>
  <c r="BE139"/>
  <c r="BE141"/>
  <c r="BE159"/>
  <c r="BE161"/>
  <c r="BE165"/>
  <c r="BE181"/>
  <c r="BE188"/>
  <c r="BE190"/>
  <c r="BE196"/>
  <c r="BE208"/>
  <c r="BE288"/>
  <c r="BE310"/>
  <c r="BE314"/>
  <c r="BE316"/>
  <c r="BE318"/>
  <c r="BE322"/>
  <c r="BE324"/>
  <c r="BE336"/>
  <c r="BE344"/>
  <c r="BE348"/>
  <c r="F93"/>
  <c r="BE121"/>
  <c r="BE125"/>
  <c r="BE135"/>
  <c r="BE147"/>
  <c r="BE153"/>
  <c r="BE163"/>
  <c r="BE169"/>
  <c r="BE175"/>
  <c r="BE177"/>
  <c r="BE186"/>
  <c r="BE194"/>
  <c r="BE198"/>
  <c r="BE200"/>
  <c r="BE212"/>
  <c r="BE216"/>
  <c r="BE218"/>
  <c r="BE230"/>
  <c r="BE236"/>
  <c r="BE278"/>
  <c r="BE282"/>
  <c r="BE294"/>
  <c r="BE298"/>
  <c r="BE306"/>
  <c r="BE326"/>
  <c r="BE332"/>
  <c r="BE352"/>
  <c r="BE127"/>
  <c r="BE129"/>
  <c r="BE131"/>
  <c r="BE133"/>
  <c r="BE145"/>
  <c r="BE149"/>
  <c r="BE155"/>
  <c r="BE157"/>
  <c r="BE173"/>
  <c r="BE179"/>
  <c r="BE204"/>
  <c r="BE238"/>
  <c r="BE246"/>
  <c r="BE250"/>
  <c r="BE258"/>
  <c r="BE262"/>
  <c r="BE274"/>
  <c r="BE290"/>
  <c r="BE308"/>
  <c r="BE338"/>
  <c r="BE350"/>
  <c r="BE354"/>
  <c i="14" r="F93"/>
  <c r="J94"/>
  <c r="F127"/>
  <c r="BE196"/>
  <c r="BE243"/>
  <c r="BE256"/>
  <c r="BE279"/>
  <c r="BE382"/>
  <c r="BE413"/>
  <c r="BE416"/>
  <c r="BE436"/>
  <c r="BE472"/>
  <c r="BE508"/>
  <c r="BE510"/>
  <c r="BE524"/>
  <c r="BE564"/>
  <c r="BE584"/>
  <c r="BE586"/>
  <c r="BE593"/>
  <c r="BE598"/>
  <c r="BE633"/>
  <c r="BE665"/>
  <c r="BE677"/>
  <c r="E85"/>
  <c r="BE248"/>
  <c r="BE251"/>
  <c r="BE268"/>
  <c r="BE358"/>
  <c r="BE364"/>
  <c r="BE418"/>
  <c r="BE425"/>
  <c r="BE434"/>
  <c r="BE441"/>
  <c r="BE466"/>
  <c r="BE470"/>
  <c r="BE517"/>
  <c r="BE540"/>
  <c r="BE547"/>
  <c r="BE557"/>
  <c r="BE575"/>
  <c r="BE623"/>
  <c r="BE696"/>
  <c r="J91"/>
  <c r="BE138"/>
  <c r="BE144"/>
  <c r="BE150"/>
  <c r="BE156"/>
  <c r="BE282"/>
  <c r="BE318"/>
  <c r="BE337"/>
  <c r="BE348"/>
  <c r="BE352"/>
  <c r="BE375"/>
  <c r="BE443"/>
  <c r="BE451"/>
  <c r="BE455"/>
  <c r="BE459"/>
  <c r="BE474"/>
  <c r="BE483"/>
  <c r="BE501"/>
  <c r="BE526"/>
  <c r="BE533"/>
  <c r="BE555"/>
  <c r="BE571"/>
  <c r="BE573"/>
  <c r="BE577"/>
  <c r="BE591"/>
  <c r="BE603"/>
  <c r="BE615"/>
  <c r="BE625"/>
  <c r="BE640"/>
  <c r="BE649"/>
  <c r="BE651"/>
  <c r="BE653"/>
  <c r="BE685"/>
  <c r="BE133"/>
  <c r="BE258"/>
  <c r="BE270"/>
  <c r="BE341"/>
  <c r="BE371"/>
  <c r="BE390"/>
  <c r="BE402"/>
  <c r="BE408"/>
  <c r="BE427"/>
  <c r="BE481"/>
  <c r="BE496"/>
  <c r="BE566"/>
  <c r="BE605"/>
  <c r="BE607"/>
  <c r="BE642"/>
  <c r="BE680"/>
  <c r="BE688"/>
  <c r="BE692"/>
  <c r="BE698"/>
  <c r="BE702"/>
  <c i="13" r="J91"/>
  <c r="J94"/>
  <c r="F128"/>
  <c r="BE170"/>
  <c r="BE340"/>
  <c r="BE456"/>
  <c r="BE494"/>
  <c r="BE529"/>
  <c r="BE535"/>
  <c r="BE567"/>
  <c r="BE569"/>
  <c r="BE580"/>
  <c r="BE594"/>
  <c r="BE601"/>
  <c r="BE603"/>
  <c r="BE612"/>
  <c r="BE633"/>
  <c r="BE640"/>
  <c r="BE652"/>
  <c r="BE654"/>
  <c r="BE659"/>
  <c r="BE666"/>
  <c r="BE671"/>
  <c r="BE678"/>
  <c r="BE693"/>
  <c r="BE711"/>
  <c r="BE722"/>
  <c r="BE746"/>
  <c r="BE763"/>
  <c i="12" r="J127"/>
  <c r="J100"/>
  <c i="13" r="BE211"/>
  <c r="BE286"/>
  <c r="BE301"/>
  <c r="BE324"/>
  <c r="BE329"/>
  <c r="BE398"/>
  <c r="BE418"/>
  <c r="BE429"/>
  <c r="BE439"/>
  <c r="BE452"/>
  <c r="BE463"/>
  <c r="BE533"/>
  <c r="BE556"/>
  <c r="BE573"/>
  <c r="BE582"/>
  <c r="BE584"/>
  <c r="BE586"/>
  <c r="BE588"/>
  <c r="BE606"/>
  <c r="BE631"/>
  <c r="BE676"/>
  <c r="BE695"/>
  <c r="BE713"/>
  <c r="BE751"/>
  <c r="BE758"/>
  <c r="E85"/>
  <c r="F127"/>
  <c r="BE139"/>
  <c r="BE145"/>
  <c r="BE164"/>
  <c r="BE216"/>
  <c r="BE320"/>
  <c r="BE322"/>
  <c r="BE344"/>
  <c r="BE422"/>
  <c r="BE445"/>
  <c r="BE486"/>
  <c r="BE496"/>
  <c r="BE504"/>
  <c r="BE520"/>
  <c r="BE527"/>
  <c r="BE547"/>
  <c r="BE552"/>
  <c r="BE561"/>
  <c r="BE571"/>
  <c r="BE575"/>
  <c r="BE619"/>
  <c r="BE624"/>
  <c r="BE645"/>
  <c r="BE650"/>
  <c r="BE661"/>
  <c r="BE685"/>
  <c r="BE698"/>
  <c r="BE720"/>
  <c r="BE731"/>
  <c r="BE739"/>
  <c r="BE134"/>
  <c r="BE151"/>
  <c r="BE156"/>
  <c r="BE158"/>
  <c r="BE176"/>
  <c r="BE296"/>
  <c r="BE304"/>
  <c r="BE309"/>
  <c r="BE311"/>
  <c r="BE433"/>
  <c r="BE471"/>
  <c r="BE474"/>
  <c r="BE492"/>
  <c r="BE509"/>
  <c r="BE514"/>
  <c r="BE531"/>
  <c r="BE541"/>
  <c r="BE545"/>
  <c r="BE565"/>
  <c r="BE590"/>
  <c r="BE592"/>
  <c r="BE597"/>
  <c r="BE599"/>
  <c r="BE617"/>
  <c r="BE629"/>
  <c r="BE638"/>
  <c r="BE687"/>
  <c r="BE689"/>
  <c r="BE691"/>
  <c r="BE706"/>
  <c r="BE718"/>
  <c r="BE724"/>
  <c r="BE755"/>
  <c r="BE769"/>
  <c r="BE774"/>
  <c r="BE780"/>
  <c r="BE782"/>
  <c r="BE786"/>
  <c i="11" r="BK134"/>
  <c r="J134"/>
  <c r="J99"/>
  <c i="12" r="E85"/>
  <c r="F94"/>
  <c r="F93"/>
  <c r="J94"/>
  <c r="J119"/>
  <c r="BE157"/>
  <c r="BE162"/>
  <c r="BE139"/>
  <c r="BE152"/>
  <c r="BE128"/>
  <c r="BE134"/>
  <c r="BE144"/>
  <c r="BE148"/>
  <c i="10" r="J131"/>
  <c r="J102"/>
  <c i="11" r="J127"/>
  <c r="BE136"/>
  <c r="BE172"/>
  <c r="BE184"/>
  <c r="BE195"/>
  <c r="BE211"/>
  <c r="BE216"/>
  <c r="BE233"/>
  <c r="BE248"/>
  <c r="BE262"/>
  <c r="BE284"/>
  <c r="BE343"/>
  <c r="BE348"/>
  <c r="BE351"/>
  <c r="BE355"/>
  <c r="BE363"/>
  <c r="BE378"/>
  <c r="BE422"/>
  <c r="BE485"/>
  <c r="BE490"/>
  <c r="BE508"/>
  <c r="BE518"/>
  <c r="BE537"/>
  <c r="BE552"/>
  <c r="BE562"/>
  <c r="BE566"/>
  <c r="BE587"/>
  <c r="BE610"/>
  <c r="BE653"/>
  <c r="BE658"/>
  <c r="BE668"/>
  <c r="BE728"/>
  <c r="BE768"/>
  <c r="E85"/>
  <c r="F94"/>
  <c r="BE140"/>
  <c r="BE153"/>
  <c r="BE190"/>
  <c r="BE221"/>
  <c r="BE236"/>
  <c r="BE239"/>
  <c r="BE245"/>
  <c r="BE253"/>
  <c r="BE288"/>
  <c r="BE298"/>
  <c r="BE302"/>
  <c r="BE315"/>
  <c r="BE324"/>
  <c r="BE329"/>
  <c r="BE370"/>
  <c r="BE408"/>
  <c r="BE413"/>
  <c r="BE441"/>
  <c r="BE446"/>
  <c r="BE451"/>
  <c r="BE455"/>
  <c r="BE528"/>
  <c r="BE534"/>
  <c r="BE549"/>
  <c r="BE571"/>
  <c r="BE580"/>
  <c r="BE590"/>
  <c r="BE617"/>
  <c r="BE629"/>
  <c r="BE644"/>
  <c r="BE681"/>
  <c r="BE684"/>
  <c r="BE687"/>
  <c r="BE710"/>
  <c r="BE740"/>
  <c r="BE747"/>
  <c r="BE756"/>
  <c r="BE763"/>
  <c r="BE787"/>
  <c r="BE790"/>
  <c r="BE793"/>
  <c r="BE797"/>
  <c r="BE803"/>
  <c r="BE807"/>
  <c r="J94"/>
  <c r="BE144"/>
  <c r="BE242"/>
  <c r="BE256"/>
  <c r="BE271"/>
  <c r="BE274"/>
  <c r="BE280"/>
  <c r="BE292"/>
  <c r="BE310"/>
  <c r="BE320"/>
  <c r="BE334"/>
  <c r="BE338"/>
  <c r="BE359"/>
  <c r="BE367"/>
  <c r="BE382"/>
  <c r="BE389"/>
  <c r="BE399"/>
  <c r="BE403"/>
  <c r="BE431"/>
  <c r="BE436"/>
  <c r="BE464"/>
  <c r="BE473"/>
  <c r="BE501"/>
  <c r="BE513"/>
  <c r="BE540"/>
  <c r="BE543"/>
  <c r="BE546"/>
  <c r="BE557"/>
  <c r="BE577"/>
  <c r="BE605"/>
  <c r="BE613"/>
  <c r="BE663"/>
  <c r="BE672"/>
  <c r="BE693"/>
  <c r="BE699"/>
  <c r="BE702"/>
  <c r="BE706"/>
  <c r="BE714"/>
  <c r="BE719"/>
  <c r="BE725"/>
  <c r="BE734"/>
  <c r="BE743"/>
  <c r="BE750"/>
  <c r="BE759"/>
  <c r="BE780"/>
  <c r="F93"/>
  <c r="BE150"/>
  <c r="BE158"/>
  <c r="BE162"/>
  <c r="BE167"/>
  <c r="BE177"/>
  <c r="BE200"/>
  <c r="BE206"/>
  <c r="BE225"/>
  <c r="BE230"/>
  <c r="BE259"/>
  <c r="BE265"/>
  <c r="BE268"/>
  <c r="BE277"/>
  <c r="BE295"/>
  <c r="BE306"/>
  <c r="BE374"/>
  <c r="BE385"/>
  <c r="BE393"/>
  <c r="BE478"/>
  <c r="BE497"/>
  <c r="BE523"/>
  <c r="BE584"/>
  <c r="BE594"/>
  <c r="BE597"/>
  <c r="BE601"/>
  <c r="BE621"/>
  <c r="BE626"/>
  <c r="BE634"/>
  <c r="BE639"/>
  <c r="BE648"/>
  <c r="BE677"/>
  <c r="BE690"/>
  <c r="BE696"/>
  <c r="BE722"/>
  <c r="BE731"/>
  <c r="BE774"/>
  <c i="9" r="J138"/>
  <c r="J102"/>
  <c i="10" r="F95"/>
  <c r="E115"/>
  <c r="BE137"/>
  <c r="BE146"/>
  <c r="BE159"/>
  <c r="J93"/>
  <c r="J96"/>
  <c r="F126"/>
  <c r="BE132"/>
  <c r="BE139"/>
  <c r="BE141"/>
  <c r="BE150"/>
  <c r="BE153"/>
  <c i="9" r="BK190"/>
  <c r="BK189"/>
  <c r="J189"/>
  <c r="J107"/>
  <c i="10" r="BE135"/>
  <c r="BE165"/>
  <c r="BE144"/>
  <c i="9" r="F95"/>
  <c r="J96"/>
  <c r="J130"/>
  <c r="BE177"/>
  <c r="BE192"/>
  <c r="BE202"/>
  <c r="BE204"/>
  <c r="BE209"/>
  <c r="BE211"/>
  <c r="E122"/>
  <c r="F133"/>
  <c r="BE173"/>
  <c r="BE194"/>
  <c r="BE200"/>
  <c r="BE227"/>
  <c r="BE236"/>
  <c r="BE249"/>
  <c r="BE251"/>
  <c r="BE139"/>
  <c r="BE146"/>
  <c r="BE163"/>
  <c r="BE198"/>
  <c r="BE213"/>
  <c r="BE215"/>
  <c r="BE219"/>
  <c r="BE229"/>
  <c r="BE233"/>
  <c r="BE242"/>
  <c r="BE143"/>
  <c r="BE150"/>
  <c r="BE155"/>
  <c r="BE160"/>
  <c r="BE166"/>
  <c r="BE169"/>
  <c r="BE182"/>
  <c r="BE187"/>
  <c r="BE196"/>
  <c r="BE207"/>
  <c r="BE217"/>
  <c r="BE221"/>
  <c r="BE223"/>
  <c r="BE225"/>
  <c r="BE231"/>
  <c r="BE238"/>
  <c r="BE240"/>
  <c r="BE244"/>
  <c r="BE247"/>
  <c i="8" r="J93"/>
  <c r="J96"/>
  <c r="F126"/>
  <c r="BE132"/>
  <c r="BE200"/>
  <c r="F95"/>
  <c r="E115"/>
  <c r="BE142"/>
  <c r="BE155"/>
  <c r="BE165"/>
  <c r="BE178"/>
  <c r="BE184"/>
  <c r="BE202"/>
  <c r="BE226"/>
  <c r="BE137"/>
  <c r="BE192"/>
  <c r="BE198"/>
  <c r="BE219"/>
  <c r="BE144"/>
  <c r="BE151"/>
  <c r="BE173"/>
  <c r="BE207"/>
  <c r="BE209"/>
  <c r="BE214"/>
  <c r="BE223"/>
  <c i="7" r="J93"/>
  <c r="J96"/>
  <c r="BE148"/>
  <c r="BE151"/>
  <c r="BE189"/>
  <c r="BE208"/>
  <c r="BE216"/>
  <c r="BE243"/>
  <c r="BE256"/>
  <c r="BE335"/>
  <c r="BE347"/>
  <c r="BE366"/>
  <c r="F95"/>
  <c r="F132"/>
  <c r="BE142"/>
  <c r="BE155"/>
  <c r="BE159"/>
  <c r="BE162"/>
  <c r="BE175"/>
  <c r="BE193"/>
  <c r="BE226"/>
  <c r="BE239"/>
  <c r="BE247"/>
  <c r="BE252"/>
  <c r="BE264"/>
  <c r="BE268"/>
  <c r="BE282"/>
  <c r="BE291"/>
  <c r="BE308"/>
  <c r="BE312"/>
  <c r="BE326"/>
  <c r="BE343"/>
  <c r="BE352"/>
  <c r="BE355"/>
  <c i="6" r="J129"/>
  <c r="J102"/>
  <c i="7" r="E121"/>
  <c r="BE170"/>
  <c r="BE181"/>
  <c r="BE204"/>
  <c r="BE222"/>
  <c r="BE260"/>
  <c r="BE272"/>
  <c r="BE277"/>
  <c r="BE286"/>
  <c r="BE301"/>
  <c r="BE317"/>
  <c r="BE321"/>
  <c r="BE331"/>
  <c r="BE359"/>
  <c r="BE363"/>
  <c r="BE369"/>
  <c r="BE373"/>
  <c r="BE138"/>
  <c r="BE145"/>
  <c r="BE165"/>
  <c r="BE185"/>
  <c r="BE199"/>
  <c r="BE212"/>
  <c r="BE219"/>
  <c r="BE230"/>
  <c r="BE234"/>
  <c r="BE294"/>
  <c r="BE298"/>
  <c r="BE304"/>
  <c r="BE339"/>
  <c i="5" r="J100"/>
  <c i="6" r="F96"/>
  <c r="E113"/>
  <c r="J121"/>
  <c r="BE130"/>
  <c r="BE135"/>
  <c r="J96"/>
  <c r="BE132"/>
  <c i="4" r="J134"/>
  <c r="J102"/>
  <c i="5" r="F95"/>
  <c r="J96"/>
  <c r="F121"/>
  <c r="BE125"/>
  <c r="BE135"/>
  <c r="BE144"/>
  <c r="BE156"/>
  <c r="BE158"/>
  <c r="BE160"/>
  <c r="BE170"/>
  <c r="BE182"/>
  <c r="BE188"/>
  <c r="BE194"/>
  <c r="BE200"/>
  <c r="BE206"/>
  <c r="BE208"/>
  <c r="BE210"/>
  <c r="BE212"/>
  <c r="BE218"/>
  <c r="BE229"/>
  <c r="BE233"/>
  <c r="BE249"/>
  <c r="BE257"/>
  <c r="BE263"/>
  <c r="BE279"/>
  <c r="E85"/>
  <c r="BE137"/>
  <c r="BE146"/>
  <c r="BE152"/>
  <c r="BE164"/>
  <c r="BE166"/>
  <c r="BE178"/>
  <c r="BE192"/>
  <c r="BE196"/>
  <c r="BE202"/>
  <c r="BE214"/>
  <c r="BE223"/>
  <c r="BE245"/>
  <c r="BE253"/>
  <c r="BE261"/>
  <c r="BE267"/>
  <c r="BE273"/>
  <c r="BE275"/>
  <c r="BE289"/>
  <c r="BE297"/>
  <c r="BE127"/>
  <c r="BE129"/>
  <c r="BE131"/>
  <c r="BE133"/>
  <c r="BE148"/>
  <c r="BE172"/>
  <c r="BE180"/>
  <c r="BE184"/>
  <c r="BE186"/>
  <c r="BE221"/>
  <c r="BE225"/>
  <c r="BE231"/>
  <c r="BE291"/>
  <c r="BE295"/>
  <c r="BE299"/>
  <c r="BE305"/>
  <c r="BE307"/>
  <c r="J93"/>
  <c r="BE139"/>
  <c r="BE141"/>
  <c r="BE142"/>
  <c r="BE150"/>
  <c r="BE154"/>
  <c r="BE162"/>
  <c r="BE168"/>
  <c r="BE174"/>
  <c r="BE176"/>
  <c r="BE198"/>
  <c r="BE204"/>
  <c r="BE216"/>
  <c r="BE220"/>
  <c r="BE237"/>
  <c r="BE239"/>
  <c r="BE241"/>
  <c r="BE247"/>
  <c r="BE255"/>
  <c r="BE269"/>
  <c r="BE281"/>
  <c r="BE285"/>
  <c r="BE301"/>
  <c i="4" r="E85"/>
  <c r="J96"/>
  <c r="F128"/>
  <c r="BE185"/>
  <c r="BE252"/>
  <c r="BE259"/>
  <c r="BE287"/>
  <c r="BE310"/>
  <c r="BE342"/>
  <c r="BE364"/>
  <c r="F96"/>
  <c r="J126"/>
  <c r="BE187"/>
  <c r="BE195"/>
  <c r="BE234"/>
  <c r="BE271"/>
  <c r="BE285"/>
  <c r="BE293"/>
  <c r="BE353"/>
  <c r="BE371"/>
  <c r="BE155"/>
  <c r="BE180"/>
  <c r="BE264"/>
  <c r="BE268"/>
  <c r="BE280"/>
  <c r="BE314"/>
  <c r="BE319"/>
  <c r="BE321"/>
  <c r="BE330"/>
  <c r="BE337"/>
  <c r="BE344"/>
  <c r="BE351"/>
  <c r="BE358"/>
  <c r="BE360"/>
  <c r="BE381"/>
  <c r="BE393"/>
  <c r="BE135"/>
  <c r="BE140"/>
  <c r="BE199"/>
  <c r="BE247"/>
  <c r="BE298"/>
  <c r="BE303"/>
  <c r="BE312"/>
  <c r="BE362"/>
  <c r="BE375"/>
  <c r="BE378"/>
  <c r="BE384"/>
  <c r="BE388"/>
  <c i="2" r="BK140"/>
  <c i="3" r="J93"/>
  <c r="F126"/>
  <c r="BE138"/>
  <c r="BE148"/>
  <c r="E85"/>
  <c r="F95"/>
  <c r="BE152"/>
  <c r="BE132"/>
  <c r="BE143"/>
  <c r="BE156"/>
  <c r="J96"/>
  <c r="BE161"/>
  <c r="BE166"/>
  <c i="2" r="E85"/>
  <c r="F95"/>
  <c r="F136"/>
  <c r="BE146"/>
  <c r="BE154"/>
  <c r="BE170"/>
  <c r="BE182"/>
  <c r="BE194"/>
  <c r="BE209"/>
  <c r="BE220"/>
  <c r="BE227"/>
  <c r="BE259"/>
  <c r="BE263"/>
  <c r="BE306"/>
  <c r="BE331"/>
  <c r="BE344"/>
  <c r="BE354"/>
  <c r="BE361"/>
  <c r="BE366"/>
  <c r="BE406"/>
  <c r="BE413"/>
  <c r="BE439"/>
  <c r="BE456"/>
  <c r="BE490"/>
  <c r="BE510"/>
  <c r="BE513"/>
  <c r="BE522"/>
  <c r="BE525"/>
  <c r="BE537"/>
  <c r="BE541"/>
  <c r="BE552"/>
  <c r="BE574"/>
  <c r="BE578"/>
  <c r="BE597"/>
  <c r="BE605"/>
  <c r="BE609"/>
  <c r="BE613"/>
  <c r="BE624"/>
  <c r="BE636"/>
  <c r="BE648"/>
  <c r="BE653"/>
  <c r="BE662"/>
  <c r="BE667"/>
  <c r="BE721"/>
  <c r="BE733"/>
  <c r="BE739"/>
  <c r="BE748"/>
  <c r="BE751"/>
  <c r="BE764"/>
  <c r="BE778"/>
  <c r="BE789"/>
  <c r="BE834"/>
  <c r="BE844"/>
  <c r="BE847"/>
  <c r="BE858"/>
  <c r="BE868"/>
  <c r="BE874"/>
  <c r="BE1027"/>
  <c r="BE1035"/>
  <c r="J96"/>
  <c r="J133"/>
  <c r="BE150"/>
  <c r="BE190"/>
  <c r="BE205"/>
  <c r="BE213"/>
  <c r="BE242"/>
  <c r="BE250"/>
  <c r="BE322"/>
  <c r="BE340"/>
  <c r="BE348"/>
  <c r="BE370"/>
  <c r="BE375"/>
  <c r="BE396"/>
  <c r="BE416"/>
  <c r="BE422"/>
  <c r="BE461"/>
  <c r="BE469"/>
  <c r="BE472"/>
  <c r="BE485"/>
  <c r="BE505"/>
  <c r="BE549"/>
  <c r="BE594"/>
  <c r="BE617"/>
  <c r="BE628"/>
  <c r="BE632"/>
  <c r="BE644"/>
  <c r="BE708"/>
  <c r="BE743"/>
  <c r="BE759"/>
  <c r="BE775"/>
  <c r="BE781"/>
  <c r="BE785"/>
  <c r="BE825"/>
  <c r="BE829"/>
  <c r="BE877"/>
  <c r="BE883"/>
  <c r="BE887"/>
  <c r="BE934"/>
  <c r="BE939"/>
  <c r="BE958"/>
  <c r="BE965"/>
  <c r="BE987"/>
  <c r="BE1041"/>
  <c r="BE142"/>
  <c r="BE158"/>
  <c r="BE162"/>
  <c r="BE166"/>
  <c r="BE200"/>
  <c r="BE216"/>
  <c r="BE230"/>
  <c r="BE233"/>
  <c r="BE246"/>
  <c r="BE254"/>
  <c r="BE290"/>
  <c r="BE295"/>
  <c r="BE317"/>
  <c r="BE357"/>
  <c r="BE385"/>
  <c r="BE391"/>
  <c r="BE452"/>
  <c r="BE465"/>
  <c r="BE477"/>
  <c r="BE482"/>
  <c r="BE500"/>
  <c r="BE517"/>
  <c r="BE528"/>
  <c r="BE556"/>
  <c r="BE560"/>
  <c r="BE565"/>
  <c r="BE568"/>
  <c r="BE585"/>
  <c r="BE590"/>
  <c r="BE657"/>
  <c r="BE672"/>
  <c r="BE679"/>
  <c r="BE685"/>
  <c r="BE726"/>
  <c r="BE767"/>
  <c r="BE795"/>
  <c r="BE809"/>
  <c r="BE819"/>
  <c r="BE840"/>
  <c r="BE850"/>
  <c r="BE863"/>
  <c r="BE880"/>
  <c r="BE906"/>
  <c r="BE913"/>
  <c r="BE919"/>
  <c r="BE922"/>
  <c r="BE925"/>
  <c r="BE951"/>
  <c r="BE978"/>
  <c r="BE983"/>
  <c r="BE992"/>
  <c r="BE1030"/>
  <c r="BE1038"/>
  <c r="BE174"/>
  <c r="BE178"/>
  <c r="BE185"/>
  <c r="BE223"/>
  <c r="BE238"/>
  <c r="BE267"/>
  <c r="BE272"/>
  <c r="BE279"/>
  <c r="BE285"/>
  <c r="BE301"/>
  <c r="BE311"/>
  <c r="BE335"/>
  <c r="BE351"/>
  <c r="BE402"/>
  <c r="BE429"/>
  <c r="BE433"/>
  <c r="BE443"/>
  <c r="BE447"/>
  <c r="BE495"/>
  <c r="BE532"/>
  <c r="BE545"/>
  <c r="BE571"/>
  <c r="BE581"/>
  <c r="BE601"/>
  <c r="BE640"/>
  <c r="BE690"/>
  <c r="BE698"/>
  <c r="BE703"/>
  <c r="BE712"/>
  <c r="BE718"/>
  <c r="BE729"/>
  <c r="BE755"/>
  <c r="BE770"/>
  <c r="BE792"/>
  <c r="BE800"/>
  <c r="BE805"/>
  <c r="BE814"/>
  <c r="BE855"/>
  <c r="BE871"/>
  <c r="BE890"/>
  <c r="BE896"/>
  <c r="BE900"/>
  <c r="BE903"/>
  <c r="BE910"/>
  <c r="BE916"/>
  <c r="BE928"/>
  <c r="BE945"/>
  <c r="BE962"/>
  <c r="BE969"/>
  <c r="BE974"/>
  <c r="BE998"/>
  <c r="BE1001"/>
  <c r="BE1010"/>
  <c r="BE1017"/>
  <c r="BE1023"/>
  <c i="5" r="J34"/>
  <c i="2" r="F41"/>
  <c i="1" r="BD97"/>
  <c r="AS95"/>
  <c r="AS94"/>
  <c i="2" r="J38"/>
  <c i="1" r="AW97"/>
  <c i="3" r="J38"/>
  <c i="1" r="AW98"/>
  <c i="3" r="F40"/>
  <c i="1" r="BC98"/>
  <c i="4" r="F40"/>
  <c i="1" r="BC99"/>
  <c i="5" r="F41"/>
  <c i="1" r="BD100"/>
  <c i="5" r="F38"/>
  <c i="1" r="BA100"/>
  <c i="6" r="F39"/>
  <c i="1" r="BB101"/>
  <c i="6" r="J38"/>
  <c i="1" r="AW101"/>
  <c i="6" r="F40"/>
  <c i="1" r="BC101"/>
  <c i="7" r="F41"/>
  <c i="1" r="BD103"/>
  <c i="7" r="J38"/>
  <c i="1" r="AW103"/>
  <c i="8" r="F40"/>
  <c i="1" r="BC104"/>
  <c i="8" r="J38"/>
  <c i="1" r="AW104"/>
  <c i="9" r="F38"/>
  <c i="1" r="BA105"/>
  <c i="9" r="F40"/>
  <c i="1" r="BC105"/>
  <c i="11" r="J36"/>
  <c i="1" r="AW109"/>
  <c i="12" r="J36"/>
  <c i="1" r="AW110"/>
  <c i="12" r="F37"/>
  <c i="1" r="BB110"/>
  <c i="12" r="F39"/>
  <c i="1" r="BD110"/>
  <c i="13" r="F37"/>
  <c i="1" r="BB111"/>
  <c i="13" r="J36"/>
  <c i="1" r="AW111"/>
  <c i="14" r="J36"/>
  <c i="1" r="AW112"/>
  <c i="14" r="F38"/>
  <c i="1" r="BC112"/>
  <c i="2" r="F38"/>
  <c i="1" r="BA97"/>
  <c i="3" r="F41"/>
  <c i="1" r="BD98"/>
  <c i="4" r="F39"/>
  <c i="1" r="BB99"/>
  <c i="15" r="F36"/>
  <c i="1" r="BA113"/>
  <c i="16" r="J36"/>
  <c i="1" r="AW114"/>
  <c i="15" r="J32"/>
  <c i="16" r="F37"/>
  <c i="1" r="BB114"/>
  <c i="17" r="J36"/>
  <c i="1" r="AW115"/>
  <c i="17" r="F38"/>
  <c i="1" r="BC115"/>
  <c i="2" r="F40"/>
  <c i="1" r="BC97"/>
  <c i="3" r="F38"/>
  <c i="1" r="BA98"/>
  <c i="4" r="J38"/>
  <c i="1" r="AW99"/>
  <c i="5" r="J38"/>
  <c i="1" r="AW100"/>
  <c i="5" r="F39"/>
  <c i="1" r="BB100"/>
  <c i="7" r="F39"/>
  <c i="1" r="BB103"/>
  <c i="8" r="F39"/>
  <c i="1" r="BB104"/>
  <c i="8" r="F38"/>
  <c i="1" r="BA104"/>
  <c i="9" r="F39"/>
  <c i="1" r="BB105"/>
  <c i="9" r="J38"/>
  <c i="1" r="AW105"/>
  <c i="10" r="F41"/>
  <c i="1" r="BD107"/>
  <c r="BD106"/>
  <c i="10" r="F39"/>
  <c i="1" r="BB107"/>
  <c r="BB106"/>
  <c r="AX106"/>
  <c i="11" r="F39"/>
  <c i="1" r="BD109"/>
  <c i="11" r="F38"/>
  <c i="1" r="BC109"/>
  <c i="13" r="F39"/>
  <c i="1" r="BD111"/>
  <c i="14" r="F39"/>
  <c i="1" r="BD112"/>
  <c i="14" r="F36"/>
  <c i="1" r="BA112"/>
  <c i="15" r="F39"/>
  <c i="1" r="BD113"/>
  <c i="15" r="F38"/>
  <c i="1" r="BC113"/>
  <c i="2" r="F39"/>
  <c i="1" r="BB97"/>
  <c i="3" r="F39"/>
  <c i="1" r="BB98"/>
  <c i="4" r="F38"/>
  <c i="1" r="BA99"/>
  <c i="4" r="F41"/>
  <c i="1" r="BD99"/>
  <c i="5" r="F40"/>
  <c i="1" r="BC100"/>
  <c i="6" r="F38"/>
  <c i="1" r="BA101"/>
  <c i="6" r="F41"/>
  <c i="1" r="BD101"/>
  <c i="7" r="F38"/>
  <c i="1" r="BA103"/>
  <c i="7" r="F40"/>
  <c i="1" r="BC103"/>
  <c i="8" r="F41"/>
  <c i="1" r="BD104"/>
  <c i="9" r="F41"/>
  <c i="1" r="BD105"/>
  <c i="10" r="F38"/>
  <c i="1" r="BA107"/>
  <c r="BA106"/>
  <c r="AW106"/>
  <c i="10" r="J38"/>
  <c i="1" r="AW107"/>
  <c i="10" r="F40"/>
  <c i="1" r="BC107"/>
  <c r="BC106"/>
  <c r="AY106"/>
  <c i="11" r="F37"/>
  <c i="1" r="BB109"/>
  <c i="11" r="F36"/>
  <c i="1" r="BA109"/>
  <c i="12" r="F38"/>
  <c i="1" r="BC110"/>
  <c i="12" r="F36"/>
  <c i="1" r="BA110"/>
  <c i="13" r="F36"/>
  <c i="1" r="BA111"/>
  <c i="13" r="F38"/>
  <c i="1" r="BC111"/>
  <c i="14" r="F37"/>
  <c i="1" r="BB112"/>
  <c i="15" r="F37"/>
  <c i="1" r="BB113"/>
  <c i="15" r="J36"/>
  <c i="1" r="AW113"/>
  <c i="16" r="F36"/>
  <c i="1" r="BA114"/>
  <c i="16" r="F38"/>
  <c i="1" r="BC114"/>
  <c i="16" r="F39"/>
  <c i="1" r="BD114"/>
  <c i="17" r="F37"/>
  <c i="1" r="BB115"/>
  <c i="17" r="F36"/>
  <c i="1" r="BA115"/>
  <c i="17" r="F39"/>
  <c i="1" r="BD115"/>
  <c i="7" l="1" r="T136"/>
  <c r="T135"/>
  <c i="6" r="BK128"/>
  <c r="J128"/>
  <c r="J101"/>
  <c i="4" r="P133"/>
  <c r="P132"/>
  <c i="1" r="AU99"/>
  <c i="10" r="P130"/>
  <c r="P129"/>
  <c i="1" r="AU107"/>
  <c i="9" r="T137"/>
  <c i="16" r="P125"/>
  <c r="P124"/>
  <c i="1" r="AU114"/>
  <c i="13" r="P132"/>
  <c r="P131"/>
  <c i="1" r="AU111"/>
  <c i="3" r="R130"/>
  <c r="R129"/>
  <c i="14" r="P131"/>
  <c r="P130"/>
  <c i="1" r="AU112"/>
  <c i="11" r="R134"/>
  <c r="R133"/>
  <c i="7" r="P136"/>
  <c r="P135"/>
  <c i="1" r="AU103"/>
  <c i="3" r="P130"/>
  <c r="P129"/>
  <c i="1" r="AU98"/>
  <c i="11" r="T134"/>
  <c r="T133"/>
  <c i="8" r="R130"/>
  <c r="R129"/>
  <c i="7" r="R136"/>
  <c r="R135"/>
  <c i="17" r="R124"/>
  <c r="R123"/>
  <c i="14" r="T131"/>
  <c r="T130"/>
  <c i="11" r="P134"/>
  <c r="P133"/>
  <c i="1" r="AU109"/>
  <c i="4" r="T133"/>
  <c r="T132"/>
  <c i="12" r="T126"/>
  <c r="T125"/>
  <c i="10" r="T130"/>
  <c r="T129"/>
  <c i="9" r="R137"/>
  <c i="12" r="BK126"/>
  <c r="BK125"/>
  <c r="J125"/>
  <c i="9" r="R190"/>
  <c r="R189"/>
  <c i="2" r="T140"/>
  <c r="T139"/>
  <c i="9" r="T190"/>
  <c r="T189"/>
  <c i="8" r="P130"/>
  <c r="P129"/>
  <c i="1" r="AU104"/>
  <c i="4" r="R133"/>
  <c r="R132"/>
  <c i="2" r="P140"/>
  <c r="P139"/>
  <c i="1" r="AU97"/>
  <c i="17" r="T124"/>
  <c r="T123"/>
  <c i="9" r="P137"/>
  <c r="P136"/>
  <c i="1" r="AU105"/>
  <c i="9" r="BK137"/>
  <c r="J137"/>
  <c r="J101"/>
  <c i="12" r="P126"/>
  <c r="P125"/>
  <c i="1" r="AU110"/>
  <c i="4" r="BK133"/>
  <c r="J133"/>
  <c r="J101"/>
  <c i="2" r="R976"/>
  <c r="R140"/>
  <c i="16" r="T125"/>
  <c r="T124"/>
  <c i="13" r="R132"/>
  <c r="R131"/>
  <c i="10" r="BK130"/>
  <c r="BK129"/>
  <c r="J129"/>
  <c r="J100"/>
  <c i="1" r="AG100"/>
  <c i="16" r="BK125"/>
  <c r="J125"/>
  <c r="J99"/>
  <c i="3" r="BK130"/>
  <c r="J130"/>
  <c r="J101"/>
  <c i="7" r="BK136"/>
  <c r="J136"/>
  <c r="J101"/>
  <c i="8" r="BK130"/>
  <c r="J130"/>
  <c r="J101"/>
  <c i="13" r="BK132"/>
  <c r="J132"/>
  <c r="J99"/>
  <c i="14" r="BK131"/>
  <c r="J131"/>
  <c r="J99"/>
  <c i="17" r="BK124"/>
  <c r="J124"/>
  <c r="J99"/>
  <c i="2" r="BK976"/>
  <c r="J976"/>
  <c r="J112"/>
  <c i="11" r="BK805"/>
  <c r="J805"/>
  <c r="J110"/>
  <c i="7" r="BK333"/>
  <c r="J333"/>
  <c r="J110"/>
  <c i="14" r="BK700"/>
  <c r="J700"/>
  <c r="J107"/>
  <c i="13" r="BK784"/>
  <c r="J784"/>
  <c r="J108"/>
  <c i="16" r="BK124"/>
  <c r="J124"/>
  <c i="1" r="AG113"/>
  <c i="11" r="BK133"/>
  <c r="J133"/>
  <c r="J98"/>
  <c i="9" r="BK136"/>
  <c r="J136"/>
  <c r="J100"/>
  <c r="J190"/>
  <c r="J108"/>
  <c i="2" r="J140"/>
  <c r="J101"/>
  <c i="1" r="AU106"/>
  <c i="2" r="F37"/>
  <c i="1" r="AZ97"/>
  <c i="8" r="J37"/>
  <c i="1" r="AV104"/>
  <c r="AT104"/>
  <c r="BD102"/>
  <c i="10" r="F37"/>
  <c i="1" r="AZ107"/>
  <c r="AZ106"/>
  <c r="AV106"/>
  <c r="AT106"/>
  <c i="11" r="J35"/>
  <c i="1" r="AV109"/>
  <c r="AT109"/>
  <c i="15" r="J35"/>
  <c i="1" r="AV113"/>
  <c r="AT113"/>
  <c r="AN113"/>
  <c i="16" r="J35"/>
  <c i="1" r="AV114"/>
  <c r="AT114"/>
  <c i="17" r="F35"/>
  <c i="1" r="AZ115"/>
  <c r="BD108"/>
  <c i="12" r="J32"/>
  <c i="1" r="AG110"/>
  <c i="3" r="J37"/>
  <c i="1" r="AV98"/>
  <c r="AT98"/>
  <c i="4" r="J37"/>
  <c i="1" r="AV99"/>
  <c r="AT99"/>
  <c i="5" r="F37"/>
  <c i="1" r="AZ100"/>
  <c i="6" r="J37"/>
  <c i="1" r="AV101"/>
  <c r="AT101"/>
  <c r="BB96"/>
  <c r="BD96"/>
  <c i="7" r="J37"/>
  <c i="1" r="AV103"/>
  <c r="AT103"/>
  <c r="BB102"/>
  <c r="AX102"/>
  <c r="BC102"/>
  <c r="AY102"/>
  <c r="BA102"/>
  <c r="AW102"/>
  <c i="10" r="J37"/>
  <c i="1" r="AV107"/>
  <c r="AT107"/>
  <c i="11" r="F35"/>
  <c i="1" r="AZ109"/>
  <c i="15" r="F35"/>
  <c i="1" r="AZ113"/>
  <c i="16" r="F35"/>
  <c i="1" r="AZ114"/>
  <c i="16" r="J32"/>
  <c i="1" r="AG114"/>
  <c r="BB108"/>
  <c r="AX108"/>
  <c r="BC108"/>
  <c r="AY108"/>
  <c i="2" r="J37"/>
  <c i="1" r="AV97"/>
  <c r="AT97"/>
  <c i="8" r="F37"/>
  <c i="1" r="AZ104"/>
  <c i="9" r="J37"/>
  <c i="1" r="AV105"/>
  <c r="AT105"/>
  <c i="12" r="J35"/>
  <c i="1" r="AV110"/>
  <c r="AT110"/>
  <c r="AN110"/>
  <c i="13" r="F35"/>
  <c i="1" r="AZ111"/>
  <c i="14" r="J35"/>
  <c i="1" r="AV112"/>
  <c r="AT112"/>
  <c r="BA108"/>
  <c r="AW108"/>
  <c i="3" r="F37"/>
  <c i="1" r="AZ98"/>
  <c i="4" r="F37"/>
  <c i="1" r="AZ99"/>
  <c i="5" r="J37"/>
  <c i="1" r="AV100"/>
  <c r="AT100"/>
  <c r="AN100"/>
  <c r="BC96"/>
  <c i="6" r="F37"/>
  <c i="1" r="AZ101"/>
  <c r="BA96"/>
  <c r="AW96"/>
  <c i="7" r="F37"/>
  <c i="1" r="AZ103"/>
  <c i="9" r="F37"/>
  <c i="1" r="AZ105"/>
  <c i="12" r="F35"/>
  <c i="1" r="AZ110"/>
  <c i="13" r="J35"/>
  <c i="1" r="AV111"/>
  <c r="AT111"/>
  <c i="14" r="F35"/>
  <c i="1" r="AZ112"/>
  <c i="17" r="J35"/>
  <c i="1" r="AV115"/>
  <c r="AT115"/>
  <c i="9" l="1" r="R136"/>
  <c i="2" r="R139"/>
  <c i="9" r="T136"/>
  <c i="3" r="BK129"/>
  <c r="J129"/>
  <c i="6" r="BK127"/>
  <c r="J127"/>
  <c r="J100"/>
  <c i="7" r="BK135"/>
  <c r="J135"/>
  <c r="J100"/>
  <c i="8" r="BK129"/>
  <c r="J129"/>
  <c r="J100"/>
  <c i="13" r="BK131"/>
  <c r="J131"/>
  <c r="J98"/>
  <c i="14" r="BK130"/>
  <c r="J130"/>
  <c i="17" r="BK123"/>
  <c r="J123"/>
  <c r="J98"/>
  <c i="12" r="J98"/>
  <c i="10" r="J130"/>
  <c r="J101"/>
  <c i="4" r="BK132"/>
  <c r="J132"/>
  <c r="J100"/>
  <c i="12" r="J126"/>
  <c r="J99"/>
  <c i="2" r="BK139"/>
  <c r="J139"/>
  <c r="J100"/>
  <c i="1" r="AN114"/>
  <c i="16" r="J98"/>
  <c r="J41"/>
  <c i="15" r="J41"/>
  <c i="12" r="J41"/>
  <c i="5" r="J43"/>
  <c i="1" r="AU102"/>
  <c r="AU96"/>
  <c r="AU95"/>
  <c r="AZ102"/>
  <c r="AV102"/>
  <c r="AT102"/>
  <c r="BC95"/>
  <c r="AU108"/>
  <c i="3" r="J34"/>
  <c i="1" r="AG98"/>
  <c i="14" r="J32"/>
  <c i="1" r="AG112"/>
  <c i="10" r="J34"/>
  <c i="1" r="AG107"/>
  <c r="AG106"/>
  <c r="AN106"/>
  <c r="AZ96"/>
  <c r="AV96"/>
  <c r="AT96"/>
  <c r="BD95"/>
  <c r="AY96"/>
  <c i="9" r="J34"/>
  <c i="1" r="AG105"/>
  <c r="BA95"/>
  <c r="AW95"/>
  <c i="11" r="J32"/>
  <c i="1" r="AG109"/>
  <c r="AZ108"/>
  <c r="AV108"/>
  <c r="AT108"/>
  <c r="AX96"/>
  <c r="BB95"/>
  <c i="14" l="1" r="J41"/>
  <c i="3" r="J43"/>
  <c i="10" r="J43"/>
  <c i="3" r="J100"/>
  <c i="14" r="J98"/>
  <c i="11" r="J41"/>
  <c i="1" r="AN109"/>
  <c i="9" r="J43"/>
  <c i="1" r="AN105"/>
  <c r="AN98"/>
  <c r="AN107"/>
  <c r="AN112"/>
  <c r="AU94"/>
  <c r="BC94"/>
  <c r="W32"/>
  <c i="7" r="J34"/>
  <c i="1" r="AG103"/>
  <c i="8" r="J34"/>
  <c i="1" r="AG104"/>
  <c i="6" r="J34"/>
  <c i="1" r="AG101"/>
  <c r="BD94"/>
  <c r="W33"/>
  <c i="17" r="J32"/>
  <c i="1" r="AG115"/>
  <c i="13" r="J32"/>
  <c i="1" r="AG111"/>
  <c r="BA94"/>
  <c r="W30"/>
  <c r="BB94"/>
  <c r="W31"/>
  <c i="4" r="J34"/>
  <c i="1" r="AG99"/>
  <c r="AN99"/>
  <c i="2" r="J34"/>
  <c i="1" r="AG97"/>
  <c r="AN97"/>
  <c r="AY95"/>
  <c r="AX95"/>
  <c r="AZ95"/>
  <c r="AV95"/>
  <c r="AT95"/>
  <c i="2" l="1" r="J43"/>
  <c i="17" r="J41"/>
  <c i="1" r="AN101"/>
  <c i="4" r="J43"/>
  <c i="6" r="J43"/>
  <c i="8" r="J43"/>
  <c i="13" r="J41"/>
  <c i="7" r="J43"/>
  <c i="1" r="AN104"/>
  <c r="AN103"/>
  <c r="AN111"/>
  <c r="AN115"/>
  <c r="AG102"/>
  <c r="AG96"/>
  <c r="AG95"/>
  <c r="AN95"/>
  <c r="AY94"/>
  <c r="AX94"/>
  <c r="AW94"/>
  <c r="AK30"/>
  <c r="AZ94"/>
  <c r="AV94"/>
  <c r="AK29"/>
  <c r="AG108"/>
  <c r="AN108"/>
  <c l="1" r="AN102"/>
  <c r="AN96"/>
  <c r="AG94"/>
  <c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<sst xmlns="http://schemas.openxmlformats.org/spreadsheetml/2006/main">
  <si>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</si>
  <si>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</si>
  <si>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</si>
  <si>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</si>
  <si>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</si>
  <si>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{be14599d-9a46-4e07-9115-3edecdbde9e5}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</si>
  <si>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</si>
  <si>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</si>
  <si>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</si>
  <si>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</si>
  <si>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</si>
  <si>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</si>
  <si>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</si>
  <si>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</si>
  <si>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046-1-23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</si>
  <si>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</si>
  <si>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</si>
  <si>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 - cyklostezka podél I/22 v Puškinově ulici</t>
  </si>
  <si>
    <t>KSO:</t>
  </si>
  <si>
    <t>822 2</t>
  </si>
  <si>
    <t>CC-CZ:</t>
  </si>
  <si>
    <t>2112</t>
  </si>
  <si>
    <t>Místo:</t>
  </si>
  <si>
    <t xml:space="preserve">Klatovy </t>
  </si>
  <si>
    <t>Datum:</t>
  </si>
  <si>
    <t>2. 11. 2023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</si>
  <si>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</si>
  <si>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</si>
  <si>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</si>
  <si>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</si>
  <si>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</si>
  <si>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</si>
  <si>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</si>
  <si>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</si>
  <si>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</si>
  <si>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</si>
  <si>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</si>
  <si>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„Klatovy - cyklostezka podél I/22 v Puškinově ulici“. Z jejích příloh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Položky rozpočtu, které se během realizace objeví jako nadbytečné z důvodu  realizace sousedních navazujících staveb, budou odečteny._x000d_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</si>
  <si>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</si>
  <si>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</si>
  <si>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</si>
  <si>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</si>
  <si>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</si>
  <si>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</si>
  <si>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</si>
  <si>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</si>
  <si>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</si>
  <si>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</si>
  <si>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</si>
  <si>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</si>
  <si>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</si>
  <si>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</si>
  <si>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</si>
  <si>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</si>
  <si>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</si>
  <si>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</si>
  <si>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</si>
  <si>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</si>
  <si>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</si>
  <si>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</si>
  <si>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</si>
  <si>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</si>
  <si>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</si>
  <si>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</si>
  <si>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</si>
  <si>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</si>
  <si>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</si>
  <si>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</si>
  <si>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</si>
  <si>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</si>
  <si>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</si>
  <si>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</si>
  <si>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</si>
  <si>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</si>
  <si>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</si>
  <si>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</si>
  <si>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</si>
  <si>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</si>
  <si>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</si>
  <si>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</si>
  <si>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</si>
  <si>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</si>
  <si>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ZN</t>
  </si>
  <si>
    <t xml:space="preserve">ZPŮSOBILÉ NÁKLADY </t>
  </si>
  <si>
    <t>ING</t>
  </si>
  <si>
    <t>1</t>
  </si>
  <si>
    <t>{816dd430-058e-4d29-a51a-77193bf4ba1c}</t>
  </si>
  <si>
    <t>2</t>
  </si>
  <si>
    <t>A</t>
  </si>
  <si>
    <t>Způsobilé přímé výdaje na hlavní část projektu</t>
  </si>
  <si>
    <t>Soupis</t>
  </si>
  <si>
    <t>{20ceb888-9c65-4757-bbb1-bcfc1bd53a12}</t>
  </si>
  <si>
    <t>/</t>
  </si>
  <si>
    <t>SO 101</t>
  </si>
  <si>
    <t>Stezka a zpevněné plochy</t>
  </si>
  <si>
    <t>3</t>
  </si>
  <si>
    <t>{d3392de5-6462-424f-8619-bc69139464b0}</t>
  </si>
  <si>
    <t>SO 101s</t>
  </si>
  <si>
    <t>Sanace zemní pláně</t>
  </si>
  <si>
    <t>{389810b6-478d-4471-8ee7-e9e86cf095b4}</t>
  </si>
  <si>
    <t>SO 301</t>
  </si>
  <si>
    <t xml:space="preserve">Odvodnění komunikace </t>
  </si>
  <si>
    <t>{c8e8f3f5-c210-4f7f-b6d1-fcd2901100d1}</t>
  </si>
  <si>
    <t>SO 402</t>
  </si>
  <si>
    <t xml:space="preserve">Veřejné osvětlení komunikace </t>
  </si>
  <si>
    <t>{78e137ae-1847-4c63-8b21-93d4d4305669}</t>
  </si>
  <si>
    <t>VRN</t>
  </si>
  <si>
    <t xml:space="preserve">Vedlejší rozpočtové náklady </t>
  </si>
  <si>
    <t>{73f11e43-2050-4709-b19c-1af74787b18e}</t>
  </si>
  <si>
    <t>B</t>
  </si>
  <si>
    <t xml:space="preserve">Způsobilé přímé výdaje na doprovodnou část projektu </t>
  </si>
  <si>
    <t>{45bb8d43-00e9-4134-b281-adb5b8a27ef6}</t>
  </si>
  <si>
    <t>{ee6efb9b-953e-41a5-a4e9-8a504c35ae6d}</t>
  </si>
  <si>
    <t>{e7541719-85ec-420c-939b-c5397ec7e62c}</t>
  </si>
  <si>
    <t>SO 401</t>
  </si>
  <si>
    <t xml:space="preserve">Přeložka veřejného osvětlení </t>
  </si>
  <si>
    <t>{339fe3e0-f200-4ab6-9e6a-01f24a9af30f}</t>
  </si>
  <si>
    <t>C</t>
  </si>
  <si>
    <t>Způsobilé nepřímé náklady</t>
  </si>
  <si>
    <t>{a42e6665-8af0-4109-bf7b-47f70da62171}</t>
  </si>
  <si>
    <t>{966d3ade-2204-4068-a63f-6e04d23119eb}</t>
  </si>
  <si>
    <t>NN</t>
  </si>
  <si>
    <t xml:space="preserve">NEZPŮSOBILÉ NÁKLADY </t>
  </si>
  <si>
    <t>{0c3532f6-3d5a-4c12-a3b4-5b8f5ece0dd8}</t>
  </si>
  <si>
    <t>{0234dec5-5d44-44d1-b794-95edc6b3a075}</t>
  </si>
  <si>
    <t>{90cab6f1-ac78-418b-aaf1-4e4a777c6859}</t>
  </si>
  <si>
    <t>SO 302</t>
  </si>
  <si>
    <t xml:space="preserve">Tlaková splašková kanalizace </t>
  </si>
  <si>
    <t>{901f1baf-7279-42fc-8cb4-b6a38f7bf1fe}</t>
  </si>
  <si>
    <t>SO 303</t>
  </si>
  <si>
    <t>Vodovod</t>
  </si>
  <si>
    <t>{1cfb536b-8781-402a-8053-f0ff3670d69a}</t>
  </si>
  <si>
    <t>{ed877469-7730-4211-93d1-a4a303b5d786}</t>
  </si>
  <si>
    <t>VRN 101, 402</t>
  </si>
  <si>
    <t>{924ac382-0af9-4915-954d-3505015add59}</t>
  </si>
  <si>
    <t>VRN 302, 303</t>
  </si>
  <si>
    <t>{dcc35f37-e660-4baf-949a-ca65df287219}</t>
  </si>
  <si>
    <t>KRYCÍ LIST SOUPISU PRACÍ</t>
  </si>
  <si>
    <t>Objekt:</t>
  </si>
  <si>
    <t xml:space="preserve">ZN - ZPŮSOBILÉ NÁKLADY </t>
  </si>
  <si>
    <t>Soupis:</t>
  </si>
  <si>
    <t>A - Způsobilé přímé výdaje na hlavní část projektu</t>
  </si>
  <si>
    <t>Úroveň 3:</t>
  </si>
  <si>
    <t>SO 101 - Stezka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</si>
  <si>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</si>
  <si>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</si>
  <si>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</si>
  <si>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</si>
  <si>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</si>
  <si>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</si>
  <si>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</si>
  <si>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</si>
  <si>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</si>
  <si>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</si>
  <si>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</si>
  <si>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</si>
  <si>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</si>
  <si>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</si>
  <si>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</si>
  <si>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</si>
  <si>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</si>
  <si>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</si>
  <si>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</si>
  <si>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</si>
  <si>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</si>
  <si>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</si>
  <si>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</si>
  <si>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</si>
  <si>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</si>
  <si>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</si>
  <si>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</si>
  <si>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</si>
  <si>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</si>
  <si>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</si>
  <si>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</si>
  <si>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</si>
  <si>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</si>
  <si>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</si>
  <si>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</si>
  <si>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</si>
  <si>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</si>
  <si>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</si>
  <si>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111212351</t>
  </si>
  <si>
    <t>Odstranění nevhodných dřevin do 100 m2 v přes 1 m s odstraněním pařezů v rovině nebo svahu do 1:5</t>
  </si>
  <si>
    <t>m2</t>
  </si>
  <si>
    <t>CS ÚRS 2023 02</t>
  </si>
  <si>
    <t>4</t>
  </si>
  <si>
    <t>-31093319</t>
  </si>
  <si>
    <t>PP</t>
  </si>
  <si>
    <t>Odstranění nevhodných dřevin průměru kmene do 100 mm výšky přes 1 m s odstraněním pařezu do 100 m2 v rovině nebo na svahu do 1:5</t>
  </si>
  <si>
    <t>VV</t>
  </si>
  <si>
    <t>25+40</t>
  </si>
  <si>
    <t>Součet</t>
  </si>
  <si>
    <t>112151311</t>
  </si>
  <si>
    <t>Kácení stromu bez postupného spouštění koruny a kmene D přes 0,1 do 0,2 m</t>
  </si>
  <si>
    <t>kus</t>
  </si>
  <si>
    <t>-1979962551</t>
  </si>
  <si>
    <t>Pokácení stromu postupné bez spouštění částí kmene a koruny o průměru na řezné ploše pařezu přes 100 do 200 mm</t>
  </si>
  <si>
    <t>P</t>
  </si>
  <si>
    <t xml:space="preserve">Poznámka k položce:_x000d_
vč. likvidace </t>
  </si>
  <si>
    <t>3+2+4</t>
  </si>
  <si>
    <t>112151312</t>
  </si>
  <si>
    <t>Kácení stromu bez postupného spouštění koruny a kmene D přes 0,2 do 0,3 m</t>
  </si>
  <si>
    <t>-1844540429</t>
  </si>
  <si>
    <t>Pokácení stromu postupné bez spouštění částí kmene a koruny o průměru na řezné ploše pařezu přes 200 do 300 mm</t>
  </si>
  <si>
    <t>Poznámka k položce:_x000d_
vč. likvidace</t>
  </si>
  <si>
    <t>112151314</t>
  </si>
  <si>
    <t>Kácení stromu bez postupného spouštění koruny a kmene D přes 0,4 do 0,5 m</t>
  </si>
  <si>
    <t>1206203519</t>
  </si>
  <si>
    <t>Pokácení stromu postupné bez spouštění částí kmene a koruny o průměru na řezné ploše pařezu přes 400 do 500 mm</t>
  </si>
  <si>
    <t>1+1</t>
  </si>
  <si>
    <t>5</t>
  </si>
  <si>
    <t>112201111</t>
  </si>
  <si>
    <t>Odstranění pařezů D do 0,2 m v rovině a svahu do 1:5 s odklizením do 20 m a zasypáním jámy</t>
  </si>
  <si>
    <t>-1268528235</t>
  </si>
  <si>
    <t>Odstranění pařezu v rovině nebo na svahu do 1:5 o průměru pařezu na řezné ploše do 200 mm</t>
  </si>
  <si>
    <t>9</t>
  </si>
  <si>
    <t>6</t>
  </si>
  <si>
    <t>112201112</t>
  </si>
  <si>
    <t>Odstranění pařezů D přes 0,2 do 0,3 m v rovině a svahu do 1:5 s odklizením do 20 m a zasypáním jámy</t>
  </si>
  <si>
    <t>1749392361</t>
  </si>
  <si>
    <t>Odstranění pařezu v rovině nebo na svahu do 1:5 o průměru pařezu na řezné ploše přes 200 do 300 mm</t>
  </si>
  <si>
    <t>7</t>
  </si>
  <si>
    <t>112201114</t>
  </si>
  <si>
    <t>Odstranění pařezů D přes 0,4 do 0,5 m v rovině a svahu do 1:5 s odklizením do 20 m a zasypáním jámy</t>
  </si>
  <si>
    <t>-64642933</t>
  </si>
  <si>
    <t>Odstranění pařezu v rovině nebo na svahu do 1:5 o průměru pařezu na řezné ploše přes 400 do 500 mm</t>
  </si>
  <si>
    <t>8</t>
  </si>
  <si>
    <t>112201120</t>
  </si>
  <si>
    <t>Odstranění pařezů D přes 1,0 do 1,1 m v rovině a svahu do 1:5 s odklizením do 20 m a zasypáním jámy</t>
  </si>
  <si>
    <t>-300539429</t>
  </si>
  <si>
    <t>Odstranění pařezu v rovině nebo na svahu do 1:5 o průměru pařezu na řezné ploše přes 1000 do 1100 mm</t>
  </si>
  <si>
    <t>121151115</t>
  </si>
  <si>
    <t>Sejmutí ornice plochy do 500 m2 tl vrstvy přes 250 do 300 mm strojně</t>
  </si>
  <si>
    <t>-883352967</t>
  </si>
  <si>
    <t>Sejmutí ornice strojně při souvislé ploše přes 100 do 500 m2, tl. vrstvy přes 250 do 300 mm</t>
  </si>
  <si>
    <t>756,84+150</t>
  </si>
  <si>
    <t>10</t>
  </si>
  <si>
    <t>121151123</t>
  </si>
  <si>
    <t>Sejmutí ornice plochy přes 500 m2 tl vrstvy do 200 mm strojně</t>
  </si>
  <si>
    <t>1034958090</t>
  </si>
  <si>
    <t>Sejmutí ornice strojně při souvislé ploše přes 500 m2, tl. vrstvy do 200 mm</t>
  </si>
  <si>
    <t>1238,22</t>
  </si>
  <si>
    <t>11</t>
  </si>
  <si>
    <t>122251104</t>
  </si>
  <si>
    <t>Odkopávky a prokopávky nezapažené v hornině třídy těžitelnosti I skupiny 3 objem do 500 m3 strojně</t>
  </si>
  <si>
    <t>m3</t>
  </si>
  <si>
    <t>833405609</t>
  </si>
  <si>
    <t>Odkopávky a prokopávky nezapažené strojně v hornině třídy těžitelnosti I skupiny 3 přes 100 do 500 m3</t>
  </si>
  <si>
    <t>121,09+25,32+46,69</t>
  </si>
  <si>
    <t>12</t>
  </si>
  <si>
    <t>131111333</t>
  </si>
  <si>
    <t>Vrtání jamek pro plotové sloupky D přes 200 do 300 mm ručně s motorovým vrtákem</t>
  </si>
  <si>
    <t>m</t>
  </si>
  <si>
    <t>389744682</t>
  </si>
  <si>
    <t>Vrtání jamek ručním motorovým vrtákem průměru přes 200 do 300 mm</t>
  </si>
  <si>
    <t>"oplocení"</t>
  </si>
  <si>
    <t>(16+2)*0,7</t>
  </si>
  <si>
    <t>13</t>
  </si>
  <si>
    <t>131113701</t>
  </si>
  <si>
    <t>Hloubení nezapažených jam v soudržných horninách třídy těžitelnosti I skupiny 1 a 2 ručně</t>
  </si>
  <si>
    <t>-874568286</t>
  </si>
  <si>
    <t>Hloubení nezapažených jam ručně s urovnáním dna do předepsaného profilu a spádu v hornině třídy těžitelnosti I skupiny 1 a 2 soudržných</t>
  </si>
  <si>
    <t>"zábradlí u sjezdu" (0,4*0,35*0,5)*5</t>
  </si>
  <si>
    <t>14</t>
  </si>
  <si>
    <t>131251102</t>
  </si>
  <si>
    <t>Hloubení jam nezapažených v hornině třídy těžitelnosti I skupiny 3 objem do 50 m3 strojně</t>
  </si>
  <si>
    <t>-341998434</t>
  </si>
  <si>
    <t>Hloubení nezapažených jam a zářezů strojně s urovnáním dna do předepsaného profilu a spádu v hornině třídy těžitelnosti I skupiny 3 přes 20 do 50 m3</t>
  </si>
  <si>
    <t>"pro opěrnou zeď" 72,88</t>
  </si>
  <si>
    <t>"pro propustek" 58,24</t>
  </si>
  <si>
    <t>"sanace v místě propustku" 10,39</t>
  </si>
  <si>
    <t>132251101</t>
  </si>
  <si>
    <t>Hloubení rýh nezapažených š do 800 mm v hornině třídy těžitelnosti I skupiny 3 objem do 20 m3 strojně</t>
  </si>
  <si>
    <t>1219078401</t>
  </si>
  <si>
    <t>Hloubení nezapažených rýh šířky do 800 mm strojně s urovnáním dna do předepsaného profilu a spádu v hornině třídy těžitelnosti I skupiny 3 do 20 m3</t>
  </si>
  <si>
    <t>"drenážní žebro" 11,4</t>
  </si>
  <si>
    <t>"odvodnění - podélná drenáž" 63,11</t>
  </si>
  <si>
    <t>16</t>
  </si>
  <si>
    <t>133251101</t>
  </si>
  <si>
    <t>Hloubení šachet nezapažených v hornině třídy těžitelnosti I skupiny 3 objem do 20 m3</t>
  </si>
  <si>
    <t>-1049830545</t>
  </si>
  <si>
    <t>Hloubení nezapažených šachet strojně v hornině třídy těžitelnosti I skupiny 3 do 20 m3</t>
  </si>
  <si>
    <t>"pro UV" (5)*1*1*1</t>
  </si>
  <si>
    <t>17</t>
  </si>
  <si>
    <t>162201401</t>
  </si>
  <si>
    <t>Vodorovné přemístění větví stromů listnatých do 1 km D kmene přes 100 do 300 mm</t>
  </si>
  <si>
    <t>1675681909</t>
  </si>
  <si>
    <t>Vodorovné přemístění větví, kmenů nebo pařezů s naložením, složením a dopravou do 1000 m větví stromů listnatých, průměru kmene přes 100 do 300 mm</t>
  </si>
  <si>
    <t>9+1</t>
  </si>
  <si>
    <t>18</t>
  </si>
  <si>
    <t>162201402</t>
  </si>
  <si>
    <t>Vodorovné přemístění větví stromů listnatých do 1 km D kmene přes 300 do 500 mm</t>
  </si>
  <si>
    <t>-698508771</t>
  </si>
  <si>
    <t>Vodorovné přemístění větví, kmenů nebo pařezů s naložením, složením a dopravou do 1000 m větví stromů listnatých, průměru kmene přes 300 do 500 mm</t>
  </si>
  <si>
    <t>19</t>
  </si>
  <si>
    <t>162201411</t>
  </si>
  <si>
    <t>Vodorovné přemístění kmenů stromů listnatých do 1 km D kmene přes 100 do 300 mm</t>
  </si>
  <si>
    <t>1767433103</t>
  </si>
  <si>
    <t>Vodorovné přemístění větví, kmenů nebo pařezů s naložením, složením a dopravou do 1000 m kmenů stromů listnatých, průměru přes 100 do 300 mm</t>
  </si>
  <si>
    <t>20</t>
  </si>
  <si>
    <t>162201412</t>
  </si>
  <si>
    <t>Vodorovné přemístění kmenů stromů listnatých do 1 km D kmene přes 300 do 500 mm</t>
  </si>
  <si>
    <t>-362698528</t>
  </si>
  <si>
    <t>Vodorovné přemístění větví, kmenů nebo pařezů s naložením, složením a dopravou do 1000 m kmenů stromů listnatých, průměru přes 300 do 500 mm</t>
  </si>
  <si>
    <t>162201421</t>
  </si>
  <si>
    <t>Vodorovné přemístění pařezů do 1 km D přes 100 do 300 mm</t>
  </si>
  <si>
    <t>1538156050</t>
  </si>
  <si>
    <t>Vodorovné přemístění větví, kmenů nebo pařezů s naložením, složením a dopravou do 1000 m pařezů kmenů, průměru přes 100 do 300 mm</t>
  </si>
  <si>
    <t>22</t>
  </si>
  <si>
    <t>162201422</t>
  </si>
  <si>
    <t>Vodorovné přemístění pařezů do 1 km D přes 300 do 500 mm</t>
  </si>
  <si>
    <t>-1649410858</t>
  </si>
  <si>
    <t>Vodorovné přemístění větví, kmenů nebo pařezů s naložením, složením a dopravou do 1000 m pařezů kmenů, průměru přes 300 do 500 mm</t>
  </si>
  <si>
    <t>23</t>
  </si>
  <si>
    <t>162201520</t>
  </si>
  <si>
    <t>Vodorovné přemístění pařezů do 1 km D přes 900 do 1100 mm</t>
  </si>
  <si>
    <t>-452642760</t>
  </si>
  <si>
    <t>Vodorovné přemístění větví, kmenů nebo pařezů s naložením, složením a dopravou do 1000 m pařezů kmenů, průměru přes 900 do 1100 mm</t>
  </si>
  <si>
    <t>24</t>
  </si>
  <si>
    <t>162301501</t>
  </si>
  <si>
    <t>Vodorovné přemístění křovin do 5 km D kmene do 100 mm</t>
  </si>
  <si>
    <t>-744803008</t>
  </si>
  <si>
    <t>Vodorovné přemístění smýcených křovin do průměru kmene 100 mm na vzdálenost do 5 000 m</t>
  </si>
  <si>
    <t>25</t>
  </si>
  <si>
    <t>162301931</t>
  </si>
  <si>
    <t>Příplatek k vodorovnému přemístění větví stromů listnatých D kmene přes 100 do 300 mm ZKD 1 km</t>
  </si>
  <si>
    <t>-1738664903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</si>
  <si>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</si>
  <si>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Poznámka k položce:_x000d_
vzdálenost odvozu je pouze orientační, určí uchazeč</t>
  </si>
  <si>
    <t>(10)*9</t>
  </si>
  <si>
    <t>26</t>
  </si>
  <si>
    <t>162301932</t>
  </si>
  <si>
    <t>Příplatek k vodorovnému přemístění větví stromů listnatých D kmene přes 300 do 500 mm ZKD 1 km</t>
  </si>
  <si>
    <t>-1978645047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</si>
  <si>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</si>
  <si>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2*9</t>
  </si>
  <si>
    <t>27</t>
  </si>
  <si>
    <t>162301951</t>
  </si>
  <si>
    <t>Příplatek k vodorovnému přemístění kmenů stromů listnatých D kmene přes 100 do 300 mm ZKD 1 km</t>
  </si>
  <si>
    <t>470052865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</si>
  <si>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</si>
  <si>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28</t>
  </si>
  <si>
    <t>162301952</t>
  </si>
  <si>
    <t>Příplatek k vodorovnému přemístění kmenů stromů listnatých D kmene přes 300 do 500 mm ZKD 1 km</t>
  </si>
  <si>
    <t>-415529120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</si>
  <si>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</si>
  <si>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29</t>
  </si>
  <si>
    <t>162301971</t>
  </si>
  <si>
    <t>Příplatek k vodorovnému přemístění pařezů D přes 100 do 300 mm ZKD 1 km</t>
  </si>
  <si>
    <t>-659417979</t>
  </si>
  <si>
    <t>Vodorovné přemístění větví, kmenů nebo pařezů s naložením, složením a dopravou Příplatek k cenám za každých dalších i započatých 1000 m přes 1000 m pařezů kmenů, průměru přes 100 do 300 mm</t>
  </si>
  <si>
    <t>30</t>
  </si>
  <si>
    <t>162301972</t>
  </si>
  <si>
    <t>Příplatek k vodorovnému přemístění pařezů D přes 300 do 500 mm ZKD 1 km</t>
  </si>
  <si>
    <t>1732604779</t>
  </si>
  <si>
    <t>Vodorovné přemístění větví, kmenů nebo pařezů s naložením, složením a dopravou Příplatek k cenám za každých dalších i započatých 1000 m přes 1000 m pařezů kmenů, průměru přes 300 do 500 mm</t>
  </si>
  <si>
    <t>31</t>
  </si>
  <si>
    <t>162301975</t>
  </si>
  <si>
    <t>Příplatek k vodorovnému přemístění pařezů D přes 900 do 1100 mm ZKD 1 km</t>
  </si>
  <si>
    <t>-16236174</t>
  </si>
  <si>
    <t>Vodorovné přemístění větví, kmenů nebo pařezů s naložením, složením a dopravou Příplatek k cenám za každých dalších i započatých 1000 m přes 1000 m pařezů kmenů, průměru přes 900 do 1100 mm</t>
  </si>
  <si>
    <t>7*9</t>
  </si>
  <si>
    <t>32</t>
  </si>
  <si>
    <t>162301981</t>
  </si>
  <si>
    <t>Příplatek k vodorovnému přemístění křovin D kmene do 100 mm ZKD 1 km</t>
  </si>
  <si>
    <t>-1486197688</t>
  </si>
  <si>
    <t>Vodorovné přemístění smýcených křovin Příplatek k ceně za každých dalších i započatých 1 000 m</t>
  </si>
  <si>
    <t>(25+40)*5</t>
  </si>
  <si>
    <t>33</t>
  </si>
  <si>
    <t>162351103</t>
  </si>
  <si>
    <t>Vodorovné přemístění přes 50 do 500 m výkopku/sypaniny z horniny třídy těžitelnosti I skupiny 1 až 3</t>
  </si>
  <si>
    <t>-2077321311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</si>
  <si>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</si>
  <si>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"zemina rámci stavby" 55,3+7,48+0,238</t>
  </si>
  <si>
    <t>"ornice na skládku stavby pro zpětné použití" (150*0,3)+(721,8*0,15)</t>
  </si>
  <si>
    <t>"ornice ze skládky stavby na místo upotřebení podél stavby" (150*0,3)+(721,8*0,15)</t>
  </si>
  <si>
    <t>"ornice k rozprostření na parc.č. 3391" (756,84*0,3)+(1238,22*0,2)-(721,8*0,15)</t>
  </si>
  <si>
    <t>34</t>
  </si>
  <si>
    <t>162751117</t>
  </si>
  <si>
    <t>Vodorovné přemístění přes 9 000 do 10000 m výkopku/sypaniny z horniny třídy těžitelnosti I skupiny 1 až 3</t>
  </si>
  <si>
    <t>538627571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</si>
  <si>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</si>
  <si>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193,1+0,35+141,51+74,51+5+12,6*PI*0,125*0,125</t>
  </si>
  <si>
    <t>-(55,3+7,48+0,238)</t>
  </si>
  <si>
    <t>35</t>
  </si>
  <si>
    <t>167151101</t>
  </si>
  <si>
    <t>Nakládání výkopku z hornin třídy těžitelnosti I skupiny 1 až 3 do 100 m3</t>
  </si>
  <si>
    <t>-1507688230</t>
  </si>
  <si>
    <t>Nakládání, skládání a překládání neulehlého výkopku nebo sypaniny strojně nakládání, množství do 100 m3, z horniny třídy těžitelnosti I, skupiny 1 až 3</t>
  </si>
  <si>
    <t>55,3+7,48+0,238</t>
  </si>
  <si>
    <t>(150*0,3)+(721,8*0,15)</t>
  </si>
  <si>
    <t>36</t>
  </si>
  <si>
    <t>171151103</t>
  </si>
  <si>
    <t>Uložení sypaniny z hornin soudržných do násypů zhutněných strojně</t>
  </si>
  <si>
    <t>943208444</t>
  </si>
  <si>
    <t>Uložení sypanin do násypů strojně s rozprostřením sypaniny ve vrstvách a s hrubým urovnáním zhutněných z hornin soudržných jakékoliv třídy těžitelnosti</t>
  </si>
  <si>
    <t>"aktivní zóna" 196,71+49,54+15,74</t>
  </si>
  <si>
    <t>"násyp" 43,94+91,43+8,17</t>
  </si>
  <si>
    <t>37</t>
  </si>
  <si>
    <t>M</t>
  </si>
  <si>
    <t>10364100</t>
  </si>
  <si>
    <t>zemina pro terénní úpravy - tříděná</t>
  </si>
  <si>
    <t>t</t>
  </si>
  <si>
    <t>1431127410</t>
  </si>
  <si>
    <t>Poznámka k položce:_x000d_
Podmínečně vhodná do násypu, do aktivní zóny dle kapitoly 4, ČSN 73 6133</t>
  </si>
  <si>
    <t>405,53+6,123</t>
  </si>
  <si>
    <t>411,653*1,8 'Přepočtené koeficientem množství</t>
  </si>
  <si>
    <t>38</t>
  </si>
  <si>
    <t>171201231</t>
  </si>
  <si>
    <t>Poplatek za uložení zeminy a kamení na recyklační skládce (skládkovné) kód odpadu 17 05 04</t>
  </si>
  <si>
    <t>144493204</t>
  </si>
  <si>
    <t>Poplatek za uložení stavebního odpadu na recyklační skládce (skládkovné) zeminy a kamení zatříděného do Katalogu odpadů pod kódem 17 05 04</t>
  </si>
  <si>
    <t>352,071</t>
  </si>
  <si>
    <t>352,071*1,8 'Přepočtené koeficientem množství</t>
  </si>
  <si>
    <t>39</t>
  </si>
  <si>
    <t>171251101</t>
  </si>
  <si>
    <t>Uložení sypaniny do násypů nezhutněných strojně</t>
  </si>
  <si>
    <t>773905639</t>
  </si>
  <si>
    <t>Uložení sypanin do násypů strojně s rozprostřením sypaniny ve vrstvách a s hrubým urovnáním nezhutněných jakékoliv třídy těžitelnosti</t>
  </si>
  <si>
    <t>Poznámka k položce:_x000d_
Dosyp vhodnou nenamrzavou zeminou - dosypy na svahy koryta vodního toku</t>
  </si>
  <si>
    <t>(0,3*6)+(0,25*6,1)+(4,35*0,55)+(4,1*0,1)</t>
  </si>
  <si>
    <t>40</t>
  </si>
  <si>
    <t>174151101</t>
  </si>
  <si>
    <t>Zásyp jam, šachet rýh nebo kolem objektů sypaninou se zhutněním</t>
  </si>
  <si>
    <t>-1558533697</t>
  </si>
  <si>
    <t>Zásyp sypaninou z jakékoliv horniny strojně s uložením výkopku ve vrstvách se zhutněním jam, šachet, rýh nebo kolem objektů v těchto vykopávkách</t>
  </si>
  <si>
    <t>"zásyp odstraněných UV zeminou" 0,238</t>
  </si>
  <si>
    <t>"opěrná zeď, dosyp zeminou" 37,4*0,2</t>
  </si>
  <si>
    <t>"obsyp UV štěrkopískem" (5-(5*PI*0,275*0,275*1))</t>
  </si>
  <si>
    <t>41</t>
  </si>
  <si>
    <t>58331200</t>
  </si>
  <si>
    <t>štěrkopísek netříděný</t>
  </si>
  <si>
    <t>-1058888702</t>
  </si>
  <si>
    <t>3,812</t>
  </si>
  <si>
    <t>3,812*2 'Přepočtené koeficientem množství</t>
  </si>
  <si>
    <t>42</t>
  </si>
  <si>
    <t>174251101</t>
  </si>
  <si>
    <t>Zásyp jam, šachet rýh nebo kolem objektů sypaninou bez zhutnění</t>
  </si>
  <si>
    <t>-1111604621</t>
  </si>
  <si>
    <t>Zásyp sypaninou z jakékoliv horniny strojně s uložením výkopku ve vrstvách bez zhutnění jam, šachet, rýh nebo kolem objektů v těchto vykopávkách</t>
  </si>
  <si>
    <t>"dosyp pod ohumusování - stávající zemina"</t>
  </si>
  <si>
    <t>20,93+22,83+2,18</t>
  </si>
  <si>
    <t>"opěrná zeď, dosyp zeminou"</t>
  </si>
  <si>
    <t>6,23</t>
  </si>
  <si>
    <t>"příkopu"</t>
  </si>
  <si>
    <t xml:space="preserve"> 3,13</t>
  </si>
  <si>
    <t>43</t>
  </si>
  <si>
    <t>181006111</t>
  </si>
  <si>
    <t>Rozprostření zemin tl vrstvy do 0,1 m schopných zúrodnění v rovině a sklonu do 1:5</t>
  </si>
  <si>
    <t>-927678294</t>
  </si>
  <si>
    <t>Rozprostření zemin schopných zúrodnění v rovině a ve sklonu do 1:5, tloušťka vrstvy do 0,10 m</t>
  </si>
  <si>
    <t>"přebytečná ornice, parc. 3391" ((756,84*0,3)+(1238,22*0,2)-(721,8*0,15))/0,1</t>
  </si>
  <si>
    <t>44</t>
  </si>
  <si>
    <t>181006114</t>
  </si>
  <si>
    <t>Rozprostření zemin tl vrstvy do 0,3 m schopných zúrodnění v rovině a sklonu do 1:5</t>
  </si>
  <si>
    <t>-1844796919</t>
  </si>
  <si>
    <t>Rozprostření zemin schopných zúrodnění v rovině a ve sklonu do 1:5, tloušťka vrstvy přes 0,20 do 0,30 m</t>
  </si>
  <si>
    <t>"zpětné uložení dočasné skrývky"</t>
  </si>
  <si>
    <t>150</t>
  </si>
  <si>
    <t>45</t>
  </si>
  <si>
    <t>181111111</t>
  </si>
  <si>
    <t>Plošná úprava terénu do 500 m2 zemina skupiny 1 až 4 nerovnosti přes 50 do 100 mm v rovinně a svahu do 1:5</t>
  </si>
  <si>
    <t>827937150</t>
  </si>
  <si>
    <t>Plošná úprava terénu v zemině skupiny 1 až 4 s urovnáním povrchu bez doplnění ornice souvislé plochy do 500 m2 při nerovnostech terénu přes 50 do 100 mm v rovině nebo na svahu do 1:5</t>
  </si>
  <si>
    <t>721,8</t>
  </si>
  <si>
    <t>46</t>
  </si>
  <si>
    <t>181351103</t>
  </si>
  <si>
    <t>Rozprostření ornice tl vrstvy do 200 mm pl přes 100 do 500 m2 v rovině nebo ve svahu do 1:5 strojně</t>
  </si>
  <si>
    <t>560777745</t>
  </si>
  <si>
    <t>Rozprostření a urovnání ornice v rovině nebo ve svahu sklonu do 1:5 strojně při souvislé ploše přes 100 do 500 m2, tl. vrstvy do 200 mm</t>
  </si>
  <si>
    <t>47</t>
  </si>
  <si>
    <t>181411131</t>
  </si>
  <si>
    <t>Založení parkového trávníku výsevem pl do 1000 m2 v rovině a ve svahu do 1:5</t>
  </si>
  <si>
    <t>-1010942936</t>
  </si>
  <si>
    <t>Založení trávníku na půdě předem připravené plochy do 1000 m2 výsevem včetně utažení parkového v rovině nebo na svahu do 1:5</t>
  </si>
  <si>
    <t>48</t>
  </si>
  <si>
    <t>00572420</t>
  </si>
  <si>
    <t>osivo směs travní parková okrasná</t>
  </si>
  <si>
    <t>kg</t>
  </si>
  <si>
    <t>-2104034675</t>
  </si>
  <si>
    <t>721,8*0,03</t>
  </si>
  <si>
    <t>49</t>
  </si>
  <si>
    <t>181951112</t>
  </si>
  <si>
    <t>Úprava pláně v hornině třídy těžitelnosti I skupiny 1 až 3 se zhutněním strojně</t>
  </si>
  <si>
    <t>452625188</t>
  </si>
  <si>
    <t>Úprava pláně vyrovnáním výškových rozdílů strojně v hornině třídy těžitelnosti I, skupiny 1 až 3 se zhutněním</t>
  </si>
  <si>
    <t>1523,9+14,96+37+3,25+64,05</t>
  </si>
  <si>
    <t>50</t>
  </si>
  <si>
    <t>183402121</t>
  </si>
  <si>
    <t>Rozrušení půdy souvislé pl přes 100 do 500 m2 hl přes 50 do 150 mm v rovině a svahu do 1:5</t>
  </si>
  <si>
    <t>-1636205266</t>
  </si>
  <si>
    <t>Rozrušení půdy na hloubku přes 50 do 150 mm souvislé plochy do 500 m2 v rovině nebo na svahu do 1:5</t>
  </si>
  <si>
    <t>51</t>
  </si>
  <si>
    <t>184806113</t>
  </si>
  <si>
    <t>Řez stromů netrnitých průklestem D koruny přes 4 do 6 m</t>
  </si>
  <si>
    <t>410327180</t>
  </si>
  <si>
    <t>Řez stromů, keřů nebo růží průklestem stromů netrnitých, o průměru koruny přes 4 do 6 m</t>
  </si>
  <si>
    <t xml:space="preserve">Poznámka k položce:_x000d_
odhad_x000d_
</t>
  </si>
  <si>
    <t>"lísky" 80</t>
  </si>
  <si>
    <t>52</t>
  </si>
  <si>
    <t>184813511</t>
  </si>
  <si>
    <t>Chemické odplevelení před založením kultury postřikem na široko v rovině a svahu do 1:5 ručně</t>
  </si>
  <si>
    <t>-941084296</t>
  </si>
  <si>
    <t>Chemické odplevelení půdy před založením kultury, trávníku nebo zpevněných ploch ručně o jakékoli výměře postřikem na široko v rovině nebo na svahu do 1:5</t>
  </si>
  <si>
    <t>53</t>
  </si>
  <si>
    <t>185804312</t>
  </si>
  <si>
    <t>Zalití rostlin vodou plocha přes 20 m2</t>
  </si>
  <si>
    <t>-50544431</t>
  </si>
  <si>
    <t>Zalití rostlin vodou plochy záhonů jednotlivě přes 20 m2</t>
  </si>
  <si>
    <t>721,8*0,025</t>
  </si>
  <si>
    <t>Zakládání</t>
  </si>
  <si>
    <t>54</t>
  </si>
  <si>
    <t>211531111</t>
  </si>
  <si>
    <t>Výplň odvodňovacích žeber nebo trativodů kamenivem hrubým drceným frakce 8 až 32 mm</t>
  </si>
  <si>
    <t>632204976</t>
  </si>
  <si>
    <t>Výplň kamenivem do rýh odvodňovacích žeber nebo trativodů bez zhutnění, s úpravou povrchu výplně kamenivem hrubým drceným frakce 8 až 32 mm</t>
  </si>
  <si>
    <t>Poznámka k položce:_x000d_
Ochranný obsyp s drenážní funkcí</t>
  </si>
  <si>
    <t xml:space="preserve">"propustek" </t>
  </si>
  <si>
    <t>24,04*0,4</t>
  </si>
  <si>
    <t>"obsyp drenáže"</t>
  </si>
  <si>
    <t>0,38+51,17</t>
  </si>
  <si>
    <t xml:space="preserve">"drenážní žebro" </t>
  </si>
  <si>
    <t>11,4</t>
  </si>
  <si>
    <t>55</t>
  </si>
  <si>
    <t>211971121</t>
  </si>
  <si>
    <t>Zřízení opláštění žeber nebo trativodů geotextilií v rýze nebo zářezu sklonu přes 1:2 š do 2,5 m</t>
  </si>
  <si>
    <t>2083154493</t>
  </si>
  <si>
    <t>Zřízení opláštění výplně z geotextilie odvodňovacích žeber nebo trativodů v rýze nebo zářezu se stěnami svislými nebo šikmými o sklonu přes 1:2 při rozvinuté šířce opláštění do 2,5 m</t>
  </si>
  <si>
    <t>"propustek" 10,1</t>
  </si>
  <si>
    <t>"odvodnění - podélná drenáž" 695,7</t>
  </si>
  <si>
    <t>"drenážní žebro" 142,5</t>
  </si>
  <si>
    <t>56</t>
  </si>
  <si>
    <t>69334310</t>
  </si>
  <si>
    <t>geotextilie netkaná separační, ochranná, filtrační, drenážní PP 100g/m2</t>
  </si>
  <si>
    <t>1610853242</t>
  </si>
  <si>
    <t>848,3</t>
  </si>
  <si>
    <t>848,3*1,1845 'Přepočtené koeficientem množství</t>
  </si>
  <si>
    <t>57</t>
  </si>
  <si>
    <t>212312111</t>
  </si>
  <si>
    <t>Lože pro trativody z betonu prostého</t>
  </si>
  <si>
    <t>1203556949</t>
  </si>
  <si>
    <t>Poznámka k položce:_x000d_
 C16/20</t>
  </si>
  <si>
    <t>"propustek" 3,4</t>
  </si>
  <si>
    <t>"odvodnění - podélná drenáž" 3</t>
  </si>
  <si>
    <t>58</t>
  </si>
  <si>
    <t>212572111</t>
  </si>
  <si>
    <t>Lože pro trativody ze štěrkopísku tříděného</t>
  </si>
  <si>
    <t>-1770011338</t>
  </si>
  <si>
    <t>"odvodnění - podélná drenáž" 8,94</t>
  </si>
  <si>
    <t>59</t>
  </si>
  <si>
    <t>212755216</t>
  </si>
  <si>
    <t>Trativody z drenážních trubek plastových flexibilních D 160 mm bez lože</t>
  </si>
  <si>
    <t>-546915457</t>
  </si>
  <si>
    <t>Trativody bez lože z drenážních trubek plastových flexibilních D 160 mm</t>
  </si>
  <si>
    <t xml:space="preserve">Poznámka k položce:_x000d_
Propustek - Podélná drenáž PE-HD, DN150, SN8, plné dno, částečně perforováno v horní části pod úhlem 220°_x000d_
Odvodnění - podélná drenáž PE-HD, DN150, SN8, plné dno, částečně perforováno v horní části pod úhlem 220°_x000d_
Odvodnění - podélná drenáž PE-HD, DN150, SN12, plné dno, částečně perforováno v horní části pod úhlem 220° _x000d_
</t>
  </si>
  <si>
    <t>"propustek" 12,5</t>
  </si>
  <si>
    <t>"odvodnění - podélná drenáž SN8" 44,79</t>
  </si>
  <si>
    <t>"odvodnění - podélná drenáž SN12" 296,33</t>
  </si>
  <si>
    <t>60</t>
  </si>
  <si>
    <t>213111121.x</t>
  </si>
  <si>
    <t>Stabilizace základové spáry zřízením vrstvy z geomříže tuhé</t>
  </si>
  <si>
    <t>1083416296</t>
  </si>
  <si>
    <t>Stabilizace základové spáry zřízením vrstvy z geomříže tuhé</t>
  </si>
  <si>
    <t>16,25</t>
  </si>
  <si>
    <t>61</t>
  </si>
  <si>
    <t>69341013</t>
  </si>
  <si>
    <t>geomembrána hydroizolační hladká tl 2mm</t>
  </si>
  <si>
    <t>-1249296972</t>
  </si>
  <si>
    <t>Poznámka k položce:_x000d_
min. pevnost 20 kN/m a tažností 20% v obou směrech</t>
  </si>
  <si>
    <t>16,25*1,1 'Přepočtené koeficientem množství</t>
  </si>
  <si>
    <t>62</t>
  </si>
  <si>
    <t>271572211</t>
  </si>
  <si>
    <t>Podsyp pod základové konstrukce se zhutněním z netříděného štěrkopísku</t>
  </si>
  <si>
    <t>-986701313</t>
  </si>
  <si>
    <t>Podsyp pod základové konstrukce se zhutněním a urovnáním povrchu ze štěrkopísku netříděného</t>
  </si>
  <si>
    <t>"podsyp pod žlabovky" 20,25*0,1</t>
  </si>
  <si>
    <t>"opěrná zeď" (38,01*0,2)+(26,04*0,45)</t>
  </si>
  <si>
    <t>"propustek" (34,64*0,4)</t>
  </si>
  <si>
    <t>"pod rovnaninu vně" 29,52*0,1</t>
  </si>
  <si>
    <t>63</t>
  </si>
  <si>
    <t>271922211</t>
  </si>
  <si>
    <t>Podsyp pod základové konstrukce se zhutněním z betonového recyklátu</t>
  </si>
  <si>
    <t>-2064224430</t>
  </si>
  <si>
    <t>Podsyp pod základové konstrukce se zhutněním a urovnáním povrchu z recyklátu betonového</t>
  </si>
  <si>
    <t>"propustek, sanace" (34,64*0,3)</t>
  </si>
  <si>
    <t>64</t>
  </si>
  <si>
    <t>273313811</t>
  </si>
  <si>
    <t>Základové desky z betonu tř. C 25/30 XF3</t>
  </si>
  <si>
    <t>133353795</t>
  </si>
  <si>
    <t xml:space="preserve">Základy z betonu prostého desky z betonu kamenem neprokládaného tř. C 25/30  XF3</t>
  </si>
  <si>
    <t>"pod rovnaninu propustku" 1,17</t>
  </si>
  <si>
    <t>"Odláždění svahu" 14,59*0,1</t>
  </si>
  <si>
    <t>65</t>
  </si>
  <si>
    <t>273321211</t>
  </si>
  <si>
    <t>Základové desky ze ŽB bez zvýšených nároků na prostředí tř. C 12/15</t>
  </si>
  <si>
    <t>-1971012564</t>
  </si>
  <si>
    <t>Základy z betonu železového (bez výztuže) desky z betonu bez zvláštních nároků na prostředí tř. C 12/15</t>
  </si>
  <si>
    <t>"opěrná zeď" 57,13*0,15</t>
  </si>
  <si>
    <t>66</t>
  </si>
  <si>
    <t>273322511</t>
  </si>
  <si>
    <t>Základové desky ze ŽB se zvýšenými nároky na prostředí tř. C 25/30 XF3</t>
  </si>
  <si>
    <t>942298650</t>
  </si>
  <si>
    <t>Základy z betonu železového (bez výztuže) desky z betonu se zvýšenými nároky na prostředí tř. C 25/30</t>
  </si>
  <si>
    <t>"propustek" (3*7,5)*0,3+(3*1*0,35)+(0,35*0,35*3)+1,63</t>
  </si>
  <si>
    <t>67</t>
  </si>
  <si>
    <t>273351121</t>
  </si>
  <si>
    <t>Zřízení bednění základových desek</t>
  </si>
  <si>
    <t>-1945117534</t>
  </si>
  <si>
    <t>Bednění základů desek zřízení</t>
  </si>
  <si>
    <t>"opěrná zeď" 82*0,15</t>
  </si>
  <si>
    <t>"propustek" 2*(6,1+3)*0,65</t>
  </si>
  <si>
    <t>68</t>
  </si>
  <si>
    <t>273351122</t>
  </si>
  <si>
    <t>Odstranění bednění základových desek</t>
  </si>
  <si>
    <t>-443901344</t>
  </si>
  <si>
    <t>Bednění základů desek odstranění</t>
  </si>
  <si>
    <t>12,3+11,83</t>
  </si>
  <si>
    <t>69</t>
  </si>
  <si>
    <t>273362021</t>
  </si>
  <si>
    <t>Výztuž základových desek svařovanými sítěmi Kari</t>
  </si>
  <si>
    <t>-354590530</t>
  </si>
  <si>
    <t>Výztuž základů desek ze svařovaných sítí z drátů typu KARI</t>
  </si>
  <si>
    <t>"opěrná zeď" 2*57,13*7,667/1000</t>
  </si>
  <si>
    <t>"propustek" 2*28,93*12/1000</t>
  </si>
  <si>
    <t>70</t>
  </si>
  <si>
    <t>274313811</t>
  </si>
  <si>
    <t>Základové pásy z betonu tř. C 25/30 XF3</t>
  </si>
  <si>
    <t>1573575035</t>
  </si>
  <si>
    <t>Základy z betonu prostého pasy betonu kamenem neprokládaného tř. C 25/30</t>
  </si>
  <si>
    <t>"propustek, zábradlí" (0,15*6,5)+(0,15*6,5)</t>
  </si>
  <si>
    <t>71</t>
  </si>
  <si>
    <t>274351121</t>
  </si>
  <si>
    <t>Zřízení bednění základových pasů rovného</t>
  </si>
  <si>
    <t>1436627944</t>
  </si>
  <si>
    <t>Bednění základů pasů rovné zřízení</t>
  </si>
  <si>
    <t>2*0,4*6,5+4*0,15</t>
  </si>
  <si>
    <t>72</t>
  </si>
  <si>
    <t>274351122</t>
  </si>
  <si>
    <t>Odstranění bednění základových pasů rovného</t>
  </si>
  <si>
    <t>-1166770922</t>
  </si>
  <si>
    <t>Bednění základů pasů rovné odstranění</t>
  </si>
  <si>
    <t>5,8</t>
  </si>
  <si>
    <t>73</t>
  </si>
  <si>
    <t>275313611</t>
  </si>
  <si>
    <t>Základové patky z betonu tř. C 16/20</t>
  </si>
  <si>
    <t>281347932</t>
  </si>
  <si>
    <t>Základy z betonu prostého patky a bloky z betonu kamenem neprokládaného tř. C 16/20</t>
  </si>
  <si>
    <t>"opěrná zeď, zábradlí" 5*(0,4*0,3*0,6)</t>
  </si>
  <si>
    <t>74</t>
  </si>
  <si>
    <t>275351121</t>
  </si>
  <si>
    <t>Zřízení bednění základových patek</t>
  </si>
  <si>
    <t>-1898440154</t>
  </si>
  <si>
    <t>Bednění základů patek zřízení</t>
  </si>
  <si>
    <t>"opěrná zeď, zábradlí" 5*(0,4*4*0,6)</t>
  </si>
  <si>
    <t>"zábradlí u sjezdu" (0,4*4*0,5)*5</t>
  </si>
  <si>
    <t>75</t>
  </si>
  <si>
    <t>275351122</t>
  </si>
  <si>
    <t>Odstranění bednění základových patek</t>
  </si>
  <si>
    <t>-1910261002</t>
  </si>
  <si>
    <t>Bednění základů patek odstranění</t>
  </si>
  <si>
    <t>8,8</t>
  </si>
  <si>
    <t>76</t>
  </si>
  <si>
    <t>279311911</t>
  </si>
  <si>
    <t>Základová zeď z betonu prostého tř. C 16/20</t>
  </si>
  <si>
    <t>-1620140648</t>
  </si>
  <si>
    <t>Základové zdi z betonu prostého bez zvláštních nároků na vliv prostředí tř. C 16/20</t>
  </si>
  <si>
    <t xml:space="preserve">Poznámka k položce:_x000d_
Dodatečné dobetonování spodní části zdi min. tl. 100 mm ve sklonu 5% směrem k drenáži </t>
  </si>
  <si>
    <t>"opěrná zeď_dobetonování" 5,67</t>
  </si>
  <si>
    <t>Svislé a kompletní konstrukce</t>
  </si>
  <si>
    <t>77</t>
  </si>
  <si>
    <t>327122113</t>
  </si>
  <si>
    <t>Opěrná zeď samonosná ze ŽB dílců tvaru L v 1000 mm</t>
  </si>
  <si>
    <t>-1364647706</t>
  </si>
  <si>
    <t>Opěrné zdi samonosné ze železobetonových dílců tvaru L se základem z betonu prostého přímé, výšky 1000 mm</t>
  </si>
  <si>
    <t>Poznámka k položce:_x000d_
Uložení provedeno na vrstvu cementové malty M30 tl. 10 mm_x000d_
Výška: 1000 mm_x000d_
Délka: 1000 mm_x000d_
Šířka: 800 mm</t>
  </si>
  <si>
    <t>78</t>
  </si>
  <si>
    <t>327122114.x</t>
  </si>
  <si>
    <t>Opěrná zeď samonosná ze ŽB dílců tvaru L v 1250 mm</t>
  </si>
  <si>
    <t>254028446</t>
  </si>
  <si>
    <t>Opěrné zdi samonosné ze železobetonových dílců tvaru L se základem z betonu prostého přímé, výšky 1250 mm</t>
  </si>
  <si>
    <t>Poznámka k položce:_x000d_
Uložení provedeno na vrstvu cementové malty M30 tl. 10 mm_x000d_
Výška: 1250 mm_x000d_
Délka: 1000 mm_x000d_
Šířka: 1000 mm</t>
  </si>
  <si>
    <t>79</t>
  </si>
  <si>
    <t>327122115.x</t>
  </si>
  <si>
    <t>Opěrná zeď samonosná ze ŽB dílců tvaru L v 1350 mm</t>
  </si>
  <si>
    <t>716753079</t>
  </si>
  <si>
    <t>Opěrné zdi samonosné ze železobetonových dílců tvaru L se základem z betonu prostého přímé, výšky 1350 mm</t>
  </si>
  <si>
    <t>Poznámka k položce:_x000d_
Atyp, zakázková výroba_x000d_
Uložení provedeno na vrstvu cementové malty M30 tl. 10 mm_x000d_
Výška: 1350 mm_x000d_
Délka: 1000 mm_x000d_
Šířka: 1750 mm</t>
  </si>
  <si>
    <t>80</t>
  </si>
  <si>
    <t>327501111</t>
  </si>
  <si>
    <t>Výplň za opěrami a protimrazové klíny z kameniva drceného nebo těženého</t>
  </si>
  <si>
    <t>1448653893</t>
  </si>
  <si>
    <t>Výplň za opěrami a protimrazové klíny z kameniva drceného nebo těženého se zhutněním</t>
  </si>
  <si>
    <t>"opěrná zeď" (22,03*0,45)+(23,37*0,55)+(28,07*0,7)+(3,61*0,9)</t>
  </si>
  <si>
    <t xml:space="preserve">"propustek"  16,57+5,46</t>
  </si>
  <si>
    <t>81</t>
  </si>
  <si>
    <t>338171123</t>
  </si>
  <si>
    <t>Osazování sloupků a vzpěr plotových ocelových v přes 2 do 2,6 m se zabetonováním</t>
  </si>
  <si>
    <t>-649158210</t>
  </si>
  <si>
    <t>Montáž sloupků a vzpěr plotových ocelových trubkových nebo profilovaných výšky přes 2 do 2,6 m se zabetonováním do 0,08 m3 do připravených jamek</t>
  </si>
  <si>
    <t>82</t>
  </si>
  <si>
    <t>55342261.x</t>
  </si>
  <si>
    <t>sloupek plotový Pz a komaxitový 2200/48x2,0mm</t>
  </si>
  <si>
    <t>-1089152215</t>
  </si>
  <si>
    <t>Poznámka k položce:_x000d_
RAL 6005</t>
  </si>
  <si>
    <t>83</t>
  </si>
  <si>
    <t>55342272</t>
  </si>
  <si>
    <t>vzpěra plotová 38x1,5mm včetně krytky s uchem 2000mm</t>
  </si>
  <si>
    <t>1716172139</t>
  </si>
  <si>
    <t>84</t>
  </si>
  <si>
    <t>55342202</t>
  </si>
  <si>
    <t>objímka pro uchycení vzpěry na sloupek D 40-50mm</t>
  </si>
  <si>
    <t>-1268340316</t>
  </si>
  <si>
    <t>85</t>
  </si>
  <si>
    <t>55342194</t>
  </si>
  <si>
    <t>hlava plotové vzpěry D 30-40mm pro svařované pletivo v návinu povrchová úprava Pz a komaxit</t>
  </si>
  <si>
    <t>-353443076</t>
  </si>
  <si>
    <t>86</t>
  </si>
  <si>
    <t>339921131</t>
  </si>
  <si>
    <t>Osazování betonových palisád do betonového základu v řadě výšky prvku do 0,5 m</t>
  </si>
  <si>
    <t>-1847311160</t>
  </si>
  <si>
    <t>Osazování palisád betonových v řadě se zabetonováním výšky palisády do 500 mm</t>
  </si>
  <si>
    <t>250*0,11</t>
  </si>
  <si>
    <t>87</t>
  </si>
  <si>
    <t>BET.P40P01</t>
  </si>
  <si>
    <t>palisáda betonová tyčová hranatá přírodní 110x110x400mm</t>
  </si>
  <si>
    <t>-2086164356</t>
  </si>
  <si>
    <t>250</t>
  </si>
  <si>
    <t>250*1,02 'Přepočtené koeficientem množství</t>
  </si>
  <si>
    <t>88</t>
  </si>
  <si>
    <t>339921132</t>
  </si>
  <si>
    <t>Osazování betonových palisád do betonového základu v řadě výšky prvku přes 0,5 do 1 m</t>
  </si>
  <si>
    <t>-1997083483</t>
  </si>
  <si>
    <t>Osazování palisád betonových v řadě se zabetonováním výšky palisády přes 500 do 1000 mm</t>
  </si>
  <si>
    <t>(35+39)*0,16</t>
  </si>
  <si>
    <t>89</t>
  </si>
  <si>
    <t>BET.P60U01.1</t>
  </si>
  <si>
    <t>palisáda betonová hranatá přírodní 160x160x600mm</t>
  </si>
  <si>
    <t>-506886082</t>
  </si>
  <si>
    <t>35*1,02 'Přepočtené koeficientem množství</t>
  </si>
  <si>
    <t>90</t>
  </si>
  <si>
    <t>BET.P10U01.1</t>
  </si>
  <si>
    <t>palisáda betonová hranatá přírodní 160x160x1000mm</t>
  </si>
  <si>
    <t>-467558693</t>
  </si>
  <si>
    <t>39*1,02 'Přepočtené koeficientem množství</t>
  </si>
  <si>
    <t>91</t>
  </si>
  <si>
    <t>348101220</t>
  </si>
  <si>
    <t>Osazení vrat nebo vrátek k oplocení na ocelové sloupky pl přes 2 do 4 m2</t>
  </si>
  <si>
    <t>2142459185</t>
  </si>
  <si>
    <t>Osazení vrat nebo vrátek k oplocení na sloupky ocelové, plochy jednotlivě přes 2 do 4 m2</t>
  </si>
  <si>
    <t>92</t>
  </si>
  <si>
    <t>55342335.x</t>
  </si>
  <si>
    <t>branka plotová jednokřídlá Pz s PVC vrstvou 1000x2030mm</t>
  </si>
  <si>
    <t>1149432494</t>
  </si>
  <si>
    <t>Poznámka k položce:_x000d_
Jednokřídlá vstupní branka - šířka branky 1500 mm, výška 1500 mm; 2 ks sloupky kulaté, ocelové, povrchová úprava Zn+PVC, vnější průměr 60 mm, tl. stěny 3,0 mm, délky 2150 mm; vnější rám branky z ocelové trubky, vnější průměr 42 mm, tl. stěny 2,0 mm; vnitřní rám branky pro pletivo z ocelové trubky, vnější průměr 18 mm; výplň z poplastovaného čtyřhranného pletiva, drát tl. 2,7 mm, oko 50x50 mm; uchycení branky na panty, barva zelená RAL 6005 (konstrukce branky u výplň), plastová klika, zámek FAB._x000d_
Otevírání směrem do soukromého pozemku, nesmí být otevírána směrem do stezky</t>
  </si>
  <si>
    <t>93</t>
  </si>
  <si>
    <t>348401120</t>
  </si>
  <si>
    <t>Montáž oplocení ze strojového pletiva s napínacími dráty v do 1,6 m</t>
  </si>
  <si>
    <t>-1921618022</t>
  </si>
  <si>
    <t>Montáž oplocení z pletiva strojového s napínacími dráty do 1,6 m</t>
  </si>
  <si>
    <t>28,5</t>
  </si>
  <si>
    <t>94</t>
  </si>
  <si>
    <t>31327512.x</t>
  </si>
  <si>
    <t>pletivo drátěné plastifikované se čtvercovými oky 55/3,0mm v 1500mm</t>
  </si>
  <si>
    <t>-173624350</t>
  </si>
  <si>
    <t>28,5*1,05 'Přepočtené koeficientem množství</t>
  </si>
  <si>
    <t>95</t>
  </si>
  <si>
    <t>15619201</t>
  </si>
  <si>
    <t>drát poplastovaný kruhový vázací 2,0mm</t>
  </si>
  <si>
    <t>-335573722</t>
  </si>
  <si>
    <t>96</t>
  </si>
  <si>
    <t>15619100</t>
  </si>
  <si>
    <t>drát kruhový poplastovaný napínací 2,5/3,5mm</t>
  </si>
  <si>
    <t>-1389887241</t>
  </si>
  <si>
    <t>97</t>
  </si>
  <si>
    <t>389121111</t>
  </si>
  <si>
    <t>Osazení dílců rámové konstrukce propustků a podchodů hmotnosti do 5 t</t>
  </si>
  <si>
    <t>1287743527</t>
  </si>
  <si>
    <t>Osazení dílců rámové konstrukce propustků a podchodů hmotnosti jednotlivě do 5 t</t>
  </si>
  <si>
    <t>"Křídla" 2+2</t>
  </si>
  <si>
    <t>98</t>
  </si>
  <si>
    <t>PFZ.0001</t>
  </si>
  <si>
    <t>prefabrikované železobetonové křídlo propustku, výška 1400 mm, délka 1000 mm, šířka 1200 mm, tl. stěny 200 mm, barva šedá - přírodní, beton min. C35/45</t>
  </si>
  <si>
    <t>1216874586</t>
  </si>
  <si>
    <t>Prefabrikované železobetonové křídlo propustku, výška 1400 mm, délka 1000 mm, šířka 1200 mm, tl. stěny 200 mm, barva šedá - přírodní, beton min. C35/45</t>
  </si>
  <si>
    <t>Poznámka k položce:_x000d_
Zakázková výroba, atypické křídlo_x000d_
2 ks s otvorem DN160 pro vyvedení drenážní trubky</t>
  </si>
  <si>
    <t>2+2</t>
  </si>
  <si>
    <t>99</t>
  </si>
  <si>
    <t>389121112</t>
  </si>
  <si>
    <t>Osazení dílců rámové konstrukce propustků a podchodů hmotnosti do 10 t</t>
  </si>
  <si>
    <t>-1837939037</t>
  </si>
  <si>
    <t>Osazení dílců rámové konstrukce propustků a podchodů hmotnosti jednotlivě přes 5 do 10 t</t>
  </si>
  <si>
    <t>3+1</t>
  </si>
  <si>
    <t>100</t>
  </si>
  <si>
    <t>59383452</t>
  </si>
  <si>
    <t>propust rámová 1,00x1,50x2,00m</t>
  </si>
  <si>
    <t>895687632</t>
  </si>
  <si>
    <t>Poznámka k položce:_x000d_
sv. šířka 2000 mm_x000d_
sv. výška 1000 mm_x000d_
délka 1500 mm</t>
  </si>
  <si>
    <t>101</t>
  </si>
  <si>
    <t>59383451</t>
  </si>
  <si>
    <t>propust rámová 1,00x2,00x2,00m</t>
  </si>
  <si>
    <t>-739043547</t>
  </si>
  <si>
    <t>Poznámka k položce:_x000d_
sv. šířka 2000 mm_x000d_
sv. výška 1000 mm_x000d_
délka 2000 mm</t>
  </si>
  <si>
    <t>Vodorovné konstrukce</t>
  </si>
  <si>
    <t>102</t>
  </si>
  <si>
    <t>452311141</t>
  </si>
  <si>
    <t>Podkladní desky z betonu prostého bez zvýšených nároků na prostředí tř. C 16/20 otevřený výkop</t>
  </si>
  <si>
    <t>416497914</t>
  </si>
  <si>
    <t>Podkladní a zajišťovací konstrukce z betonu prostého v otevřeném výkopu bez zvýšených nároků na prostředí desky pod potrubí, stoky a drobné objekty z betonu tř. C 16/20</t>
  </si>
  <si>
    <t>"pod UV" 0,6*0,6*0,1*(5)</t>
  </si>
  <si>
    <t>103</t>
  </si>
  <si>
    <t>462451114</t>
  </si>
  <si>
    <t>Prolití kamenného záhozu maltou MC 25 XF3</t>
  </si>
  <si>
    <t>782495251</t>
  </si>
  <si>
    <t>Prolití konstrukce z kamene kamenného záhozu cementovou maltou MC-25 XF3</t>
  </si>
  <si>
    <t>2,63</t>
  </si>
  <si>
    <t>104</t>
  </si>
  <si>
    <t>462511270</t>
  </si>
  <si>
    <t>Zához z lomového kamene bez proštěrkování z terénu hmotnost do 200 kg</t>
  </si>
  <si>
    <t>1502240053</t>
  </si>
  <si>
    <t>Zához z lomového kamene neupraveného záhozového bez proštěrkování z terénu, hmotnosti jednotlivých kamenů do 200 kg</t>
  </si>
  <si>
    <t>"zajišťovací prah" (1,88*0,7)+(1,88*0,7)</t>
  </si>
  <si>
    <t>105</t>
  </si>
  <si>
    <t>462512270</t>
  </si>
  <si>
    <t>Zához z lomového kamene s proštěrkováním z terénu hmotnost do 200 kg</t>
  </si>
  <si>
    <t>1411365964</t>
  </si>
  <si>
    <t>Zához z lomového kamene neupraveného záhozového s proštěrkováním z terénu, hmotnosti jednotlivých kamenů do 200 kg</t>
  </si>
  <si>
    <t>5,9</t>
  </si>
  <si>
    <t>106</t>
  </si>
  <si>
    <t>463212111</t>
  </si>
  <si>
    <t>Rovnanina z lomového kamene upraveného s vyklínováním spár úlomky kamene</t>
  </si>
  <si>
    <t>-287278552</t>
  </si>
  <si>
    <t>Rovnanina z lomového kamene upraveného, tříděného jakékoliv tloušťky rovnaniny s vyklínováním spár a dutin úlomky kamene</t>
  </si>
  <si>
    <t>Poznámka k položce:_x000d_
Vydláždění koryta vodního toku lomovým kamenem tl. 200 mm, přechody z lichoběžníkového koryta na trojúhelníkové se sklony dna 10 %, sklony navazujích svahů koryta 1:1 až 1:2, spárováno cementovou maltou M25-XF3</t>
  </si>
  <si>
    <t>29,52*0,2</t>
  </si>
  <si>
    <t>107</t>
  </si>
  <si>
    <t>463212191</t>
  </si>
  <si>
    <t>Příplatek za vypracováni líce rovnaniny</t>
  </si>
  <si>
    <t>328840112</t>
  </si>
  <si>
    <t>Rovnanina z lomového kamene upraveného, tříděného Příplatek k cenám za vypracování líce</t>
  </si>
  <si>
    <t>29,52</t>
  </si>
  <si>
    <t>108</t>
  </si>
  <si>
    <t>463451114</t>
  </si>
  <si>
    <t>Prolití kamenné rovnaniny maltou MC 25 XF3</t>
  </si>
  <si>
    <t>-316174007</t>
  </si>
  <si>
    <t>Prolití konstrukce z kamene rovnaniny cementovou maltou MC-25 XF3</t>
  </si>
  <si>
    <t>5,904</t>
  </si>
  <si>
    <t>109</t>
  </si>
  <si>
    <t>465513127</t>
  </si>
  <si>
    <t>Dlažba z lomového kamene na cementovou maltu s vyspárováním tl do 200 mm</t>
  </si>
  <si>
    <t>2000703703</t>
  </si>
  <si>
    <t>Dlažba z lomového kamene lomařsky upraveného na cementovou maltu, s vyspárováním cementovou maltou, tl. kamene do 200 mm</t>
  </si>
  <si>
    <t>Poznámka k položce:_x000d_
Propustek - Vydláždění koryta vodního toku uvnitř propustku lomovým kamenem tl. 100 mm, trojúhelníkový tvar koryta se sklony 10%, spárováno cementovou maltou M25-XF3_x000d_
Použit kámen pro vodní stavby v souladu ČSN EN 13383-1</t>
  </si>
  <si>
    <t>"propustek" 13,13</t>
  </si>
  <si>
    <t>"Odláždění svahu mezi stezkou a konstrukcí propustku" 14,59</t>
  </si>
  <si>
    <t>Komunikace</t>
  </si>
  <si>
    <t>110</t>
  </si>
  <si>
    <t>564251011</t>
  </si>
  <si>
    <t>Podklad nebo podsyp ze štěrkopísku ŠP plochy do 100 m2 tl 150 mm</t>
  </si>
  <si>
    <t>359466091</t>
  </si>
  <si>
    <t>Podklad nebo podsyp ze štěrkopísku ŠP s rozprostřením, vlhčením a zhutněním plochy jednotlivě do 100 m2, po zhutnění tl. 150 mm</t>
  </si>
  <si>
    <t>"pro uložení geomembrány" 13,13+16,25</t>
  </si>
  <si>
    <t>111</t>
  </si>
  <si>
    <t>564801012</t>
  </si>
  <si>
    <t>Podklad ze štěrkodrtě ŠD plochy do 100 m2 tl 40 mm</t>
  </si>
  <si>
    <t>-2058684146</t>
  </si>
  <si>
    <t>Podklad ze štěrkodrti ŠD s rozprostřením a zhutněním plochy jednotlivě do 100 m2, po zhutnění tl. 40 mm</t>
  </si>
  <si>
    <t xml:space="preserve">"chodník, předláždění" 3,25 </t>
  </si>
  <si>
    <t>112</t>
  </si>
  <si>
    <t>564851011</t>
  </si>
  <si>
    <t>Podklad ze štěrkodrtě ŠD plochy do 100 m2 tl 150 mm</t>
  </si>
  <si>
    <t>-2102813593</t>
  </si>
  <si>
    <t>Podklad ze štěrkodrti ŠD s rozprostřením a zhutněním plochy jednotlivě do 100 m2, po zhutnění tl. 150 mm</t>
  </si>
  <si>
    <t>"stezka, sjezd" 31,1</t>
  </si>
  <si>
    <t>113</t>
  </si>
  <si>
    <t>564851012</t>
  </si>
  <si>
    <t>Podklad ze štěrkodrtě ŠD plochy do 100 m2 tl 160 mm</t>
  </si>
  <si>
    <t>1754046292</t>
  </si>
  <si>
    <t>Podklad ze štěrkodrti ŠD s rozprostřením a zhutněním plochy jednotlivě do 100 m2, po zhutnění tl. 160 mm</t>
  </si>
  <si>
    <t>"stezka, sjezd" 37</t>
  </si>
  <si>
    <t>114</t>
  </si>
  <si>
    <t>564861011</t>
  </si>
  <si>
    <t>Podklad ze štěrkodrtě ŠD plochy do 100 m2 tl 200 mm</t>
  </si>
  <si>
    <t>-1724070374</t>
  </si>
  <si>
    <t>Podklad ze štěrkodrti ŠD s rozprostřením a zhutněním plochy jednotlivě do 100 m2, po zhutnění tl. 200 mm</t>
  </si>
  <si>
    <t>"chodník, odraz u opěrné zdi" 14,96</t>
  </si>
  <si>
    <t>115</t>
  </si>
  <si>
    <t>564861113</t>
  </si>
  <si>
    <t>Podklad ze štěrkodrtě ŠD plochy přes 100 m2 tl 220 mm</t>
  </si>
  <si>
    <t>1935414094</t>
  </si>
  <si>
    <t>Podklad ze štěrkodrti ŠD s rozprostřením a zhutněním plochy přes 100 m2, po zhutnění tl. 220 mm</t>
  </si>
  <si>
    <t>"stezka" 1523,9</t>
  </si>
  <si>
    <t>116</t>
  </si>
  <si>
    <t>565135111</t>
  </si>
  <si>
    <t>Asfaltový beton vrstva podkladní ACP 16+ (obalované kamenivo OKS) tl 50 mm š do 3 m</t>
  </si>
  <si>
    <t>106124169</t>
  </si>
  <si>
    <t>Asfaltový beton vrstva podkladní ACP 16+ (obalované kamenivo střednězrnné - OKS) s rozprostřením a zhutněním v pruhu šířky přes 1,5 do 3 m, po zhutnění tl. 50 mm</t>
  </si>
  <si>
    <t>"stezka" 1284,56</t>
  </si>
  <si>
    <t>"stezka, sjezd" 25,9</t>
  </si>
  <si>
    <t>117</t>
  </si>
  <si>
    <t>569841111</t>
  </si>
  <si>
    <t>Zpevnění krajnic štěrkodrtí tl 120 mm</t>
  </si>
  <si>
    <t>-49132702</t>
  </si>
  <si>
    <t>Zpevnění krajnic nebo komunikací pro pěší s rozprostřením a zhutněním, po zhutnění štěrkodrtí tl. 120 mm</t>
  </si>
  <si>
    <t>"stezka" 54,37</t>
  </si>
  <si>
    <t>118</t>
  </si>
  <si>
    <t>573191111</t>
  </si>
  <si>
    <t>Postřik infiltrační kationaktivní emulzí v množství 1 kg/m2</t>
  </si>
  <si>
    <t>-906796052</t>
  </si>
  <si>
    <t>Postřik infiltrační kationaktivní emulzí v množství 1,00 kg/m2</t>
  </si>
  <si>
    <t>119</t>
  </si>
  <si>
    <t>573211108</t>
  </si>
  <si>
    <t>Postřik živičný spojovací z asfaltu v množství 0,40 kg/m2</t>
  </si>
  <si>
    <t>988658129</t>
  </si>
  <si>
    <t>Postřik spojovací PS bez posypu kamenivem z asfaltu silničního, v množství 0,40 kg/m2</t>
  </si>
  <si>
    <t>120</t>
  </si>
  <si>
    <t>577144111</t>
  </si>
  <si>
    <t>Asfaltový beton vrstva obrusná ACO 11 (ABS) tř. I tl 50 mm š do 3 m z nemodifikovaného asfaltu</t>
  </si>
  <si>
    <t>-1216613679</t>
  </si>
  <si>
    <t>Asfaltový beton vrstva obrusná ACO 11 (ABS) s rozprostřením a se zhutněním z nemodifikovaného asfaltu v pruhu šířky do 3 m tř. I, po zhutnění tl. 50 mm</t>
  </si>
  <si>
    <t>121</t>
  </si>
  <si>
    <t>591141111.R</t>
  </si>
  <si>
    <t>Kladení zámkové dlažby na MC tl 50 mm</t>
  </si>
  <si>
    <t>1704024064</t>
  </si>
  <si>
    <t>Kladení zámkové dlažby s provedením lože do tl. 50 mm, s vyplněním spár, s dvojím beraněním a se smetením přebytečného materiálu na krajnici, do lože z cementové malty</t>
  </si>
  <si>
    <t>Poznámka k položce:_x000d_
- kladecí lože MC25</t>
  </si>
  <si>
    <t>"stezka" 49,67</t>
  </si>
  <si>
    <t>"chodník, odraz u opěrné zdi" 11,69</t>
  </si>
  <si>
    <t>"stezka, sjezd" 5,16</t>
  </si>
  <si>
    <t>122</t>
  </si>
  <si>
    <t>59245226</t>
  </si>
  <si>
    <t>dlažba tvar obdélník betonová pro nevidomé 200x100x80mm červená</t>
  </si>
  <si>
    <t>-2122024513</t>
  </si>
  <si>
    <t>dlažba tvar obdélník betonová pro nevidomé 200x100x80mm barevná</t>
  </si>
  <si>
    <t>54,83*1,03 'Přepočtené koeficientem množství</t>
  </si>
  <si>
    <t>123</t>
  </si>
  <si>
    <t>59245018.F</t>
  </si>
  <si>
    <t>dlažba tvar obdélník betonová 200x100x60mm přírodní "bez FAZETY"</t>
  </si>
  <si>
    <t>-53428415</t>
  </si>
  <si>
    <t>dlažba tvar obdélník betonová 200x100x60mm přírodní</t>
  </si>
  <si>
    <t>11,69</t>
  </si>
  <si>
    <t>11,69*1,03 'Přepočtené koeficientem množství</t>
  </si>
  <si>
    <t>124</t>
  </si>
  <si>
    <t>596211110</t>
  </si>
  <si>
    <t>Kladení zámkové dlažby komunikací pro pěší ručně tl 60 mm skupiny A pl do 50 m2</t>
  </si>
  <si>
    <t>1305974703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</si>
  <si>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</si>
  <si>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 xml:space="preserve">"chodník, odraz u opěrné zdi" </t>
  </si>
  <si>
    <t>"stávající" 3,12</t>
  </si>
  <si>
    <t>"stávající" 3,25</t>
  </si>
  <si>
    <t>Trubní vedení</t>
  </si>
  <si>
    <t>125</t>
  </si>
  <si>
    <t>890411851</t>
  </si>
  <si>
    <t>Bourání šachet z prefabrikovaných skruží strojně obestavěného prostoru do 1,5 m3</t>
  </si>
  <si>
    <t>286507831</t>
  </si>
  <si>
    <t>Bourání šachet a jímek strojně velikosti obestavěného prostoru do 1,5 m3 z prefabrikovaných skruží</t>
  </si>
  <si>
    <t>"UV do suti" 1*(PI*0,275*0,275*1)</t>
  </si>
  <si>
    <t>"UV pro stranový posun" 1*(PI*0,275*0,275*1)</t>
  </si>
  <si>
    <t>126</t>
  </si>
  <si>
    <t>895941301</t>
  </si>
  <si>
    <t>Osazení vpusti uliční DN 450 z betonových dílců dno s výtokem</t>
  </si>
  <si>
    <t>-840826358</t>
  </si>
  <si>
    <t>Osazení vpusti uliční z betonových dílců DN 450 dno s výtokem</t>
  </si>
  <si>
    <t>"stávající" 1</t>
  </si>
  <si>
    <t>"nové" 4</t>
  </si>
  <si>
    <t>127</t>
  </si>
  <si>
    <t>59223850</t>
  </si>
  <si>
    <t>dno pro uliční vpusť s výtokovým otvorem betonové 450x330x50mm</t>
  </si>
  <si>
    <t>978712739</t>
  </si>
  <si>
    <t>Poznámka k položce:_x000d_
odtok PVC DN150</t>
  </si>
  <si>
    <t>128</t>
  </si>
  <si>
    <t>895941314</t>
  </si>
  <si>
    <t>Osazení vpusti uliční DN 450 z betonových dílců skruž horní 570 mm</t>
  </si>
  <si>
    <t>-2109781166</t>
  </si>
  <si>
    <t>Osazení vpusti uliční z betonových dílců DN 450 skruž horní 570 mm</t>
  </si>
  <si>
    <t xml:space="preserve">Poznámka k položce:_x000d_
Přesná výška horní skruže bude určena na místě </t>
  </si>
  <si>
    <t>129</t>
  </si>
  <si>
    <t>59223858</t>
  </si>
  <si>
    <t>skruž betonová horní pro uliční vpusť 450x570x50mm</t>
  </si>
  <si>
    <t>1116694681</t>
  </si>
  <si>
    <t>130</t>
  </si>
  <si>
    <t>895941322</t>
  </si>
  <si>
    <t>Osazení vpusti uliční DN 450 z betonových dílců skruž středová 295 mm</t>
  </si>
  <si>
    <t>1780301200</t>
  </si>
  <si>
    <t>Osazení vpusti uliční z betonových dílců DN 450 skruž středová 295 mm</t>
  </si>
  <si>
    <t>131</t>
  </si>
  <si>
    <t>59223862</t>
  </si>
  <si>
    <t>skruž betonová středová pro uliční vpusť 450x295x50mm</t>
  </si>
  <si>
    <t>-1283728684</t>
  </si>
  <si>
    <t>132</t>
  </si>
  <si>
    <t>899203211</t>
  </si>
  <si>
    <t>Demontáž mříží litinových včetně rámů hmotnosti přes 100 do 150 kg</t>
  </si>
  <si>
    <t>1994753599</t>
  </si>
  <si>
    <t>Demontáž mříží litinových včetně rámů, hmotnosti jednotlivě přes 100 do 150 Kg</t>
  </si>
  <si>
    <t>133</t>
  </si>
  <si>
    <t>899204112</t>
  </si>
  <si>
    <t>Osazení mříží litinových včetně rámů a košů na bahno pro třídu zatížení D400, E600</t>
  </si>
  <si>
    <t>2001321832</t>
  </si>
  <si>
    <t xml:space="preserve">Poznámka k položce:_x000d_
Stávající </t>
  </si>
  <si>
    <t>134</t>
  </si>
  <si>
    <t>59223864</t>
  </si>
  <si>
    <t>prstenec pro uliční vpusť vyrovnávací betonový 390x60x130mm</t>
  </si>
  <si>
    <t>-1957622571</t>
  </si>
  <si>
    <t>"nové UV" 4</t>
  </si>
  <si>
    <t>135</t>
  </si>
  <si>
    <t>55242320</t>
  </si>
  <si>
    <t>mříž vtoková litinová plochá 500x500mm</t>
  </si>
  <si>
    <t>1028651175</t>
  </si>
  <si>
    <t>Poznámka k položce:_x000d_
oka max 16 mm, D400</t>
  </si>
  <si>
    <t>136</t>
  </si>
  <si>
    <t>59223871</t>
  </si>
  <si>
    <t>koš vysoký pro uliční vpusti žárově Pz plech pro rám 500/500mm</t>
  </si>
  <si>
    <t>-12007304</t>
  </si>
  <si>
    <t>137</t>
  </si>
  <si>
    <t>kanalizace_02</t>
  </si>
  <si>
    <t>Zaslepení stávající kanalizace</t>
  </si>
  <si>
    <t>1931361740</t>
  </si>
  <si>
    <t>"stávající přípojka DN150" 1</t>
  </si>
  <si>
    <t>138</t>
  </si>
  <si>
    <t>napojení_02</t>
  </si>
  <si>
    <t>napojení drenáže DN do 160 na stávající potrubí, šachtu, UV</t>
  </si>
  <si>
    <t>1876470165</t>
  </si>
  <si>
    <t>napojení drenáže DN do 160, navrtávka</t>
  </si>
  <si>
    <t>Poznámka k položce:_x000d_
Podélná drenáž - zřízení přípojky podélné drenáže do betonové šachty uliční vpusti, přechodka z drenážního potrubí na KG s těsněním, vyvrtání otvoru DN150 do šachty, spojka</t>
  </si>
  <si>
    <t>139</t>
  </si>
  <si>
    <t>napojení_03</t>
  </si>
  <si>
    <t>napojení drenáže DN do 160 na stávající potrubí UV</t>
  </si>
  <si>
    <t>2086709686</t>
  </si>
  <si>
    <t>Poznámka k položce:_x000d_
Podélná drenáž - zřízení přípojky podélné drenáže do dna šachty z korugované roury, přechodka z drenážního potrubí na KG s těsněním</t>
  </si>
  <si>
    <t>Ostatní konstrukce a práce, bourání</t>
  </si>
  <si>
    <t>140</t>
  </si>
  <si>
    <t>914111111</t>
  </si>
  <si>
    <t>Montáž svislé dopravní značky do velikosti 1 m2 objímkami na sloupek nebo konzolu</t>
  </si>
  <si>
    <t>-2062903830</t>
  </si>
  <si>
    <t>Montáž svislé dopravní značky základní velikosti do 1 m2 objímkami na sloupky nebo konzoly</t>
  </si>
  <si>
    <t>141</t>
  </si>
  <si>
    <t>914111112</t>
  </si>
  <si>
    <t>Montáž svislé dopravní značky do velikosti 1 m2 páskováním na sloup</t>
  </si>
  <si>
    <t>-1653104734</t>
  </si>
  <si>
    <t>Montáž svislé dopravní značky základní velikosti do 1 m2 páskováním na sloupy</t>
  </si>
  <si>
    <t>142</t>
  </si>
  <si>
    <t>40445619</t>
  </si>
  <si>
    <t>zákazové, příkazové dopravní značky B1-B34, C1-15 500mm</t>
  </si>
  <si>
    <t>1757119026</t>
  </si>
  <si>
    <t>"C9a" 2</t>
  </si>
  <si>
    <t>"C9b" 2</t>
  </si>
  <si>
    <t>143</t>
  </si>
  <si>
    <t>914511112</t>
  </si>
  <si>
    <t>Montáž sloupku dopravních značek délky do 3,5 m s betonovým základem a patkou D 60 mm</t>
  </si>
  <si>
    <t>-3492296</t>
  </si>
  <si>
    <t>Montáž sloupku dopravních značek délky do 3,5 m do hliníkové patky pro sloupek D 60 mm</t>
  </si>
  <si>
    <t>144</t>
  </si>
  <si>
    <t>40445225</t>
  </si>
  <si>
    <t>sloupek pro dopravní značku Zn D 60mm v 3,5m</t>
  </si>
  <si>
    <t>272669341</t>
  </si>
  <si>
    <t>145</t>
  </si>
  <si>
    <t>915131111</t>
  </si>
  <si>
    <t>Vodorovné dopravní značení přechody pro chodce, šipky, symboly základní bílá barva</t>
  </si>
  <si>
    <t>766373486</t>
  </si>
  <si>
    <t>Vodorovné dopravní značení stříkané barvou přechody pro chodce, šipky, symboly bílé základní</t>
  </si>
  <si>
    <t>9,85+2*0,4</t>
  </si>
  <si>
    <t>146</t>
  </si>
  <si>
    <t>915231111</t>
  </si>
  <si>
    <t>Vodorovné dopravní značení přechody pro chodce, šipky, symboly bílý plast</t>
  </si>
  <si>
    <t>-264304445</t>
  </si>
  <si>
    <t>Vodorovné dopravní značení stříkaným plastem přechody pro chodce, šipky, symboly nápisy bílé základní</t>
  </si>
  <si>
    <t>147</t>
  </si>
  <si>
    <t>915321115</t>
  </si>
  <si>
    <t>Předformátované vodorovné dopravní značení vodící pás pro slabozraké</t>
  </si>
  <si>
    <t>-212763284</t>
  </si>
  <si>
    <t>Vodorovné značení předformovaným termoplastem vodící pás pro slabozraké z 6 proužků</t>
  </si>
  <si>
    <t>148</t>
  </si>
  <si>
    <t>915621111</t>
  </si>
  <si>
    <t>Předznačení vodorovného plošného značení</t>
  </si>
  <si>
    <t>-1859454793</t>
  </si>
  <si>
    <t>Předznačení pro vodorovné značení stříkané barvou nebo prováděné z nátěrových hmot plošné šipky, symboly, nápisy</t>
  </si>
  <si>
    <t>149</t>
  </si>
  <si>
    <t>916111123</t>
  </si>
  <si>
    <t>Osazení obruby z drobných kostek s boční opěrou do lože z betonu prostého</t>
  </si>
  <si>
    <t>-513719106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</si>
  <si>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</si>
  <si>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Poznámka k položce:_x000d_
M25 XF4</t>
  </si>
  <si>
    <t>"řádka" 216,1</t>
  </si>
  <si>
    <t>59245020</t>
  </si>
  <si>
    <t>dlažba tvar obdélník betonová 200x100x80mm přírodní</t>
  </si>
  <si>
    <t>-662623004</t>
  </si>
  <si>
    <t>216,1*0,1</t>
  </si>
  <si>
    <t>21,61*1,02 'Přepočtené koeficientem množství</t>
  </si>
  <si>
    <t>151</t>
  </si>
  <si>
    <t>916131213</t>
  </si>
  <si>
    <t>Osazení silničního obrubníku betonového stojatého s boční opěrou do lože z betonu prostého</t>
  </si>
  <si>
    <t>-1669940280</t>
  </si>
  <si>
    <t>Osazení silničního obrubníku betonového se zřízením lože, s vyplněním a zatřením spár cementovou maltou stojatého s boční opěrou z betonu prostého, do lože z betonu prostého</t>
  </si>
  <si>
    <t>136,7+65,93+10+10</t>
  </si>
  <si>
    <t>152</t>
  </si>
  <si>
    <t>59217031</t>
  </si>
  <si>
    <t>obrubník betonový silniční 1000x150x250mm</t>
  </si>
  <si>
    <t>684848034</t>
  </si>
  <si>
    <t>136,7</t>
  </si>
  <si>
    <t>136,7*1,02 'Přepočtené koeficientem množství</t>
  </si>
  <si>
    <t>153</t>
  </si>
  <si>
    <t>59217029</t>
  </si>
  <si>
    <t>obrubník betonový silniční nájezdový 1000x150x150mm</t>
  </si>
  <si>
    <t>-379092604</t>
  </si>
  <si>
    <t>65,93</t>
  </si>
  <si>
    <t>65,93*1,02 'Přepočtené koeficientem množství</t>
  </si>
  <si>
    <t>154</t>
  </si>
  <si>
    <t>59217030</t>
  </si>
  <si>
    <t>obrubník betonový silniční přechodový 1000x150x150-250mm</t>
  </si>
  <si>
    <t>1262335195</t>
  </si>
  <si>
    <t>"L" 10</t>
  </si>
  <si>
    <t>"P" 10</t>
  </si>
  <si>
    <t>20*1,02 'Přepočtené koeficientem množství</t>
  </si>
  <si>
    <t>155</t>
  </si>
  <si>
    <t>916231213</t>
  </si>
  <si>
    <t>Osazení chodníkového obrubníku betonového stojatého s boční opěrou do lože z betonu prostého</t>
  </si>
  <si>
    <t>1083927603</t>
  </si>
  <si>
    <t>Osazení chodníkového obrubníku betonového se zřízením lože, s vyplněním a zatřením spár cementovou maltou stojatého s boční opěrou z betonu prostého, do lože z betonu prostého</t>
  </si>
  <si>
    <t>386,3+(1+6)*0,78</t>
  </si>
  <si>
    <t>156</t>
  </si>
  <si>
    <t>59217016</t>
  </si>
  <si>
    <t>obrubník betonový chodníkový 1000x80x250mm</t>
  </si>
  <si>
    <t>425452359</t>
  </si>
  <si>
    <t>386,3</t>
  </si>
  <si>
    <t>386,3*1,02 'Přepočtené koeficientem množství</t>
  </si>
  <si>
    <t>157</t>
  </si>
  <si>
    <t>59217016.R1</t>
  </si>
  <si>
    <t>obrubník betonový chodníkový obloukový 780x80x250 mm</t>
  </si>
  <si>
    <t>1020094588</t>
  </si>
  <si>
    <t>obrubník betonový chodníkový vibrolisovaný obloukový 780x80x250 cm</t>
  </si>
  <si>
    <t>"R0,5" 1*0,78</t>
  </si>
  <si>
    <t>"R1" 6*0,78</t>
  </si>
  <si>
    <t>5,46*1,02 'Přepočtené koeficientem množství</t>
  </si>
  <si>
    <t>158</t>
  </si>
  <si>
    <t>919125111</t>
  </si>
  <si>
    <t>Těsnění svislé spáry mezi živičným krytem a ostatními prvky samolepicí asfaltovou páskou š 35 mm</t>
  </si>
  <si>
    <t>-1673620139</t>
  </si>
  <si>
    <t>Těsnění svislé spáry mezi živičným krytem a ostatními prvky asfaltovou páskou samolepicí šířky 35 mm tl. 8 mm</t>
  </si>
  <si>
    <t>216,1</t>
  </si>
  <si>
    <t>159</t>
  </si>
  <si>
    <t>919735112</t>
  </si>
  <si>
    <t>Řezání stávajícího živičného krytu hl přes 50 do 100 mm</t>
  </si>
  <si>
    <t>1828201805</t>
  </si>
  <si>
    <t>Řezání stávajícího živičného krytu nebo podkladu hloubky přes 50 do 100 mm</t>
  </si>
  <si>
    <t>201</t>
  </si>
  <si>
    <t>160</t>
  </si>
  <si>
    <t>919735113</t>
  </si>
  <si>
    <t>Řezání stávajícího živičného krytu hl přes 100 do 150 mm</t>
  </si>
  <si>
    <t>1792216523</t>
  </si>
  <si>
    <t>Řezání stávajícího živičného krytu nebo podkladu hloubky přes 100 do 150 mm</t>
  </si>
  <si>
    <t>161</t>
  </si>
  <si>
    <t>931994151</t>
  </si>
  <si>
    <t>Těsnění spáry betonové konstrukce spárovým profilem průřezu 20/20 mm</t>
  </si>
  <si>
    <t>1751186919</t>
  </si>
  <si>
    <t>Těsnění spáry betonové konstrukce pásy, profily, tmely spárovým profilem průřezu 20/20 mm</t>
  </si>
  <si>
    <t>Poznámka k položce:_x000d_
Provedení vodotěsného spoje mezi rámovým propustkem a křídlem</t>
  </si>
  <si>
    <t>10,4</t>
  </si>
  <si>
    <t>162</t>
  </si>
  <si>
    <t>935112211</t>
  </si>
  <si>
    <t>Osazení příkopového žlabu do betonu tl 100 mm z betonových tvárnic š 800 mm</t>
  </si>
  <si>
    <t>652190966</t>
  </si>
  <si>
    <t>Osazení betonového příkopového žlabu s vyplněním a zatřením spár cementovou maltou s ložem tl. 100 mm z betonu prostého z betonových příkopových tvárnic šířky přes 500 do 800 mm</t>
  </si>
  <si>
    <t>22,5</t>
  </si>
  <si>
    <t>163</t>
  </si>
  <si>
    <t>59227002</t>
  </si>
  <si>
    <t>žlabovka příkopová betonová 250x600x140mm</t>
  </si>
  <si>
    <t>1957977193</t>
  </si>
  <si>
    <t>22,5*1,02 'Přepočtené koeficientem množství</t>
  </si>
  <si>
    <t>164</t>
  </si>
  <si>
    <t>979054451</t>
  </si>
  <si>
    <t>Očištění vybouraných zámkových dlaždic s původním spárováním z kameniva těženého</t>
  </si>
  <si>
    <t>-1432909742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</si>
  <si>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</si>
  <si>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9,62</t>
  </si>
  <si>
    <t>Bourání konstrukcí</t>
  </si>
  <si>
    <t>165</t>
  </si>
  <si>
    <t>113106061</t>
  </si>
  <si>
    <t>Rozebrání dlažeb při překopech vozovek z drobných kostek s ložem z kameniva ručně</t>
  </si>
  <si>
    <t>1300432831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</si>
  <si>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</si>
  <si>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6,38</t>
  </si>
  <si>
    <t>166</t>
  </si>
  <si>
    <t>113106123</t>
  </si>
  <si>
    <t>Rozebrání dlažeb ze zámkových dlaždic komunikací pro pěší ručně</t>
  </si>
  <si>
    <t>1429100876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</si>
  <si>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</si>
  <si>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23,83</t>
  </si>
  <si>
    <t>167</t>
  </si>
  <si>
    <t>113106187</t>
  </si>
  <si>
    <t>Rozebrání dlažeb vozovek ze zámkové dlažby s ložem z kameniva strojně pl do 50 m2</t>
  </si>
  <si>
    <t>-1035005652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</si>
  <si>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</si>
  <si>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47,25</t>
  </si>
  <si>
    <t>168</t>
  </si>
  <si>
    <t>113107162</t>
  </si>
  <si>
    <t>Odstranění podkladu z kameniva drceného tl přes 100 do 200 mm strojně pl přes 50 do 200 m2</t>
  </si>
  <si>
    <t>865665920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</si>
  <si>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</si>
  <si>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125,4</t>
  </si>
  <si>
    <t>169</t>
  </si>
  <si>
    <t>113107321</t>
  </si>
  <si>
    <t>Odstranění podkladu z kameniva drceného tl do 100 mm strojně pl do 50 m2</t>
  </si>
  <si>
    <t>1262468197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</si>
  <si>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</si>
  <si>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47,25+6,38</t>
  </si>
  <si>
    <t>170</t>
  </si>
  <si>
    <t>113107344</t>
  </si>
  <si>
    <t>Odstranění podkladu živičného tl přes 150 do 200 mm strojně pl do 50 m2</t>
  </si>
  <si>
    <t>217509577</t>
  </si>
  <si>
    <t>Odstranění podkladů nebo krytů strojně plochy jednotlivě do 50 m2 s přemístěním hmot na skládku na vzdálenost do 3 m nebo s naložením na dopravní prostředek živičných, o tl. vrstvy přes 150 do 200 mm</t>
  </si>
  <si>
    <t>71,05</t>
  </si>
  <si>
    <t>171</t>
  </si>
  <si>
    <t>113154112</t>
  </si>
  <si>
    <t>Frézování živičného krytu tl 40 mm pruh š 0,5 m pl do 500 m2 bez překážek v trase</t>
  </si>
  <si>
    <t>-1769913219</t>
  </si>
  <si>
    <t>Frézování živičného podkladu nebo krytu s naložením na dopravní prostředek plochy do 500 m2 bez překážek v trase pruhu šířky do 0,5 m, tloušťky vrstvy 40 mm</t>
  </si>
  <si>
    <t>81,4</t>
  </si>
  <si>
    <t>172</t>
  </si>
  <si>
    <t>113154114</t>
  </si>
  <si>
    <t>Frézování živičného krytu tl 100 mm pruh š 0,5 m pl do 500 m2 bez překážek v trase</t>
  </si>
  <si>
    <t>2106143263</t>
  </si>
  <si>
    <t>Frézování živičného podkladu nebo krytu s naložením na dopravní prostředek plochy do 500 m2 bez překážek v trase pruhu šířky do 0,5 m, tloušťky vrstvy 100 mm</t>
  </si>
  <si>
    <t>"tl. 60 mm" 10,9</t>
  </si>
  <si>
    <t>"tl. 70 mm" 70,5</t>
  </si>
  <si>
    <t>"tl. 90 mm" 70,5</t>
  </si>
  <si>
    <t>173</t>
  </si>
  <si>
    <t>113203111</t>
  </si>
  <si>
    <t>Vytrhání obrub z dlažebních kostek</t>
  </si>
  <si>
    <t>1552126154</t>
  </si>
  <si>
    <t>Vytrhání obrub s vybouráním lože, s přemístěním hmot na skládku na vzdálenost do 3 m nebo s naložením na dopravní prostředek z dlažebních kostek</t>
  </si>
  <si>
    <t>"V.P. šířky 100 mm, tl. 80 mm" 16,2</t>
  </si>
  <si>
    <t>174</t>
  </si>
  <si>
    <t>113202111</t>
  </si>
  <si>
    <t>Vytrhání obrub krajníků obrubníků stojatých</t>
  </si>
  <si>
    <t>1352006066</t>
  </si>
  <si>
    <t>Vytrhání obrub s vybouráním lože, s přemístěním hmot na skládku na vzdálenost do 3 m nebo s naložením na dopravní prostředek z krajníků nebo obrubníků stojatých</t>
  </si>
  <si>
    <t>147,5</t>
  </si>
  <si>
    <t>175</t>
  </si>
  <si>
    <t>961055111</t>
  </si>
  <si>
    <t>Bourání základů ze ŽB</t>
  </si>
  <si>
    <t>-859314533</t>
  </si>
  <si>
    <t>Bourání základů z betonu železového</t>
  </si>
  <si>
    <t>"čela propustků" 14*(2*0,35*1)</t>
  </si>
  <si>
    <t>176</t>
  </si>
  <si>
    <t>966006255</t>
  </si>
  <si>
    <t>Odstranění směrového sloupku uloženého do země</t>
  </si>
  <si>
    <t>-2064312725</t>
  </si>
  <si>
    <t>Odstranění směrových sloupků s odklizením materiálu na vzdálenost do 20 m nebo s naložením na dopravní prostředek uloženého do země plastového nebo kovového</t>
  </si>
  <si>
    <t>177</t>
  </si>
  <si>
    <t>966008112</t>
  </si>
  <si>
    <t>Bourání trubního propustku DN přes 300 do 500</t>
  </si>
  <si>
    <t>-854373487</t>
  </si>
  <si>
    <t>Bourání trubního propustku s odklizením a uložením vybouraného materiálu na skládku na vzdálenost do 3 m nebo s naložením na dopravní prostředek z trub betonových nebo železobetonových DN přes 300 do 500 mm</t>
  </si>
  <si>
    <t>10,5+5+4+10+8,5+4+6</t>
  </si>
  <si>
    <t>178</t>
  </si>
  <si>
    <t>966052121</t>
  </si>
  <si>
    <t>Bourání sloupků a vzpěr ŽB plotových s betonovou patkou</t>
  </si>
  <si>
    <t>-386850548</t>
  </si>
  <si>
    <t>Bourání plotových sloupků a vzpěr železobetonových výšky do 2,5 m s betonovou patkou</t>
  </si>
  <si>
    <t>3+10</t>
  </si>
  <si>
    <t>179</t>
  </si>
  <si>
    <t>966071711</t>
  </si>
  <si>
    <t>Bourání sloupků a vzpěr plotových ocelových do 2,5 m zabetonovaných</t>
  </si>
  <si>
    <t>1237389949</t>
  </si>
  <si>
    <t>Bourání plotových sloupků a vzpěr ocelových trubkových nebo profilovaných výšky do 2,50 m zabetonovaných</t>
  </si>
  <si>
    <t>180</t>
  </si>
  <si>
    <t>966071822</t>
  </si>
  <si>
    <t>Rozebrání oplocení z drátěného pletiva se čtvercovými oky v přes 1,6 do 2,0 m</t>
  </si>
  <si>
    <t>-317364171</t>
  </si>
  <si>
    <t>Rozebrání oplocení z pletiva drátěného se čtvercovými oky, výšky přes 1,6 do 2,0 m</t>
  </si>
  <si>
    <t>181</t>
  </si>
  <si>
    <t>966073810</t>
  </si>
  <si>
    <t>Rozebrání vrat a vrátek k oplocení pl do 2 m2</t>
  </si>
  <si>
    <t>604034323</t>
  </si>
  <si>
    <t>Rozebrání vrat a vrátek k oplocení plochy jednotlivě do 2 m2</t>
  </si>
  <si>
    <t>182</t>
  </si>
  <si>
    <t>966073811</t>
  </si>
  <si>
    <t>Rozebrání vrat a vrátek k oplocení pl přes 2 do 6 m2</t>
  </si>
  <si>
    <t>-529581785</t>
  </si>
  <si>
    <t>Rozebrání vrat a vrátek k oplocení plochy jednotlivě přes 2 do 6 m2</t>
  </si>
  <si>
    <t>183</t>
  </si>
  <si>
    <t>Demontáž</t>
  </si>
  <si>
    <t>Demolice dřevěného přístřešku 3,5x5,0 m</t>
  </si>
  <si>
    <t>kpl</t>
  </si>
  <si>
    <t>-998631885</t>
  </si>
  <si>
    <t>Demolice dřevěného přístřešku 3,5x5,0 m, 4 kovové podpěry délky cca 3 m, dřevěná střecha z trámů a latí + střešní krytina</t>
  </si>
  <si>
    <t xml:space="preserve">Poznámka k položce:_x000d_
Kompletní odstranění, odvozu vč. likvidace </t>
  </si>
  <si>
    <t>997</t>
  </si>
  <si>
    <t>Přesun sutě</t>
  </si>
  <si>
    <t>184</t>
  </si>
  <si>
    <t>997221551</t>
  </si>
  <si>
    <t>Vodorovná doprava suti ze sypkých materiálů do 1 km</t>
  </si>
  <si>
    <t>92961587</t>
  </si>
  <si>
    <t>Vodorovná doprava suti bez naložení, ale se složením a s hrubým urovnáním ze sypkých materiálů, na vzdálenost do 1 km</t>
  </si>
  <si>
    <t>"podklad na trvalou/recyklační skládku" 2,042+36,366+9,117</t>
  </si>
  <si>
    <t>"frézink na trvalou/recyklační skládku" 7,489+34,937</t>
  </si>
  <si>
    <t>185</t>
  </si>
  <si>
    <t>997221559</t>
  </si>
  <si>
    <t>Příplatek ZKD 1 km u vodorovné dopravy suti ze sypkých materiálů</t>
  </si>
  <si>
    <t>-150865949</t>
  </si>
  <si>
    <t>Vodorovná doprava suti bez naložení, ale se složením a s hrubým urovnáním Příplatek k ceně za každý další i započatý 1 km přes 1 km</t>
  </si>
  <si>
    <t>"podklad na trvalou/recyklační skládku" (2,042+36,366+9,117)*9</t>
  </si>
  <si>
    <t>"frézink na trvalou/recyklační skládku" (7,489+34,937)*9</t>
  </si>
  <si>
    <t>186</t>
  </si>
  <si>
    <t>997221561</t>
  </si>
  <si>
    <t>Vodorovná doprava suti z kusových materiálů do 1 km</t>
  </si>
  <si>
    <t>-1417232034</t>
  </si>
  <si>
    <t>Vodorovná doprava suti bez naložení, ale se složením a s hrubým urovnáním z kusových materiálů, na vzdálenost do 1 km</t>
  </si>
  <si>
    <t>"beton na trvalou/recyklační skládku" 0,457+(23,83-9,62)*0,26 +13,939+1,863+30,238+47,04+0,66</t>
  </si>
  <si>
    <t>"asfalt na trvalou/recyklační skládku" 31,973</t>
  </si>
  <si>
    <t>"ŽB na trvalou/recyklační skládku" 23,52+2,184</t>
  </si>
  <si>
    <t>187</t>
  </si>
  <si>
    <t>997221569</t>
  </si>
  <si>
    <t>Příplatek ZKD 1 km u vodorovné dopravy suti z kusových materiálů</t>
  </si>
  <si>
    <t>416306038</t>
  </si>
  <si>
    <t>"beton na trvalou/recyklační skládku" (0,457+(23,83-9,62)*0,26 +13,939+1,863+30,238+47,04+0,66)*9</t>
  </si>
  <si>
    <t>"asfalt na trvalou/recyklační skládku" (31,973)*9</t>
  </si>
  <si>
    <t>"ŽB na trvalou/recyklační skládku" (23,52+2,184)*9</t>
  </si>
  <si>
    <t>188</t>
  </si>
  <si>
    <t>997221861</t>
  </si>
  <si>
    <t>Poplatek za uložení na recyklační skládce (skládkovné) stavebního odpadu z prostého betonu pod kódem 17 01 01</t>
  </si>
  <si>
    <t>-570455907</t>
  </si>
  <si>
    <t>Poplatek za uložení stavebního odpadu na recyklační skládce (skládkovné) z prostého betonu zatříděného do Katalogu odpadů pod kódem 17 01 01</t>
  </si>
  <si>
    <t xml:space="preserve"> 0,457+(23,83-9,62)*0,26 +13,939+1,863+30,238+47,04+0,66</t>
  </si>
  <si>
    <t>189</t>
  </si>
  <si>
    <t>997221862</t>
  </si>
  <si>
    <t>Poplatek za uložení na recyklační skládce (skládkovné) stavebního odpadu z armovaného betonu pod kódem 17 01 01</t>
  </si>
  <si>
    <t>-575970697</t>
  </si>
  <si>
    <t>Poplatek za uložení stavebního odpadu na recyklační skládce (skládkovné) z armovaného betonu zatříděného do Katalogu odpadů pod kódem 17 01 01</t>
  </si>
  <si>
    <t>23,52+2,184</t>
  </si>
  <si>
    <t>190</t>
  </si>
  <si>
    <t>997221873</t>
  </si>
  <si>
    <t>Poplatek za uložení na recyklační skládce (skládkovné) stavebního odpadu zeminy a kamení zatříděného do Katalogu odpadů pod kódem 17 05 04</t>
  </si>
  <si>
    <t>1329334710</t>
  </si>
  <si>
    <t>2,042+36,366+9,117</t>
  </si>
  <si>
    <t>191</t>
  </si>
  <si>
    <t>997221875</t>
  </si>
  <si>
    <t>Poplatek za uložení na recyklační skládce (skládkovné) stavebního odpadu asfaltového bez obsahu dehtu zatříděného do Katalogu odpadů pod kódem 17 03 02</t>
  </si>
  <si>
    <t>176832763</t>
  </si>
  <si>
    <t>Poplatek za uložení stavebního odpadu na recyklační skládce (skládkovné) asfaltového bez obsahu dehtu zatříděného do Katalogu odpadů pod kódem 17 03 02</t>
  </si>
  <si>
    <t>7,489+34,937+31,973</t>
  </si>
  <si>
    <t>998</t>
  </si>
  <si>
    <t>Přesun hmot</t>
  </si>
  <si>
    <t>192</t>
  </si>
  <si>
    <t>998225111</t>
  </si>
  <si>
    <t>Přesun hmot pro pozemní komunikace s krytem z kamene, monolitickým betonovým nebo živičným</t>
  </si>
  <si>
    <t>-1983844194</t>
  </si>
  <si>
    <t>Přesun hmot pro komunikace s krytem z kameniva, monolitickým betonovým nebo živičným dopravní vzdálenost do 200 m jakékoliv délky objektu</t>
  </si>
  <si>
    <t>PSV</t>
  </si>
  <si>
    <t>Práce a dodávky PSV</t>
  </si>
  <si>
    <t>711</t>
  </si>
  <si>
    <t>Izolace proti vodě, vlhkosti a plynům</t>
  </si>
  <si>
    <t>193</t>
  </si>
  <si>
    <t>711112001</t>
  </si>
  <si>
    <t>Provedení izolace proti zemní vlhkosti svislé za studena nátěrem penetračním</t>
  </si>
  <si>
    <t>-495273659</t>
  </si>
  <si>
    <t>Provedení izolace proti zemní vlhkosti natěradly a tmely za studena na ploše svislé S nátěrem penetračním</t>
  </si>
  <si>
    <t>"propustek"</t>
  </si>
  <si>
    <t>5,3*6,2</t>
  </si>
  <si>
    <t>194</t>
  </si>
  <si>
    <t>11163150</t>
  </si>
  <si>
    <t>lak penetrační asfaltový</t>
  </si>
  <si>
    <t>1395355055</t>
  </si>
  <si>
    <t>(5,3*6,2)*0,0004</t>
  </si>
  <si>
    <t>195</t>
  </si>
  <si>
    <t>711142559</t>
  </si>
  <si>
    <t>Provedení izolace proti zemní vlhkosti pásy přitavením svislé NAIP</t>
  </si>
  <si>
    <t>43001494</t>
  </si>
  <si>
    <t>Provedení izolace proti zemní vlhkosti pásy přitavením NAIP na ploše svislé S</t>
  </si>
  <si>
    <t>196</t>
  </si>
  <si>
    <t>62855001</t>
  </si>
  <si>
    <t>pás asfaltový natavitelný modifikovaný SBS s vložkou z polyesterové rohože a spalitelnou PE fólií nebo jemnozrnným minerálním posypem na horním povrchu tl 4,0mm</t>
  </si>
  <si>
    <t>260993659</t>
  </si>
  <si>
    <t>32,86*1,221 'Přepočtené koeficientem množství</t>
  </si>
  <si>
    <t>197</t>
  </si>
  <si>
    <t>998711101</t>
  </si>
  <si>
    <t>Přesun hmot tonážní pro izolace proti vodě, vlhkosti a plynům v objektech v do 6 m</t>
  </si>
  <si>
    <t>-1550274515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</si>
  <si>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</si>
  <si>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</si>
  <si>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</si>
  <si>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198</t>
  </si>
  <si>
    <t>767995113</t>
  </si>
  <si>
    <t>Montáž atypických zámečnických konstrukcí hm přes 10 do 20 kg</t>
  </si>
  <si>
    <t>-1817157014</t>
  </si>
  <si>
    <t>Montáž ostatních atypických zámečnických konstrukcí hmotnosti přes 10 do 20 kg</t>
  </si>
  <si>
    <t>(29+36,4)*3,08</t>
  </si>
  <si>
    <t>Mezisoučet</t>
  </si>
  <si>
    <t>(77,05+103,5)*1,59</t>
  </si>
  <si>
    <t>8*0,1*4,1</t>
  </si>
  <si>
    <t>(31,5)*3,08</t>
  </si>
  <si>
    <t>199</t>
  </si>
  <si>
    <t>14011026</t>
  </si>
  <si>
    <t>trubka ocelová bezešvá hladká jakost 11 353 51x3,2mm</t>
  </si>
  <si>
    <t>-227720045</t>
  </si>
  <si>
    <t>36,4</t>
  </si>
  <si>
    <t>31,5</t>
  </si>
  <si>
    <t>96,9*1,1 'Přepočtené koeficientem množství</t>
  </si>
  <si>
    <t>200</t>
  </si>
  <si>
    <t>14011011</t>
  </si>
  <si>
    <t>trubka ocelová bezešvá hladká jakost 11 353 26,9x2,6mm</t>
  </si>
  <si>
    <t>-1820304535</t>
  </si>
  <si>
    <t>77,05</t>
  </si>
  <si>
    <t>103,5</t>
  </si>
  <si>
    <t>180,55*1,1 'Přepočtené koeficientem množství</t>
  </si>
  <si>
    <t>13010282</t>
  </si>
  <si>
    <t>tyč ocelová plochá jakost S235JR (11 375) 100x5mm</t>
  </si>
  <si>
    <t>1780719500</t>
  </si>
  <si>
    <t>8*0,1*4,1/1000</t>
  </si>
  <si>
    <t>202</t>
  </si>
  <si>
    <t>998767101</t>
  </si>
  <si>
    <t>Přesun hmot tonážní pro zámečnické konstrukce v objektech v do 6 m</t>
  </si>
  <si>
    <t>2079187117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</si>
  <si>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</si>
  <si>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</si>
  <si>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</si>
  <si>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203</t>
  </si>
  <si>
    <t>783301303</t>
  </si>
  <si>
    <t>Bezoplachové odrezivění zámečnických konstrukcí</t>
  </si>
  <si>
    <t>-368542976</t>
  </si>
  <si>
    <t>Příprava podkladu zámečnických konstrukcí před provedením nátěru odrezivění odrezovačem bezoplachovým</t>
  </si>
  <si>
    <t>(29+36,4+31,5)*PI*0,051</t>
  </si>
  <si>
    <t>(77,05+103,5)*PI*0,0269+(8*((0,1*0,1)*2+(4*0,1*0,05)))</t>
  </si>
  <si>
    <t>204</t>
  </si>
  <si>
    <t>783301311</t>
  </si>
  <si>
    <t>Odmaštění zámečnických konstrukcí vodou ředitelným odmašťovačem</t>
  </si>
  <si>
    <t>1686627028</t>
  </si>
  <si>
    <t>Příprava podkladu zámečnických konstrukcí před provedením nátěru odmaštění odmašťovačem vodou ředitelným</t>
  </si>
  <si>
    <t>31,103</t>
  </si>
  <si>
    <t>205</t>
  </si>
  <si>
    <t>783314201</t>
  </si>
  <si>
    <t>Základní antikorozní jednonásobný syntetický standardní nátěr zámečnických konstrukcí</t>
  </si>
  <si>
    <t>-545263916</t>
  </si>
  <si>
    <t>Základní antikorozní nátěr zámečnických konstrukcí jednonásobný syntetický standardní</t>
  </si>
  <si>
    <t>206</t>
  </si>
  <si>
    <t>783317101</t>
  </si>
  <si>
    <t>Krycí jednonásobný syntetický standardní nátěr zámečnických konstrukcí</t>
  </si>
  <si>
    <t>2042352961</t>
  </si>
  <si>
    <t>Krycí nátěr (email) zámečnických konstrukcí jednonásobný syntetický standardní</t>
  </si>
  <si>
    <t>Poznámka k položce:_x000d_
RAL 7004</t>
  </si>
  <si>
    <t>SO 101s - Sanace zemní pláně</t>
  </si>
  <si>
    <t xml:space="preserve">    5 - Komunikace pozemní</t>
  </si>
  <si>
    <t>122251103</t>
  </si>
  <si>
    <t>Odkopávky a prokopávky nezapažené v hornině třídy těžitelnosti I skupiny 3 objem do 100 m3 strojně</t>
  </si>
  <si>
    <t>1865482585</t>
  </si>
  <si>
    <t>Odkopávky a prokopávky nezapažené strojně v hornině třídy těžitelnosti I skupiny 3 přes 50 do 100 m3</t>
  </si>
  <si>
    <t>"sanace"</t>
  </si>
  <si>
    <t>361*0,3</t>
  </si>
  <si>
    <t>31,34*0,45</t>
  </si>
  <si>
    <t>1304888123</t>
  </si>
  <si>
    <t>122,403</t>
  </si>
  <si>
    <t>-637392743</t>
  </si>
  <si>
    <t>122,403*1,8 'Přepočtené koeficientem množství</t>
  </si>
  <si>
    <t>Komunikace pozemní</t>
  </si>
  <si>
    <t>564951313</t>
  </si>
  <si>
    <t>Podklad z betonového recyklátu plochy přes 100 m2 tl 150 mm</t>
  </si>
  <si>
    <t>-306444999</t>
  </si>
  <si>
    <t>Podklad nebo podsyp z betonového recyklátu s rozprostřením a zhutněním plochy přes 100 m2, po zhutnění tl. 150 mm</t>
  </si>
  <si>
    <t>"2 vrstvy - celkem 300 mm" 361*2</t>
  </si>
  <si>
    <t>564960315</t>
  </si>
  <si>
    <t>Podklad z betonového recyklátu plochy do 100 m2 tl 200 mm</t>
  </si>
  <si>
    <t>350363523</t>
  </si>
  <si>
    <t>Podklad nebo podsyp z betonového recyklátu s rozprostřením a zhutněním plochy jednotlivě do 100 m2, po zhutnění tl. 200 mm</t>
  </si>
  <si>
    <t>"2 vrstvy - celkem 450 mm" 31,34</t>
  </si>
  <si>
    <t>564970315</t>
  </si>
  <si>
    <t>Podklad z betonového recyklátu plochy do 100 m2 tl 250 mm</t>
  </si>
  <si>
    <t>1219291075</t>
  </si>
  <si>
    <t>Podklad nebo podsyp z betonového recyklátu s rozprostřením a zhutněním plochy jednotlivě do 100 m2, po zhutnění tl. 250 mm</t>
  </si>
  <si>
    <t>919726122</t>
  </si>
  <si>
    <t>Geotextilie pro ochranu, separaci a filtraci netkaná měrná hm přes 200 do 300 g/m2</t>
  </si>
  <si>
    <t>-1522451727</t>
  </si>
  <si>
    <t>Geotextilie netkaná pro ochranu, separaci nebo filtraci měrná hmotnost přes 200 do 300 g/m2</t>
  </si>
  <si>
    <t>446,75</t>
  </si>
  <si>
    <t>1344200095</t>
  </si>
  <si>
    <t xml:space="preserve">SO 301 - Odvodnění komunikace </t>
  </si>
  <si>
    <t>113107436</t>
  </si>
  <si>
    <t>Odstranění podkladu z betonu vyztuženého sítěmi tl přes 100 do 150 mm při překopech strojně pl do 15 m2</t>
  </si>
  <si>
    <t>333170845</t>
  </si>
  <si>
    <t>Uliční vpusti</t>
  </si>
  <si>
    <t>1,000*8,000*4</t>
  </si>
  <si>
    <t>132312131</t>
  </si>
  <si>
    <t>Hloubení nezapažených rýh šířky do 800 mm v soudržných horninách třídy těžitelnosti II skupiny 4 ručně</t>
  </si>
  <si>
    <t>-1884501310</t>
  </si>
  <si>
    <t>UV 1</t>
  </si>
  <si>
    <t>(((1,980+2,160)/2)*0,800*1,500)+(0,800*2,160*1,000)</t>
  </si>
  <si>
    <t>UV 2</t>
  </si>
  <si>
    <t>(((1,900+2,020)/2)*0,800*1,500)+(0,800*2,160*1,000)</t>
  </si>
  <si>
    <t>UV 3</t>
  </si>
  <si>
    <t>(((2,150+2,320)/2)*0,800*1,500)+(0,800*2,160*1,000)</t>
  </si>
  <si>
    <t>UV 4</t>
  </si>
  <si>
    <t>(((1,750+1,870)/2)*0,800*1,500)+(0,800*2,160*1,000)</t>
  </si>
  <si>
    <t>132351102</t>
  </si>
  <si>
    <t>Hloubení rýh nezapažených š do 800 mm v hornině třídy těžitelnosti II skupiny 4 objem do 50 m3 strojně</t>
  </si>
  <si>
    <t>1299335306</t>
  </si>
  <si>
    <t>Dešťová stoka</t>
  </si>
  <si>
    <t>"st. 0,00 - 3,00" ((0,180+0,710)/2)*0,800*3,000</t>
  </si>
  <si>
    <t>"st. 3,00 - 5,50" ((0,710+0,750)/2)*0,800*2,500</t>
  </si>
  <si>
    <t>"st. 5,50 - 8,00" ((0,750+0,780)/2)*0,800*2,500</t>
  </si>
  <si>
    <t>"st. 8,00 - 10,00" ((0,780+0,800)/2)*0,800*2,000</t>
  </si>
  <si>
    <t>"st. 10,00 - 17,00" ((0,800+0,820)/2)*0,800*7,000</t>
  </si>
  <si>
    <t>"st. 17,00 - 26,00" ((0,820+0,840)/2)*0,800*9,000</t>
  </si>
  <si>
    <t>"st. 26,00 - 32,50" ((0,840+0,850)/2)*0,800*6,500</t>
  </si>
  <si>
    <t>"st. 32,50 - 45,50" ((0,850+0,680)/2)*0,800*13,000</t>
  </si>
  <si>
    <t>((1,980+1,540)/2)*0,600*6,500</t>
  </si>
  <si>
    <t>((1,900+1,530)/2)*0,600*6,500</t>
  </si>
  <si>
    <t>((2,150+1,540)/2)*0,600*6,500</t>
  </si>
  <si>
    <t>((1,750+1,460)/2)*0,600*6,500</t>
  </si>
  <si>
    <t>151811131</t>
  </si>
  <si>
    <t>Osazení pažicího boxu hl výkopu do 4 m š do 1,2 m</t>
  </si>
  <si>
    <t>267004920</t>
  </si>
  <si>
    <t>UV 1 - 4</t>
  </si>
  <si>
    <t>2,000*8,000*2*4</t>
  </si>
  <si>
    <t>151811231</t>
  </si>
  <si>
    <t>Odstranění pažicího boxu hl výkopu do 4 m š do 1,2 m</t>
  </si>
  <si>
    <t>-867228548</t>
  </si>
  <si>
    <t>162751137</t>
  </si>
  <si>
    <t>Vodorovné přemístění přes 9 000 do 10000 m výkopku/sypaniny z horniny třídy těžitelnosti II skupiny 4 a 5</t>
  </si>
  <si>
    <t>1493650002</t>
  </si>
  <si>
    <t>Výkopy</t>
  </si>
  <si>
    <t>16,602</t>
  </si>
  <si>
    <t>55,193</t>
  </si>
  <si>
    <t>"odpočet zásypů"</t>
  </si>
  <si>
    <t>-32,478</t>
  </si>
  <si>
    <t>-860995659</t>
  </si>
  <si>
    <t>39,317*1,8</t>
  </si>
  <si>
    <t>-993449613</t>
  </si>
  <si>
    <t>Zásyp na novou úroveň terénu</t>
  </si>
  <si>
    <t>(((0,180+1,150)/2)*0,800*5,500)+(((1,150+1,070)/2)*0,800*2,500)+(((1,070+0,910)/2)*0,800*2,000)</t>
  </si>
  <si>
    <t>(((0,910+0,930)/2)*0,800*7,000)+(((0,930+0,920)/2)*0,800*9,000)+(((0,920+0,950)/2)*0,800*6,500)</t>
  </si>
  <si>
    <t>((0,950+0,890)/2)*0,800*13,000</t>
  </si>
  <si>
    <t>"odpočet lože, podkladního betonu a obsypů"</t>
  </si>
  <si>
    <t>-3,960</t>
  </si>
  <si>
    <t>-1,920</t>
  </si>
  <si>
    <t>-12,740</t>
  </si>
  <si>
    <t>-1,440</t>
  </si>
  <si>
    <t>"odpočet šachet"</t>
  </si>
  <si>
    <t>-(3,1415*(0,300)^2)*(0,750+0,850+0,680)</t>
  </si>
  <si>
    <t>"odpočet konstrukce komunikací"</t>
  </si>
  <si>
    <t>-0,800*0,300*45,500</t>
  </si>
  <si>
    <t>-(0,600*0,650*8,000)*4</t>
  </si>
  <si>
    <t>175151101</t>
  </si>
  <si>
    <t>Obsypání potrubí strojně sypaninou bez prohození, uloženou do 3 m</t>
  </si>
  <si>
    <t>1206129680</t>
  </si>
  <si>
    <t>0,800*0,350*45,500</t>
  </si>
  <si>
    <t>"odpočet potrubí"</t>
  </si>
  <si>
    <t>-(3,1415*(0,100)^2)*45,500</t>
  </si>
  <si>
    <t>Napojení UV 1 - 4</t>
  </si>
  <si>
    <t>0,800*1,000*0,450*4</t>
  </si>
  <si>
    <t>-(3,1415*(0,150)^2)*1,000*4</t>
  </si>
  <si>
    <t>58337331</t>
  </si>
  <si>
    <t>štěrkopísek frakce 0/22</t>
  </si>
  <si>
    <t>1421793805</t>
  </si>
  <si>
    <t>12,468*2 "Přepočtené koeficientem množství</t>
  </si>
  <si>
    <t>321213114</t>
  </si>
  <si>
    <t>Zdivo nadzákladové z lomového kamene vodních staveb výplňové na maltu MC 25</t>
  </si>
  <si>
    <t>1286198647</t>
  </si>
  <si>
    <t>Výústní objekt</t>
  </si>
  <si>
    <t>(0,700*0,100*0,500)+(0,150*0,500*0,500)+((0,550*0,500/2)*0,500)</t>
  </si>
  <si>
    <t>-(3,1415*(0,075)^2)*((0,400+0,650)/2)</t>
  </si>
  <si>
    <t>321311115</t>
  </si>
  <si>
    <t>Konstrukce vodních staveb z betonu prostého mrazuvzdorného tř. C 25/30</t>
  </si>
  <si>
    <t>-1293640970</t>
  </si>
  <si>
    <t>Výústní objekt dešťové kanalizace - boční stěny</t>
  </si>
  <si>
    <t>(0,100*0,700*0,150*2)+(0,150*0,500*0,150*2)+((0,550*0,500/2)*0,150*2)</t>
  </si>
  <si>
    <t>321351010</t>
  </si>
  <si>
    <t>Bednění konstrukcí vodních staveb rovinné - zřízení</t>
  </si>
  <si>
    <t>-1844645665</t>
  </si>
  <si>
    <t>((0,700*0,100)+(0,500*0,150)+(0,550*0,500/2))*2</t>
  </si>
  <si>
    <t>321352010</t>
  </si>
  <si>
    <t>Bednění konstrukcí vodních staveb rovinné - odstranění</t>
  </si>
  <si>
    <t>-1708072391</t>
  </si>
  <si>
    <t>451572111</t>
  </si>
  <si>
    <t>Lože pod potrubí otevřený výkop z kameniva drobného těženého</t>
  </si>
  <si>
    <t>1762809539</t>
  </si>
  <si>
    <t xml:space="preserve"> 0,100*0,800*45,500</t>
  </si>
  <si>
    <t>Napojení UV na stávající kanalizaci</t>
  </si>
  <si>
    <t>0,800*1,000*0,100*4</t>
  </si>
  <si>
    <t>452112112</t>
  </si>
  <si>
    <t>Osazení betonových prstenců nebo rámů v do 100 mm pod poklopy a mříže</t>
  </si>
  <si>
    <t>2054861612</t>
  </si>
  <si>
    <t>Pro poklopy šachet</t>
  </si>
  <si>
    <t>59224150</t>
  </si>
  <si>
    <t>prstenec roznášecí pro plastové šachty</t>
  </si>
  <si>
    <t>1072905135</t>
  </si>
  <si>
    <t>-210889901</t>
  </si>
  <si>
    <t>0,600*0,100*8,000*4</t>
  </si>
  <si>
    <t>871315241</t>
  </si>
  <si>
    <t>Kanalizační potrubí z tvrdého PVC vícevrstvé tuhost třídy SN12 DN 150</t>
  </si>
  <si>
    <t>636705909</t>
  </si>
  <si>
    <t>8,000*4</t>
  </si>
  <si>
    <t>871355241</t>
  </si>
  <si>
    <t>Kanalizační potrubí z tvrdého PVC vícevrstvé tuhost třídy SN12 DN 200</t>
  </si>
  <si>
    <t>-1514658847</t>
  </si>
  <si>
    <t>Dešťová kanalizace</t>
  </si>
  <si>
    <t>45,500</t>
  </si>
  <si>
    <t>877310310</t>
  </si>
  <si>
    <t>Montáž kolen na kanalizačním potrubí z PP nebo tvrdého PVC trub hladkých plnostěnných DN 150</t>
  </si>
  <si>
    <t>-1490012576</t>
  </si>
  <si>
    <t>UV 1 - 4 (napojení na stávající kanalizaci - 45°)</t>
  </si>
  <si>
    <t xml:space="preserve">UV 1 -  4 (napojení UV - 15°)</t>
  </si>
  <si>
    <t>28612200</t>
  </si>
  <si>
    <t>koleno kanalizační plastové PVC KG DN 160/15° SN12/16</t>
  </si>
  <si>
    <t>290349976</t>
  </si>
  <si>
    <t>28612202</t>
  </si>
  <si>
    <t>koleno kanalizační plastové PVC KG DN 160/45° SN12/16</t>
  </si>
  <si>
    <t>-543066966</t>
  </si>
  <si>
    <t>877370320</t>
  </si>
  <si>
    <t>Montáž odboček na kanalizačním potrubí z PP nebo tvrdého PVC trub hladkých plnostěnných DN 300</t>
  </si>
  <si>
    <t>568384694</t>
  </si>
  <si>
    <t>UV 1 - 4 (napojení na stávající kanalizaci)</t>
  </si>
  <si>
    <t>300150.vl</t>
  </si>
  <si>
    <t>odbočka sedlová 90° DN300x150</t>
  </si>
  <si>
    <t>-1634687111</t>
  </si>
  <si>
    <t>892351111</t>
  </si>
  <si>
    <t>Tlaková zkouška vodou potrubí DN 150 nebo 200</t>
  </si>
  <si>
    <t>-2087021640</t>
  </si>
  <si>
    <t>Stoka dešťové kanalizace</t>
  </si>
  <si>
    <t>892372111</t>
  </si>
  <si>
    <t>Zabezpečení konců potrubí DN do 300 při tlakových zkouškách vodou</t>
  </si>
  <si>
    <t>-1879754746</t>
  </si>
  <si>
    <t>894812315</t>
  </si>
  <si>
    <t>Revizní a čistící šachta z PP typ DN 600/200 šachtové dno průtočné</t>
  </si>
  <si>
    <t>-1615823268</t>
  </si>
  <si>
    <t>KŠ 2</t>
  </si>
  <si>
    <t>28661943</t>
  </si>
  <si>
    <t>těsnění šachtové pro dno a spojku roury dno DN 600</t>
  </si>
  <si>
    <t>-1765392288</t>
  </si>
  <si>
    <t>894812318</t>
  </si>
  <si>
    <t>Revizní a čistící šachta z PP typ DN 600/200 šachtové dno s přítokem tvaru X</t>
  </si>
  <si>
    <t>-1966192766</t>
  </si>
  <si>
    <t>KŠ 1</t>
  </si>
  <si>
    <t>KŠ 3</t>
  </si>
  <si>
    <t>-278522311</t>
  </si>
  <si>
    <t>894812332</t>
  </si>
  <si>
    <t>Revizní a čistící šachta z PP DN 600 šachtová roura korugovaná světlé hloubky 2000 mm</t>
  </si>
  <si>
    <t>-1094364827</t>
  </si>
  <si>
    <t>KŠ 1 - 3</t>
  </si>
  <si>
    <t>28617477</t>
  </si>
  <si>
    <t>kroužek těsnící kanalizace PP korugované DN 600</t>
  </si>
  <si>
    <t>-1425512256</t>
  </si>
  <si>
    <t>894812339</t>
  </si>
  <si>
    <t>Příplatek k rourám revizní a čistící šachty z PP DN 600 za uříznutí šachtové roury</t>
  </si>
  <si>
    <t>-572105593</t>
  </si>
  <si>
    <t>894812379R</t>
  </si>
  <si>
    <t>Revizní a čistící šachta z PP DN 600 poklop plastový pojízdný</t>
  </si>
  <si>
    <t>980587496</t>
  </si>
  <si>
    <t>899623151</t>
  </si>
  <si>
    <t>Obetonování potrubí nebo zdiva stok betonem prostým tř. C 16/20 v otevřeném výkopu</t>
  </si>
  <si>
    <t>1449338023</t>
  </si>
  <si>
    <t>((0,600*0,200*8,000)+((0,350+0,600/2)*0,100*8,000))*4</t>
  </si>
  <si>
    <t>-(3,1415*(0,075)^2)*8,000*4</t>
  </si>
  <si>
    <t>899721111</t>
  </si>
  <si>
    <t>Signalizační vodič DN do 150 mm na potrubí</t>
  </si>
  <si>
    <t>394752356</t>
  </si>
  <si>
    <t>45,500+32,000</t>
  </si>
  <si>
    <t>899722112</t>
  </si>
  <si>
    <t>Krytí potrubí z plastů výstražnou fólií z PVC 25 cm</t>
  </si>
  <si>
    <t>-1382978893</t>
  </si>
  <si>
    <t>919735123</t>
  </si>
  <si>
    <t>Řezání stávajícího betonového krytu hl přes 100 do 150 mm</t>
  </si>
  <si>
    <t>-1381689335</t>
  </si>
  <si>
    <t>-1181336161</t>
  </si>
  <si>
    <t>Poznámka k položce:_x000d_
Poznámka k položce: Předpoklad skládky do 10 km</t>
  </si>
  <si>
    <t>1357547179</t>
  </si>
  <si>
    <t>10,560*9</t>
  </si>
  <si>
    <t>-2117886940</t>
  </si>
  <si>
    <t>10,560</t>
  </si>
  <si>
    <t>998276101</t>
  </si>
  <si>
    <t>Přesun hmot pro trubní vedení z trub z plastických hmot otevřený výkop</t>
  </si>
  <si>
    <t>-1540459079</t>
  </si>
  <si>
    <t xml:space="preserve">SO 402 - Veřejné osvětlení komunikace </t>
  </si>
  <si>
    <t>montáž a kompletace stožárů a svítidel vč. mechanizace</t>
  </si>
  <si>
    <t>KS</t>
  </si>
  <si>
    <t>-1816208502</t>
  </si>
  <si>
    <t xml:space="preserve">geodeti. zaměř. skut.  stavu</t>
  </si>
  <si>
    <t>732513416</t>
  </si>
  <si>
    <t>10000124578</t>
  </si>
  <si>
    <t>pokládka uzemňovacího drátu 10 mm</t>
  </si>
  <si>
    <t>1014805589</t>
  </si>
  <si>
    <t>12354558</t>
  </si>
  <si>
    <t>svítidlo GUIDA 135 LED 20 W/2700K</t>
  </si>
  <si>
    <t>326193352</t>
  </si>
  <si>
    <t>11-1</t>
  </si>
  <si>
    <t>demontáž stožárů a svítidel vč. mechanizace</t>
  </si>
  <si>
    <t>1459910365</t>
  </si>
  <si>
    <t>Č1000056400</t>
  </si>
  <si>
    <t>ROURA BETONOVA PR.30/100CM</t>
  </si>
  <si>
    <t>397313569</t>
  </si>
  <si>
    <t>úprava pouzder pro zaústění kabelu</t>
  </si>
  <si>
    <t>112400307</t>
  </si>
  <si>
    <t>zřízení betonových límců stožárů</t>
  </si>
  <si>
    <t>-1052410290</t>
  </si>
  <si>
    <t>Č1000260400</t>
  </si>
  <si>
    <t>STOZAR SADOVY BEZPAT. 6M - K6 159/89/60</t>
  </si>
  <si>
    <t>801200626</t>
  </si>
  <si>
    <t>vytyčení podzemních zařízení</t>
  </si>
  <si>
    <t>-465313419</t>
  </si>
  <si>
    <t>SR 481/721/E27</t>
  </si>
  <si>
    <t>Stožárová rozvodnice SR 481/721 /E27 UN</t>
  </si>
  <si>
    <t>-222191503</t>
  </si>
  <si>
    <t>1000001220</t>
  </si>
  <si>
    <t>DRAT FEZN PRUM.10MM ZEMNICI(BAL.50KG)</t>
  </si>
  <si>
    <t>KG</t>
  </si>
  <si>
    <t>-463884926</t>
  </si>
  <si>
    <t>Č1002914518</t>
  </si>
  <si>
    <t>rozváděč SRM 18x160 A v pilíři</t>
  </si>
  <si>
    <t>-2070000478</t>
  </si>
  <si>
    <t>10000896510</t>
  </si>
  <si>
    <t>svítidlo LED S135-55W/2700K, NEMA</t>
  </si>
  <si>
    <t>908013644</t>
  </si>
  <si>
    <t>je zásuvka NEMA</t>
  </si>
  <si>
    <t>1000040290</t>
  </si>
  <si>
    <t>SVORKA SP1 - PRIPOJENI NA KONSTRUKCI</t>
  </si>
  <si>
    <t>1274591140</t>
  </si>
  <si>
    <t>9876002600</t>
  </si>
  <si>
    <t>VYK&gt; SROUB M10X45, 6-HR.HLAVA, POZ.</t>
  </si>
  <si>
    <t>-488905820</t>
  </si>
  <si>
    <t>DIN933-8.8-A2K</t>
  </si>
  <si>
    <t>9876008300</t>
  </si>
  <si>
    <t>VYK&gt; MATICE M10, 6-HRANNA, POZ.</t>
  </si>
  <si>
    <t>-1065801219</t>
  </si>
  <si>
    <t>DIN934-8-A2K</t>
  </si>
  <si>
    <t>9876010400</t>
  </si>
  <si>
    <t>VYK&gt; PODLOZKA PRUZNA 12, POZ.</t>
  </si>
  <si>
    <t>-414444801</t>
  </si>
  <si>
    <t>DIN7980-230HV-A2K</t>
  </si>
  <si>
    <t>1003559310</t>
  </si>
  <si>
    <t>KERAMZIT VEL.2 PYTEL 22 LITRU PRO SKRINE</t>
  </si>
  <si>
    <t>BAL</t>
  </si>
  <si>
    <t>-1931807717</t>
  </si>
  <si>
    <t>KERAMZIT LIAPOR 1-4MM</t>
  </si>
  <si>
    <t>1000040260</t>
  </si>
  <si>
    <t>SVORKA SK KRIZOVA</t>
  </si>
  <si>
    <t>1158493902</t>
  </si>
  <si>
    <t>SK</t>
  </si>
  <si>
    <t>doprava výkon. materiálu, odvoz zeminy</t>
  </si>
  <si>
    <t>KM</t>
  </si>
  <si>
    <t>-1061234897</t>
  </si>
  <si>
    <t>revize</t>
  </si>
  <si>
    <t>HOD</t>
  </si>
  <si>
    <t>445214461</t>
  </si>
  <si>
    <t>skládkovné</t>
  </si>
  <si>
    <t>T</t>
  </si>
  <si>
    <t>-1032725760</t>
  </si>
  <si>
    <t>8808</t>
  </si>
  <si>
    <t>DSPS - zapojení, dokumentace skut.provedení</t>
  </si>
  <si>
    <t>509720064</t>
  </si>
  <si>
    <t>8821</t>
  </si>
  <si>
    <t>zkoušky hutnění</t>
  </si>
  <si>
    <t>-375294288</t>
  </si>
  <si>
    <t>geodetické vytyčení stavby</t>
  </si>
  <si>
    <t>-364343749</t>
  </si>
  <si>
    <t>990</t>
  </si>
  <si>
    <t>dopravní značení</t>
  </si>
  <si>
    <t>1940891218</t>
  </si>
  <si>
    <t>999999</t>
  </si>
  <si>
    <t>koordinační činnost zhotovitele</t>
  </si>
  <si>
    <t>-1288994896</t>
  </si>
  <si>
    <t>999999 - 1</t>
  </si>
  <si>
    <t>demontáž a montáž držáků značek a výzdoby</t>
  </si>
  <si>
    <t>955726133</t>
  </si>
  <si>
    <t>0121006076.1</t>
  </si>
  <si>
    <t>vyloznik V1/89/1800 - 1500/60</t>
  </si>
  <si>
    <t>1614959942</t>
  </si>
  <si>
    <t>0121509089</t>
  </si>
  <si>
    <t>vyloznik V2/89/1800 - 1500/90</t>
  </si>
  <si>
    <t>2140386242</t>
  </si>
  <si>
    <t>PCCB51A</t>
  </si>
  <si>
    <t>KABEL CYKY-J 3X2,5 PEVNE ULOZENY</t>
  </si>
  <si>
    <t>157511685</t>
  </si>
  <si>
    <t>1000013290</t>
  </si>
  <si>
    <t>KABEL CYKY-J 3X2,5 750V</t>
  </si>
  <si>
    <t>1487535757</t>
  </si>
  <si>
    <t>100*1,05 "Přepočtené koeficientem množství</t>
  </si>
  <si>
    <t>PCIB01A</t>
  </si>
  <si>
    <t>UKONC.-ZAP.VOD.DO 2,5MM2 SVORK.V ROZVAD.</t>
  </si>
  <si>
    <t>763433794</t>
  </si>
  <si>
    <t>PCIB03A</t>
  </si>
  <si>
    <t>UKONC.-ZAP.VOD.DO 16 MM2 SVORK.V ROZVAD.</t>
  </si>
  <si>
    <t>366240341</t>
  </si>
  <si>
    <t>PCIB05A</t>
  </si>
  <si>
    <t>UKONC.A ZAP.VODICE 35MM2 SVORK.V ROZVAD.</t>
  </si>
  <si>
    <t>-2047674525</t>
  </si>
  <si>
    <t>PECB65A</t>
  </si>
  <si>
    <t>ZAKL.BETON C12/15 DO 5M3 BEZ BEDN.A DOPR</t>
  </si>
  <si>
    <t>M3</t>
  </si>
  <si>
    <t>-1782455732</t>
  </si>
  <si>
    <t>9870011010</t>
  </si>
  <si>
    <t>VYK&gt; SMES BETONOVA C12/15 XC0</t>
  </si>
  <si>
    <t>-415377274</t>
  </si>
  <si>
    <t>PELB39A</t>
  </si>
  <si>
    <t>TRUBKA KORUG. PE KORUFLEX 50/40 OHEBNA</t>
  </si>
  <si>
    <t>77905214</t>
  </si>
  <si>
    <t>1000157960</t>
  </si>
  <si>
    <t>TRUBKA KORUG.OHEBNA KRUH 50/41 CERNA 50M</t>
  </si>
  <si>
    <t>-446753661</t>
  </si>
  <si>
    <t>PELB41A</t>
  </si>
  <si>
    <t>TRUBKA KORUG. PE KORUFLEX 75/61 OHEBNA</t>
  </si>
  <si>
    <t>33227484</t>
  </si>
  <si>
    <t>1000173990</t>
  </si>
  <si>
    <t>TRUBKA KORUG.OHEBNA KORUFL. 75 CERNA 50M</t>
  </si>
  <si>
    <t>-313311628</t>
  </si>
  <si>
    <t>PELB43A</t>
  </si>
  <si>
    <t>TRUBKA KORUG. PE KORUFLEX 110/91 OHEBNA</t>
  </si>
  <si>
    <t>685149545</t>
  </si>
  <si>
    <t>1000174000</t>
  </si>
  <si>
    <t>TRUBKA KORUG.OHEBNA KORUFL.110 CERNA 50M</t>
  </si>
  <si>
    <t>-1012860696</t>
  </si>
  <si>
    <t>PFLB02A</t>
  </si>
  <si>
    <t xml:space="preserve">POJISTKA NOZOVA NN VEL.000 GG  10A</t>
  </si>
  <si>
    <t>1201189439</t>
  </si>
  <si>
    <t>1004218950</t>
  </si>
  <si>
    <t>POJISTKA NOZOVA ETI NV/NH00 C GG 10A</t>
  </si>
  <si>
    <t>-1060098237</t>
  </si>
  <si>
    <t>1508015989</t>
  </si>
  <si>
    <t xml:space="preserve">STOZAR SILNICNI  JB 8 ST 159/108/89</t>
  </si>
  <si>
    <t>-435869145</t>
  </si>
  <si>
    <t>Č10002604001</t>
  </si>
  <si>
    <t>STOZAR BEZPAT - plast. manžeta</t>
  </si>
  <si>
    <t>922537343</t>
  </si>
  <si>
    <t>PRAB01A</t>
  </si>
  <si>
    <t>RYHY 35X50CM ZASTAV.UZEMI TR3</t>
  </si>
  <si>
    <t>458105387</t>
  </si>
  <si>
    <t>9870039000</t>
  </si>
  <si>
    <t>VYK&gt; MATERIAL PRO ZABEZPECENI VYKOPU</t>
  </si>
  <si>
    <t>SADA</t>
  </si>
  <si>
    <t>-897714090</t>
  </si>
  <si>
    <t>9870039100</t>
  </si>
  <si>
    <t>VYK&gt; MATERIAL ZAJISTENI STEN KABEL. RYH</t>
  </si>
  <si>
    <t>-1478508693</t>
  </si>
  <si>
    <t>10*0,175 "Přepočtené koeficientem množství</t>
  </si>
  <si>
    <t>PRAB04A</t>
  </si>
  <si>
    <t>RYHY 35X65CM ZASTAV.UZEMI TR3</t>
  </si>
  <si>
    <t>-1647218476</t>
  </si>
  <si>
    <t>-232943078</t>
  </si>
  <si>
    <t>823040802</t>
  </si>
  <si>
    <t>214*0,228 "Přepočtené koeficientem množství</t>
  </si>
  <si>
    <t>PRAB07A</t>
  </si>
  <si>
    <t>RYHY 35X85CM ZASTAV.UZEMI TR3</t>
  </si>
  <si>
    <t>-146262569</t>
  </si>
  <si>
    <t>-1170407973</t>
  </si>
  <si>
    <t>126565129</t>
  </si>
  <si>
    <t>114*0,298 "Přepočtené koeficientem množství</t>
  </si>
  <si>
    <t>PRAB22A</t>
  </si>
  <si>
    <t>RYHY 50X120CM ZASTAV.UZEMI TR3</t>
  </si>
  <si>
    <t>-1553191971</t>
  </si>
  <si>
    <t>-365918313</t>
  </si>
  <si>
    <t>-164111741</t>
  </si>
  <si>
    <t>119*0,6 "Přepočtené koeficientem množství</t>
  </si>
  <si>
    <t>PRDB01A</t>
  </si>
  <si>
    <t>RYHY 10X10CM ZASTAV.UZEMI TR3</t>
  </si>
  <si>
    <t>1174261591</t>
  </si>
  <si>
    <t>PRDB50A</t>
  </si>
  <si>
    <t>KAB.LOZE PISKOVE NN SIRE 35 CM,BEZ ZAKR.</t>
  </si>
  <si>
    <t>861862443</t>
  </si>
  <si>
    <t>9870020290</t>
  </si>
  <si>
    <t>VYK&gt; PISEK ZASYPOVY FR.0-4</t>
  </si>
  <si>
    <t>1262706495</t>
  </si>
  <si>
    <t>455*153 "Přepočtené koeficientem množství</t>
  </si>
  <si>
    <t>PRDB87A</t>
  </si>
  <si>
    <t>KRYTI KABELU VYSTRAZNOU FOLII SIRKY 33CM</t>
  </si>
  <si>
    <t>-6531463</t>
  </si>
  <si>
    <t>1000327780</t>
  </si>
  <si>
    <t>FOLIE VYSTR. BLESK 330/0,4 CERVENA 125M</t>
  </si>
  <si>
    <t>-1252946392</t>
  </si>
  <si>
    <t>FÓLIE VÝSTR.S BLESKEM 330X0,4 ČERV.</t>
  </si>
  <si>
    <t>455*0,009 "Přepočtené koeficientem množství</t>
  </si>
  <si>
    <t>PRDB90A</t>
  </si>
  <si>
    <t>ZRIZENI VEGETACNI VRSTVY(ZELEN)NAD VYKOP</t>
  </si>
  <si>
    <t>M2</t>
  </si>
  <si>
    <t>1475114712</t>
  </si>
  <si>
    <t>9870011700</t>
  </si>
  <si>
    <t>VYK&gt; SEMENO TRAVNI</t>
  </si>
  <si>
    <t>-2115002898</t>
  </si>
  <si>
    <t>83*0,04 "Přepočtené koeficientem množství</t>
  </si>
  <si>
    <t>PRDB91A</t>
  </si>
  <si>
    <t>OBNOVA VEGETACNI VRSTVY(ZELEN)MIMO VYKOP</t>
  </si>
  <si>
    <t>-1685866119</t>
  </si>
  <si>
    <t>-278901102</t>
  </si>
  <si>
    <t>83*0,02 "Přepočtené koeficientem množství</t>
  </si>
  <si>
    <t>PREB52A</t>
  </si>
  <si>
    <t>JAMY PROTLAKY NN V ZAST.UZEMI TR3</t>
  </si>
  <si>
    <t>-1140861105</t>
  </si>
  <si>
    <t>-906820934</t>
  </si>
  <si>
    <t>2*3 "Přepočtené koeficientem množství</t>
  </si>
  <si>
    <t>9870039200</t>
  </si>
  <si>
    <t>VYK&gt; MATERIAL PRO PAZENI</t>
  </si>
  <si>
    <t>688458799</t>
  </si>
  <si>
    <t>2*7,463 "Přepočtené koeficientem množství</t>
  </si>
  <si>
    <t>PRFB07A</t>
  </si>
  <si>
    <t>PROTLAK RIZENY DO 90 MM VC.TRUBKY</t>
  </si>
  <si>
    <t>-1832629811</t>
  </si>
  <si>
    <t>9870011960</t>
  </si>
  <si>
    <t>VYK&gt; TRUBKA PROTLAK PE100 SDR17 PR. 90</t>
  </si>
  <si>
    <t>-1878964828</t>
  </si>
  <si>
    <t>20*1,1 "Přepočtené koeficientem množství</t>
  </si>
  <si>
    <t>PRGB02A</t>
  </si>
  <si>
    <t>VYKOP ZAKLADU PB,PILIR ZASTAV.UZEMI TR.3</t>
  </si>
  <si>
    <t>2128774813</t>
  </si>
  <si>
    <t>PRGB32A</t>
  </si>
  <si>
    <t>VYKOP JAMY ZASTAVENE UZEMI TR.3</t>
  </si>
  <si>
    <t>-1300917610</t>
  </si>
  <si>
    <t>PSMB03A</t>
  </si>
  <si>
    <t>KABEL 1-AYKY-J 4X35MM2,VOLNE ULOZENY</t>
  </si>
  <si>
    <t>227462046</t>
  </si>
  <si>
    <t>1000015120</t>
  </si>
  <si>
    <t>KABEL 1-AYKY-J 4X35MM2</t>
  </si>
  <si>
    <t>-995713509</t>
  </si>
  <si>
    <t>450*1,05 "Přepočtené koeficientem množství</t>
  </si>
  <si>
    <t>PSMB56A</t>
  </si>
  <si>
    <t>KABEL 1-CYKY-J 4X10 1000V VOLNE ULOZENY</t>
  </si>
  <si>
    <t>114693787</t>
  </si>
  <si>
    <t>1004283310</t>
  </si>
  <si>
    <t>KABEL 1-CYKY-J 4X10 1000V</t>
  </si>
  <si>
    <t>611228477</t>
  </si>
  <si>
    <t>598*1,05 "Přepočtené koeficientem množství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</si>
  <si>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</si>
  <si>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</si>
  <si>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</si>
  <si>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VRN4 - Inženýrská činnost</t>
  </si>
  <si>
    <t>Vedlejší rozpočtové náklady</t>
  </si>
  <si>
    <t>VRN1</t>
  </si>
  <si>
    <t>Průzkumné, geodetické a projektové práce</t>
  </si>
  <si>
    <t>0120020RP</t>
  </si>
  <si>
    <t>Vytyčení IS</t>
  </si>
  <si>
    <t>1024</t>
  </si>
  <si>
    <t>-1747912408</t>
  </si>
  <si>
    <t>012203000</t>
  </si>
  <si>
    <t>Geodetické práce při provádění stavby</t>
  </si>
  <si>
    <t>-2092856425</t>
  </si>
  <si>
    <t>VRN4</t>
  </si>
  <si>
    <t>Inženýrská činnost</t>
  </si>
  <si>
    <t>043002000</t>
  </si>
  <si>
    <t>Zkoušky a ostatní měření</t>
  </si>
  <si>
    <t>1126559638</t>
  </si>
  <si>
    <t>Poznámka k položce:_x000d_
všechny potřebné zkoušky a měření v rámci stavby</t>
  </si>
  <si>
    <t xml:space="preserve">B - Způsobilé přímé výdaje na doprovodnou část projektu </t>
  </si>
  <si>
    <t>Zahrnují plochy sjezdů mimo plochu stezky</t>
  </si>
  <si>
    <t xml:space="preserve">    6 - Úpravy povrchů, podlahy a osazování výplní</t>
  </si>
  <si>
    <t>M - Práce a dodávky M</t>
  </si>
  <si>
    <t xml:space="preserve">    46-M - Zemní práce při extr.mont.pracích</t>
  </si>
  <si>
    <t>-1680629310</t>
  </si>
  <si>
    <t>115001105</t>
  </si>
  <si>
    <t>Převedení vody potrubím DN přes 300 do 600</t>
  </si>
  <si>
    <t>-1212601630</t>
  </si>
  <si>
    <t>Převedení vody potrubím průměru DN přes 300 do 600</t>
  </si>
  <si>
    <t>115101201</t>
  </si>
  <si>
    <t>Čerpání vody na dopravní výšku do 10 m průměrný přítok do 500 l/min</t>
  </si>
  <si>
    <t>hod</t>
  </si>
  <si>
    <t>1829287168</t>
  </si>
  <si>
    <t>Čerpání vody na dopravní výšku do 10 m s uvažovaným průměrným přítokem do 500 l/min</t>
  </si>
  <si>
    <t>8*60</t>
  </si>
  <si>
    <t>115101301</t>
  </si>
  <si>
    <t>Pohotovost čerpací soupravy pro dopravní výšku do 10 m přítok do 500 l/min</t>
  </si>
  <si>
    <t>den</t>
  </si>
  <si>
    <t>-2041090061</t>
  </si>
  <si>
    <t>Pohotovost záložní čerpací soupravy pro dopravní výšku do 10 m s uvažovaným průměrným přítokem do 500 l/min</t>
  </si>
  <si>
    <t>121151103</t>
  </si>
  <si>
    <t>Sejmutí ornice plochy do 100 m2 tl vrstvy do 200 mm strojně</t>
  </si>
  <si>
    <t>-1915040159</t>
  </si>
  <si>
    <t>Sejmutí ornice strojně při souvislé ploše do 100 m2, tl. vrstvy do 200 mm</t>
  </si>
  <si>
    <t>50,47</t>
  </si>
  <si>
    <t>122251101</t>
  </si>
  <si>
    <t>Odkopávky a prokopávky nezapažené v hornině třídy těžitelnosti I skupiny 3 objem do 20 m3 strojně</t>
  </si>
  <si>
    <t>-216797748</t>
  </si>
  <si>
    <t>Odkopávky a prokopávky nezapažené strojně v hornině třídy těžitelnosti I skupiny 3 do 20 m3</t>
  </si>
  <si>
    <t>101,33*0,15</t>
  </si>
  <si>
    <t>155135111</t>
  </si>
  <si>
    <t>Zřízení dočasného hrazení z pytlů plněných pískem</t>
  </si>
  <si>
    <t>1954416355</t>
  </si>
  <si>
    <t>Dočasné hrazení z pytlů plněných pískem zřízení</t>
  </si>
  <si>
    <t>4,5*1*1</t>
  </si>
  <si>
    <t>155135112</t>
  </si>
  <si>
    <t>Odstranění dočasného hrazení z pytlů plněných pískem</t>
  </si>
  <si>
    <t>2125628585</t>
  </si>
  <si>
    <t>Dočasné hrazení z pytlů plněných pískem odstranění</t>
  </si>
  <si>
    <t>4,5</t>
  </si>
  <si>
    <t>14898231</t>
  </si>
  <si>
    <t>-1115733775</t>
  </si>
  <si>
    <t>(2)*5</t>
  </si>
  <si>
    <t>-1675822646</t>
  </si>
  <si>
    <t>"ornice na skládku stavby pro zpětné použití" (2,55*0,15)</t>
  </si>
  <si>
    <t>"ornice ze skládky stavby na místo upotřebení podél stavby" (2,55*0,15)</t>
  </si>
  <si>
    <t>"ornice k rozprostření na parc.č. 3391" (50,47*0,2)-(2,55*0,15)</t>
  </si>
  <si>
    <t>-840435213</t>
  </si>
  <si>
    <t>15,2</t>
  </si>
  <si>
    <t>254076333</t>
  </si>
  <si>
    <t>"skládka stavby" 2,55*0,15</t>
  </si>
  <si>
    <t>1386666961</t>
  </si>
  <si>
    <t>2,65</t>
  </si>
  <si>
    <t>-376170441</t>
  </si>
  <si>
    <t>2,65*1,8 'Přepočtené koeficientem množství</t>
  </si>
  <si>
    <t>-601876590</t>
  </si>
  <si>
    <t>15,2*1,8 'Přepočtené koeficientem množství</t>
  </si>
  <si>
    <t>-1764683121</t>
  </si>
  <si>
    <t>"přebytečná ornice, parc. 3391" ((50,47*0,2)-(2,55*0,15))/0,1</t>
  </si>
  <si>
    <t>365297824</t>
  </si>
  <si>
    <t>2,55</t>
  </si>
  <si>
    <t>714206718</t>
  </si>
  <si>
    <t>-1274722533</t>
  </si>
  <si>
    <t>75948507</t>
  </si>
  <si>
    <t>2,55*0,03</t>
  </si>
  <si>
    <t>1123521968</t>
  </si>
  <si>
    <t>91,54+11,61</t>
  </si>
  <si>
    <t>-1805040632</t>
  </si>
  <si>
    <t>1613210741</t>
  </si>
  <si>
    <t>1160656819</t>
  </si>
  <si>
    <t>2,55*0,025</t>
  </si>
  <si>
    <t>-542953271</t>
  </si>
  <si>
    <t>(12+18)*0,16</t>
  </si>
  <si>
    <t>790133478</t>
  </si>
  <si>
    <t>12*1,02 'Přepočtené koeficientem množství</t>
  </si>
  <si>
    <t>-526955345</t>
  </si>
  <si>
    <t>18*1,02 'Přepočtené koeficientem množství</t>
  </si>
  <si>
    <t>-1861553684</t>
  </si>
  <si>
    <t>"Vjezd - asfaltobeton" 91,54</t>
  </si>
  <si>
    <t>564871011</t>
  </si>
  <si>
    <t>Podklad ze štěrkodrtě ŠD plochy do 100 m2 tl 250 mm</t>
  </si>
  <si>
    <t>-477069308</t>
  </si>
  <si>
    <t>Podklad ze štěrkodrti ŠD s rozprostřením a zhutněním plochy jednotlivě do 100 m2, po zhutnění tl. 250 mm</t>
  </si>
  <si>
    <t>"dosyp ve vjezdu" 11,61</t>
  </si>
  <si>
    <t>-1347853042</t>
  </si>
  <si>
    <t>"Vjezd - asfaltobeton" 90,19</t>
  </si>
  <si>
    <t>-1302542004</t>
  </si>
  <si>
    <t>1034759954</t>
  </si>
  <si>
    <t>667861194</t>
  </si>
  <si>
    <t>Úpravy povrchů, podlahy a osazování výplní</t>
  </si>
  <si>
    <t>637121112</t>
  </si>
  <si>
    <t>Okapový chodník z kačírku tl 150 mm s udusáním</t>
  </si>
  <si>
    <t>-1204947469</t>
  </si>
  <si>
    <t>Okapový chodník z kameniva s udusáním a urovnáním povrchu z kačírku tl. 150 mm</t>
  </si>
  <si>
    <t>1911035544</t>
  </si>
  <si>
    <t>95,41</t>
  </si>
  <si>
    <t>165959941</t>
  </si>
  <si>
    <t>95,41*1,02 'Přepočtené koeficientem množství</t>
  </si>
  <si>
    <t>935932314</t>
  </si>
  <si>
    <t>Odvodňovací plastový žlab pro zatížení C250 vnitřní š 100 mm s roštem můstkovým z litiny</t>
  </si>
  <si>
    <t>1983766113</t>
  </si>
  <si>
    <t>Odvodňovací plastový žlab pro třídu zatížení C 250 vnitřní šířky 100 mm s krycím roštem můstkovým z litiny</t>
  </si>
  <si>
    <t>16,5</t>
  </si>
  <si>
    <t>935932611</t>
  </si>
  <si>
    <t>Vpusť s kalovým košem pro plastový žlab vnitřní š 100 mm</t>
  </si>
  <si>
    <t>70974178</t>
  </si>
  <si>
    <t>Odvodňovací plastový žlab vpusť s kalovým košem pro žlab vnitřní šířky 100 mm</t>
  </si>
  <si>
    <t>113106161</t>
  </si>
  <si>
    <t>Rozebrání dlažeb vozovek z drobných kostek s ložem z kameniva ručně</t>
  </si>
  <si>
    <t>-1217248217</t>
  </si>
  <si>
    <t>Rozebrání dlažeb vozovek a ploch s přemístěním hmot na skládku na vzdálenost do 3 m nebo s naložením na dopravní prostředek, s jakoukoliv výplní spár ručně z drobných kostek nebo odseků s ložem z kameniva</t>
  </si>
  <si>
    <t>2,85</t>
  </si>
  <si>
    <t>-1324702871</t>
  </si>
  <si>
    <t>113107322</t>
  </si>
  <si>
    <t>Odstranění podkladu z kameniva drceného tl přes 100 do 200 mm strojně pl do 50 m2</t>
  </si>
  <si>
    <t>1016699213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</si>
  <si>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</si>
  <si>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55,38</t>
  </si>
  <si>
    <t>2078004799</t>
  </si>
  <si>
    <t>"podklad na trvalou/recyklační skládku" 0,485+16,06</t>
  </si>
  <si>
    <t>-1820457065</t>
  </si>
  <si>
    <t>"podklad na trvalou/recyklační skládku" (0,485+16,06)*9</t>
  </si>
  <si>
    <t>-79325143</t>
  </si>
  <si>
    <t>"kostky na trvalou/recyklační skládku" 0,912</t>
  </si>
  <si>
    <t>1232777720</t>
  </si>
  <si>
    <t>"kostky na trvalou/recyklační skládku" 0,912*9</t>
  </si>
  <si>
    <t>-72707457</t>
  </si>
  <si>
    <t>0,485+16,06+0,912</t>
  </si>
  <si>
    <t>-39314096</t>
  </si>
  <si>
    <t>Práce a dodávky M</t>
  </si>
  <si>
    <t>46-M</t>
  </si>
  <si>
    <t>Zemní práce při extr.mont.pracích</t>
  </si>
  <si>
    <t>460161142</t>
  </si>
  <si>
    <t>Hloubení kabelových rýh ručně š 35 cm hl 50 cm v hornině tř I skupiny 3</t>
  </si>
  <si>
    <t>1839833690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</si>
  <si>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</si>
  <si>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460341113</t>
  </si>
  <si>
    <t>Vodorovné přemístění horniny jakékoliv třídy dopravními prostředky při elektromontážích přes 500 do 1000 m</t>
  </si>
  <si>
    <t>427421750</t>
  </si>
  <si>
    <t>Vodorovné přemístění (odvoz) horniny dopravními prostředky včetně složení, bez naložení a rozprostření jakékoliv třídy, na vzdálenost přes 500 do 1000 m</t>
  </si>
  <si>
    <t>460341121</t>
  </si>
  <si>
    <t>Příplatek k vodorovnému přemístění horniny dopravními prostředky při elektromontážích za každých dalších i započatých 1000 m</t>
  </si>
  <si>
    <t>1856723221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</si>
  <si>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</si>
  <si>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3*9</t>
  </si>
  <si>
    <t>460361121</t>
  </si>
  <si>
    <t>Poplatek za uložení zeminy na recyklační skládce (skládkovné) kód odpadu 17 05 04</t>
  </si>
  <si>
    <t>2067967040</t>
  </si>
  <si>
    <t>Poplatek (skládkovné) za uložení zeminy na recyklační skládce zatříděné do Katalogu odpadů pod kódem 17 05 04</t>
  </si>
  <si>
    <t>3*1,8 'Přepočtené koeficientem množství</t>
  </si>
  <si>
    <t>460431152</t>
  </si>
  <si>
    <t>Zásyp kabelových rýh ručně se zhutněním š 35 cm hl 50 cm z horniny tř I skupiny 3</t>
  </si>
  <si>
    <t>872037767</t>
  </si>
  <si>
    <t>Zásyp kabelových rýh ručně s přemístění sypaniny ze vzdálenosti do 10 m, s uložením výkopku ve vrstvách včetně zhutnění a úpravy povrchu šířky 35 cm hloubky 50 cm z hornině třídy těžitelnosti I skupiny 3</t>
  </si>
  <si>
    <t>460661112</t>
  </si>
  <si>
    <t>Kabelové lože z písku pro kabely nn bez zakrytí š lože přes 35 do 50 cm</t>
  </si>
  <si>
    <t>-1339309081</t>
  </si>
  <si>
    <t>Kabelové lože z písku včetně podsypu, zhutnění a urovnání povrchu pro kabely nn bez zakrytí, šířky přes 35 do 50 cm</t>
  </si>
  <si>
    <t>460671113</t>
  </si>
  <si>
    <t>Výstražná fólie pro krytí kabelů šířky 34 cm</t>
  </si>
  <si>
    <t>776604963</t>
  </si>
  <si>
    <t>Výstražná fólie z PVC pro krytí kabelů včetně vyrovnání povrchu rýhy, rozvinutí a uložení fólie šířky do 34 cm</t>
  </si>
  <si>
    <t>460731121</t>
  </si>
  <si>
    <t>Přepážky s utěsněním pro oddělení kabelů ve výkopu z desek betonových</t>
  </si>
  <si>
    <t>1638047829</t>
  </si>
  <si>
    <t>Oddělení kabelů přepážkou s utěsněním, ve výkopu z betonových desek</t>
  </si>
  <si>
    <t>460751111</t>
  </si>
  <si>
    <t>Osazení kabelových kanálů do rýhy z prefabrikovaných betonových žlabů vnější šířky do 20 cm</t>
  </si>
  <si>
    <t>352934314</t>
  </si>
  <si>
    <t>Osazení kabelových kanálů včetně utěsnění, vyspárování a zakrytí víkem z prefabrikovaných betonových žlabů do rýhy, bez výkopových prací vnější šířky do 20 cm</t>
  </si>
  <si>
    <t>59213011</t>
  </si>
  <si>
    <t>žlab kabelový betonový k ochraně zemního drátovodného vedení 100x23x19cm</t>
  </si>
  <si>
    <t>1551284426</t>
  </si>
  <si>
    <t>68*1,02 'Přepočtené koeficientem množství</t>
  </si>
  <si>
    <t>469981111</t>
  </si>
  <si>
    <t>Přesun hmot pro pomocné stavební práce při elektromotážích</t>
  </si>
  <si>
    <t>-524317465</t>
  </si>
  <si>
    <t>Přesun hmot pro pomocné stavební práce při elektromontážích dopravní vzdálenost do 1 000 m</t>
  </si>
  <si>
    <t>-1215690790</t>
  </si>
  <si>
    <t>Přípojky žlabů</t>
  </si>
  <si>
    <t>1,540*0,800*56,000</t>
  </si>
  <si>
    <t>1899899796</t>
  </si>
  <si>
    <t>1,500*56,000*2</t>
  </si>
  <si>
    <t>-891181077</t>
  </si>
  <si>
    <t>-1296192760</t>
  </si>
  <si>
    <t>68,992</t>
  </si>
  <si>
    <t>-51,112</t>
  </si>
  <si>
    <t>-1948034551</t>
  </si>
  <si>
    <t>17,880*1,8</t>
  </si>
  <si>
    <t>-1477872268</t>
  </si>
  <si>
    <t xml:space="preserve">"odpočet lože  a obsypů"</t>
  </si>
  <si>
    <t>-4,480</t>
  </si>
  <si>
    <t>-13,400</t>
  </si>
  <si>
    <t>-1066372176</t>
  </si>
  <si>
    <t>Připojení žlabů</t>
  </si>
  <si>
    <t>0,300*0,800*56,000</t>
  </si>
  <si>
    <t>-(3,1415*(0,050)^2)*56,000</t>
  </si>
  <si>
    <t>691623648</t>
  </si>
  <si>
    <t>13*2 "Přepočtené koeficientem množství</t>
  </si>
  <si>
    <t>-1809590298</t>
  </si>
  <si>
    <t xml:space="preserve">Přípojky  žlabů</t>
  </si>
  <si>
    <t>0,100*0,800*56,000</t>
  </si>
  <si>
    <t>871265231</t>
  </si>
  <si>
    <t>Kanalizační potrubí z tvrdého PVC jednovrstvé tuhost třídy SN10 DN 110</t>
  </si>
  <si>
    <t>-1338595782</t>
  </si>
  <si>
    <t>Přípojky žlabů 1 - 4</t>
  </si>
  <si>
    <t>7,000</t>
  </si>
  <si>
    <t>4,000</t>
  </si>
  <si>
    <t>42,000</t>
  </si>
  <si>
    <t>877260310</t>
  </si>
  <si>
    <t>Montáž kolen na kanalizačním potrubí z PP nebo tvrdého PVC trub hladkých plnostěnných DN 100</t>
  </si>
  <si>
    <t>-493384946</t>
  </si>
  <si>
    <t>Přípojky ke žlabům 1 - 4</t>
  </si>
  <si>
    <t>"90°" 3</t>
  </si>
  <si>
    <t>"45°" 3</t>
  </si>
  <si>
    <t>28617190</t>
  </si>
  <si>
    <t>koleno kanalizační PP SN16 87° DN 100</t>
  </si>
  <si>
    <t>-1228681979</t>
  </si>
  <si>
    <t>28617180</t>
  </si>
  <si>
    <t>koleno kanalizační PP SN16 45° DN 100</t>
  </si>
  <si>
    <t>1214879232</t>
  </si>
  <si>
    <t>877260320</t>
  </si>
  <si>
    <t>Montáž odboček na kanalizačním potrubí z PP nebo tvrdého PVC trub hladkých plnostěnných DN 100</t>
  </si>
  <si>
    <t>228335402</t>
  </si>
  <si>
    <t>28617200</t>
  </si>
  <si>
    <t>odbočka kanalizační PP SN16 45° DN 100/100</t>
  </si>
  <si>
    <t>425494060</t>
  </si>
  <si>
    <t>892271111</t>
  </si>
  <si>
    <t>Tlaková zkouška vodou potrubí DN 100 nebo 125</t>
  </si>
  <si>
    <t>-1253814377</t>
  </si>
  <si>
    <t>57,000</t>
  </si>
  <si>
    <t>1986236046</t>
  </si>
  <si>
    <t>-1481208494</t>
  </si>
  <si>
    <t>-1397978610</t>
  </si>
  <si>
    <t>2078584389</t>
  </si>
  <si>
    <t xml:space="preserve">SO 401 - Přeložka veřejného osvětlení </t>
  </si>
  <si>
    <t>HSV - HSV</t>
  </si>
  <si>
    <t xml:space="preserve">    21-M - Elektromontáže</t>
  </si>
  <si>
    <t xml:space="preserve">      D0 - Instalační materiál a kabelová vedení </t>
  </si>
  <si>
    <t xml:space="preserve">      D1 - Montážní práce</t>
  </si>
  <si>
    <t xml:space="preserve">      D2 - Zemní práce</t>
  </si>
  <si>
    <t xml:space="preserve">      D3 - Demontáže dle ceníku C21M</t>
  </si>
  <si>
    <t>925276829</t>
  </si>
  <si>
    <t>9,03</t>
  </si>
  <si>
    <t>-2077353173</t>
  </si>
  <si>
    <t>1,3</t>
  </si>
  <si>
    <t>-2014735492</t>
  </si>
  <si>
    <t>"stávající" 25,8</t>
  </si>
  <si>
    <t>596212210</t>
  </si>
  <si>
    <t>Kladení zámkové dlažby pozemních komunikací ručně tl 80 mm skupiny A pl do 50 m2</t>
  </si>
  <si>
    <t>-1498492555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</si>
  <si>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</si>
  <si>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"stávající" 3,7</t>
  </si>
  <si>
    <t>1028200730</t>
  </si>
  <si>
    <t>25,8+3,7</t>
  </si>
  <si>
    <t>1135504461</t>
  </si>
  <si>
    <t>25,8</t>
  </si>
  <si>
    <t>1886533840</t>
  </si>
  <si>
    <t>3,7</t>
  </si>
  <si>
    <t>1777588283</t>
  </si>
  <si>
    <t>113107323</t>
  </si>
  <si>
    <t>Odstranění podkladu z kameniva drceného tl přes 200 do 300 mm strojně pl do 50 m2</t>
  </si>
  <si>
    <t>-1135694375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</si>
  <si>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</si>
  <si>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-1868100878</t>
  </si>
  <si>
    <t>"podklad na trvalou/recyklační skládku" 2,619+0,572</t>
  </si>
  <si>
    <t>142784004</t>
  </si>
  <si>
    <t>"podklad na trvalou/recyklační skládku" 3,191*9</t>
  </si>
  <si>
    <t>-1895058602</t>
  </si>
  <si>
    <t>3,191</t>
  </si>
  <si>
    <t>998223011</t>
  </si>
  <si>
    <t>Přesun hmot pro pozemní komunikace s krytem dlážděným</t>
  </si>
  <si>
    <t>-1141428233</t>
  </si>
  <si>
    <t>Přesun hmot pro pozemní komunikace s krytem dlážděným dopravní vzdálenost do 200 m jakékoliv délky objektu</t>
  </si>
  <si>
    <t>21-M</t>
  </si>
  <si>
    <t>Elektromontáže</t>
  </si>
  <si>
    <t>D0</t>
  </si>
  <si>
    <t xml:space="preserve">Instalační materiál a kabelová vedení </t>
  </si>
  <si>
    <t>Pol8</t>
  </si>
  <si>
    <t xml:space="preserve">Výstražná folie  22/50</t>
  </si>
  <si>
    <t>1458178567</t>
  </si>
  <si>
    <t>Pol7</t>
  </si>
  <si>
    <t xml:space="preserve">Kabelová chránička  (Kopoflex KF 09063 BA) 63/52</t>
  </si>
  <si>
    <t>-1518318627</t>
  </si>
  <si>
    <t>Pol5</t>
  </si>
  <si>
    <t>SU - svorka univerzální V001</t>
  </si>
  <si>
    <t>ks</t>
  </si>
  <si>
    <t>1018976995</t>
  </si>
  <si>
    <t>Pol4</t>
  </si>
  <si>
    <t>SP - svorka připojovací</t>
  </si>
  <si>
    <t>1203173696</t>
  </si>
  <si>
    <t>Pol3</t>
  </si>
  <si>
    <t>FeZn drát 10 0,62 kg/m</t>
  </si>
  <si>
    <t>-2085196186</t>
  </si>
  <si>
    <t>Pol2</t>
  </si>
  <si>
    <t>Kabel CYKY - J 3x1,5 mm</t>
  </si>
  <si>
    <t>-1905260393</t>
  </si>
  <si>
    <t>Pol1</t>
  </si>
  <si>
    <t xml:space="preserve">Kabel CYKY - J  4x10 mm</t>
  </si>
  <si>
    <t>-1797982527</t>
  </si>
  <si>
    <t>D1</t>
  </si>
  <si>
    <t>Montážní práce</t>
  </si>
  <si>
    <t>Pol11</t>
  </si>
  <si>
    <t>CYKY-CYKYm 750V 4x10 volně uložený</t>
  </si>
  <si>
    <t>-329737399</t>
  </si>
  <si>
    <t>Pol12</t>
  </si>
  <si>
    <t>CYKY-CYKYm 750V 3x1.5 volně uložený</t>
  </si>
  <si>
    <t>1589859979</t>
  </si>
  <si>
    <t>Pol13</t>
  </si>
  <si>
    <t>Osv.st. - ocel - do délky 6m</t>
  </si>
  <si>
    <t>-1921316427</t>
  </si>
  <si>
    <t>Pol14</t>
  </si>
  <si>
    <t>Trubka oheb. elektroinst. ochranná do pr. 80mm</t>
  </si>
  <si>
    <t>-39802229</t>
  </si>
  <si>
    <t>Pol15</t>
  </si>
  <si>
    <t>Krytí kab.fólie výstražné z PVC</t>
  </si>
  <si>
    <t>-1122196263</t>
  </si>
  <si>
    <t>Pol16</t>
  </si>
  <si>
    <t>Elektrovýzbroj st. pro 1 okruh</t>
  </si>
  <si>
    <t>112784019</t>
  </si>
  <si>
    <t>Pol17</t>
  </si>
  <si>
    <t xml:space="preserve">Pojistky do 500 V    E 27 do 25 A</t>
  </si>
  <si>
    <t>-1782562497</t>
  </si>
  <si>
    <t>Pol18</t>
  </si>
  <si>
    <t xml:space="preserve">Uzem. vedení v zemi  FeZn  d  8 - 10 mm</t>
  </si>
  <si>
    <t>472043727</t>
  </si>
  <si>
    <t>Pol19</t>
  </si>
  <si>
    <t>Svorky hromosvodové nad 2 šrouby (ST,SJ,SK,SZ,SR..)</t>
  </si>
  <si>
    <t>-571532412</t>
  </si>
  <si>
    <t>Pol20</t>
  </si>
  <si>
    <t>Svorky hromosvodové do 2 šroubů (SS,SR 03)</t>
  </si>
  <si>
    <t>-423198105</t>
  </si>
  <si>
    <t>Pol21</t>
  </si>
  <si>
    <t>Svítidla pro VO vč. zdroje sadové</t>
  </si>
  <si>
    <t>2144959912</t>
  </si>
  <si>
    <t>Pol22</t>
  </si>
  <si>
    <t xml:space="preserve">Ukončení celoplast. kabelů  do 4 x 16 mm2</t>
  </si>
  <si>
    <t>-1459521228</t>
  </si>
  <si>
    <t>Pol23</t>
  </si>
  <si>
    <t xml:space="preserve">Ukončení vodičů  do  16   mm2</t>
  </si>
  <si>
    <t>184913741</t>
  </si>
  <si>
    <t>Pol24</t>
  </si>
  <si>
    <t xml:space="preserve">Ukončení vodičů  do   2.5 mm2</t>
  </si>
  <si>
    <t>965015060</t>
  </si>
  <si>
    <t>D2</t>
  </si>
  <si>
    <t>Pol25</t>
  </si>
  <si>
    <t>Jáma pro stož.veř.osvět.do 2 m3 výkop ruční zemina tř.3</t>
  </si>
  <si>
    <t>806234524</t>
  </si>
  <si>
    <t>Pol26</t>
  </si>
  <si>
    <t>Betonový základ do rostlé zeminy bez bednění</t>
  </si>
  <si>
    <t>1034377334</t>
  </si>
  <si>
    <t>Pol27</t>
  </si>
  <si>
    <t>Pouzdr.zákl.pro stož.veř.osv.mimo osu kab.,d250x1000mm</t>
  </si>
  <si>
    <t>-1160413587</t>
  </si>
  <si>
    <t>Pol28</t>
  </si>
  <si>
    <t>Hloubení kabelové rýhy 35cm šir.,60cm hlub.,zem.tř.3</t>
  </si>
  <si>
    <t>-1996693192</t>
  </si>
  <si>
    <t>Pol29</t>
  </si>
  <si>
    <t>Ruční zához kab.rýhy,šíř.35cm,hloub.60cm,zemina třídy 3</t>
  </si>
  <si>
    <t>-905640650</t>
  </si>
  <si>
    <t>D3</t>
  </si>
  <si>
    <t>Demontáže dle ceníku C21M</t>
  </si>
  <si>
    <t>Pol30</t>
  </si>
  <si>
    <t>Rozbourání betonového základu</t>
  </si>
  <si>
    <t>1025056418</t>
  </si>
  <si>
    <t>Pol31</t>
  </si>
  <si>
    <t>Osvětl. stožáry sadové- ocelové</t>
  </si>
  <si>
    <t>1637452795</t>
  </si>
  <si>
    <t>Pol32</t>
  </si>
  <si>
    <t>Svítidla výbojková typ 341 01 11-250 W, SHC pr. strop.</t>
  </si>
  <si>
    <t>-883428484</t>
  </si>
  <si>
    <t>C - Způsobilé nepřímé náklady</t>
  </si>
  <si>
    <t xml:space="preserve">    VRN3 - Zařízení staveniště</t>
  </si>
  <si>
    <t xml:space="preserve">    VRN5 - Finanční náklady</t>
  </si>
  <si>
    <t>011114000</t>
  </si>
  <si>
    <t>Inženýrsko-geologický průzkum</t>
  </si>
  <si>
    <t>1376789042</t>
  </si>
  <si>
    <t>Poznámka k položce:_x000d_
Průzkum a posouzení základové půdy v místě opěrné zdi a propustku</t>
  </si>
  <si>
    <t>011314000</t>
  </si>
  <si>
    <t>Archeologický dohled</t>
  </si>
  <si>
    <t>1881165349</t>
  </si>
  <si>
    <t>012303000</t>
  </si>
  <si>
    <t>Geodetické práce po výstavbě vč. GP</t>
  </si>
  <si>
    <t>-1165214122</t>
  </si>
  <si>
    <t>Geodetické práce po výstavbě</t>
  </si>
  <si>
    <t>013244000</t>
  </si>
  <si>
    <t>Dokumentace pro provádění stavby (realizační, výrobní)</t>
  </si>
  <si>
    <t>994360444</t>
  </si>
  <si>
    <t>Dokumentace pro provádění stavby</t>
  </si>
  <si>
    <t>013254000</t>
  </si>
  <si>
    <t>Dokumentace skutečného provedení stavby</t>
  </si>
  <si>
    <t>1634102172</t>
  </si>
  <si>
    <t>VRN3</t>
  </si>
  <si>
    <t>Zařízení staveniště</t>
  </si>
  <si>
    <t>030001000</t>
  </si>
  <si>
    <t>-7703292</t>
  </si>
  <si>
    <t>034303000</t>
  </si>
  <si>
    <t>Dopravní značení na staveništi</t>
  </si>
  <si>
    <t>1903892554</t>
  </si>
  <si>
    <t>Poznámka k položce:_x000d_
DIO</t>
  </si>
  <si>
    <t>045002000</t>
  </si>
  <si>
    <t>Kompletační a koordinační činnost</t>
  </si>
  <si>
    <t>249292884</t>
  </si>
  <si>
    <t>VRN5</t>
  </si>
  <si>
    <t>Finanční náklady</t>
  </si>
  <si>
    <t>035103001.1.2</t>
  </si>
  <si>
    <t>Pronájem ploch "silnice", pronájem č.2</t>
  </si>
  <si>
    <t>Kč/plocha</t>
  </si>
  <si>
    <t>-410333584</t>
  </si>
  <si>
    <t>Pronájem ploch. Pronájem silnice I/22 (sazba pro rok 2023 je 53,44 Kč/bm/m2/den (vozovka), 40,09 Kč/bm/m2/den (ostatní)</t>
  </si>
  <si>
    <t xml:space="preserve">Poznámka k položce:_x000d_
Uchazeč doplní do kolonky "jednotková cena" počet dní záboru dle vlastního postupu výstavby._x000d_
Výměry ploch a ceny pronájmů jsou stejné pro všechny uchazeče </t>
  </si>
  <si>
    <t>Výstavba obruby, přídlažby a stezky podél silnice I/22 v úseku č. 1 - celkem 43 m2 * 53,44 Kč/m2</t>
  </si>
  <si>
    <t>43*53,44</t>
  </si>
  <si>
    <t>035103001.1.4</t>
  </si>
  <si>
    <t>Pronájem ploch "silnice", pronájem č.4</t>
  </si>
  <si>
    <t>1011855442</t>
  </si>
  <si>
    <t>Výstavba stezky včetně stoky dešťové kanalizace, veřejného osvětlení a opěrné zdi - úsek č. 3 - celkem 56 m2 * 53,44 Kč/m2</t>
  </si>
  <si>
    <t>56*53,44</t>
  </si>
  <si>
    <t>035103001.2.3</t>
  </si>
  <si>
    <t>Pronájem ploch "ostatní" pronájem č.3</t>
  </si>
  <si>
    <t>724582033</t>
  </si>
  <si>
    <t xml:space="preserve">Výstavba stezky včetně stoky dešťové kanalizace, veřejného osvětlení a opěrné zdi - úsek č. 3 - celkem 250 m2 * 40,09 Kč   </t>
  </si>
  <si>
    <t>250*40,09</t>
  </si>
  <si>
    <t xml:space="preserve">NN - NEZPŮSOBILÉ NÁKLADY </t>
  </si>
  <si>
    <t>Zahrnují účelovou komunikaci, parkovací stání, rampu na pozemek parc. č. 3394/2, opravy vozovky, SDZ+VDZ, které neslouží pro potřeby stezky, pročištění koryta vodního toku</t>
  </si>
  <si>
    <t>-1425831009</t>
  </si>
  <si>
    <t>-1853461266</t>
  </si>
  <si>
    <t>203,91</t>
  </si>
  <si>
    <t>122251102</t>
  </si>
  <si>
    <t>Odkopávky a prokopávky nezapažené v hornině třídy těžitelnosti I skupiny 3 objem do 50 m3 strojně</t>
  </si>
  <si>
    <t>-1504627211</t>
  </si>
  <si>
    <t>Odkopávky a prokopávky nezapažené strojně v hornině třídy těžitelnosti I skupiny 3 přes 20 do 50 m3</t>
  </si>
  <si>
    <t>80,06*0,25</t>
  </si>
  <si>
    <t>10,92*0,2</t>
  </si>
  <si>
    <t>117,66*0,32</t>
  </si>
  <si>
    <t>129253101</t>
  </si>
  <si>
    <t>Čištění otevřených koryt vodotečí šíře dna do 5 m hl do 2,5 m v hornině třídy těžitelnosti I skupiny 3 strojně</t>
  </si>
  <si>
    <t>-1115537490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</si>
  <si>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</si>
  <si>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"odhad" 80*1*0,5</t>
  </si>
  <si>
    <t>-1420865564</t>
  </si>
  <si>
    <t>(3)*0,7</t>
  </si>
  <si>
    <t>132212131</t>
  </si>
  <si>
    <t>Hloubení nezapažených rýh šířky do 800 mm v soudržných horninách třídy těžitelnosti I skupiny 3 ručně</t>
  </si>
  <si>
    <t>-471618718</t>
  </si>
  <si>
    <t>Hloubení nezapažených rýh šířky do 800 mm ručně s urovnáním dna do předepsaného profilu a spádu v hornině třídy těžitelnosti I skupiny 3 soudržných</t>
  </si>
  <si>
    <t>10,4*0,4*0,35</t>
  </si>
  <si>
    <t>2097018408</t>
  </si>
  <si>
    <t>"odvodnění - podélná drenáž" 6,45</t>
  </si>
  <si>
    <t>"přípojka" (2+5)*0,6*1</t>
  </si>
  <si>
    <t>203247559</t>
  </si>
  <si>
    <t>325791513</t>
  </si>
  <si>
    <t>(5)*5</t>
  </si>
  <si>
    <t>-320019445</t>
  </si>
  <si>
    <t>"zemina rámci stavby" 3,67+2,1</t>
  </si>
  <si>
    <t>"ornice na skládku stavby pro zpětné použití" (68,5*0,2)</t>
  </si>
  <si>
    <t>"ornice ze skládky stavby na místo upotřebení podél stavby" (68,5*0,2)</t>
  </si>
  <si>
    <t>"ornice k rozprostření na parc.č. 3391" (203,91*0,2)-(68,5*0,2)</t>
  </si>
  <si>
    <t>1314896653</t>
  </si>
  <si>
    <t>1+59,85+40+2,1*PI*0,125*0,125+1,456+10,05</t>
  </si>
  <si>
    <t>-(3,67+2,1)</t>
  </si>
  <si>
    <t>749481689</t>
  </si>
  <si>
    <t>3,67+2,1</t>
  </si>
  <si>
    <t>(68,5*0,2)</t>
  </si>
  <si>
    <t>-1613103533</t>
  </si>
  <si>
    <t>"aktivní zóna" 4,2</t>
  </si>
  <si>
    <t>"dosyp nad drnáž" 6,03</t>
  </si>
  <si>
    <t>1384870068</t>
  </si>
  <si>
    <t>4,2+6,03</t>
  </si>
  <si>
    <t>10,23*1,8 'Přepočtené koeficientem množství</t>
  </si>
  <si>
    <t>375404649</t>
  </si>
  <si>
    <t>106,689</t>
  </si>
  <si>
    <t>106,689*1,8 'Přepočtené koeficientem množství</t>
  </si>
  <si>
    <t>-1828746749</t>
  </si>
  <si>
    <t>"obsyp šachty štěrkopískem" (1-(1*PI*0,21*0,21*1))</t>
  </si>
  <si>
    <t>"zásyp přípojek zeminou" (2+5)*0,6*(1-0,5)</t>
  </si>
  <si>
    <t>-1434753566</t>
  </si>
  <si>
    <t>0,6+3,07</t>
  </si>
  <si>
    <t>-949964147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</si>
  <si>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</si>
  <si>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(2+5)*0,6*0,35-(PI*0,1*0,1*(2+5))</t>
  </si>
  <si>
    <t>-800060849</t>
  </si>
  <si>
    <t>0,861+1,25</t>
  </si>
  <si>
    <t>2,111*2 'Přepočtené koeficientem množství</t>
  </si>
  <si>
    <t>183101321</t>
  </si>
  <si>
    <t>Hloubení jamek s výměnou půdy na 100% pro výsadbu dřeviny do 1 m3 v rovině</t>
  </si>
  <si>
    <t>-1868086611</t>
  </si>
  <si>
    <t>184102115</t>
  </si>
  <si>
    <t>Výsadba dřeviny s balem do 600 mm se zalitím (jednorázová dávka - 100l vody /strom) v rovině</t>
  </si>
  <si>
    <t>-326093481</t>
  </si>
  <si>
    <t>MAT.4</t>
  </si>
  <si>
    <t>Zahradnický substrát - kvalitní, bezplevelný a prosátý, ornice/kompost/písek: 3/1/1</t>
  </si>
  <si>
    <t>-1034467957</t>
  </si>
  <si>
    <t>184215133</t>
  </si>
  <si>
    <t>Ukotvení dřeviny 3 kůly délky do 3 m</t>
  </si>
  <si>
    <t>-1586028601</t>
  </si>
  <si>
    <t>MAT.5</t>
  </si>
  <si>
    <t>kotvící systém (3 fréz.kůly průměr 8cm, 6 půlek pro spodní část, 3 půlky pro horní část) a kotvící úvazky (popruh synt.tkanina š.25mm - 2,5m/strom)</t>
  </si>
  <si>
    <t>sada</t>
  </si>
  <si>
    <t>-1357313957</t>
  </si>
  <si>
    <t>184215412</t>
  </si>
  <si>
    <t>Zhotovení závlahové mísy u solitérních dřevin v rovině průměru 1m</t>
  </si>
  <si>
    <t>-753272463</t>
  </si>
  <si>
    <t>10321100.R1</t>
  </si>
  <si>
    <t>zahradní substrát strukturální</t>
  </si>
  <si>
    <t>756339005</t>
  </si>
  <si>
    <t>Poznámka k položce:_x000d_
složení:_x000d_
ornice 15% _x000d_
biouhel 5% _x000d_
štěrk 63/125 80%</t>
  </si>
  <si>
    <t>0,2</t>
  </si>
  <si>
    <t>184801121</t>
  </si>
  <si>
    <t>Ošetřování vysazených dřevin soliterních v rovině a svahu do 1:5</t>
  </si>
  <si>
    <t>-385651828</t>
  </si>
  <si>
    <t>MAT.6</t>
  </si>
  <si>
    <t>Arbo-Flex LX 60 - základní nátěr kmene (kalkulováno množství 0,1 kg + 10% rezerva na strom)</t>
  </si>
  <si>
    <t>458951459</t>
  </si>
  <si>
    <t>0,11</t>
  </si>
  <si>
    <t>MAT.7</t>
  </si>
  <si>
    <t xml:space="preserve">Arbo-Flex - ochranný nátěr kmene - barva bílá  (množství 0,3 kg + 10% rezerva na strom)</t>
  </si>
  <si>
    <t>1656393323</t>
  </si>
  <si>
    <t>0,33</t>
  </si>
  <si>
    <t>184852322</t>
  </si>
  <si>
    <t>Řez stromu výchovný alejových stromů v přes 4 do 6 m</t>
  </si>
  <si>
    <t>1694532758</t>
  </si>
  <si>
    <t>184911421</t>
  </si>
  <si>
    <t>Mulčování vysazených rostlin kůrou, tl. do 10 cm v rovině</t>
  </si>
  <si>
    <t>-2078068749</t>
  </si>
  <si>
    <t>10391100</t>
  </si>
  <si>
    <t>kůra mulčovací VL</t>
  </si>
  <si>
    <t>1430164934</t>
  </si>
  <si>
    <t>1*0,08</t>
  </si>
  <si>
    <t>185802114.x</t>
  </si>
  <si>
    <t>Hnojení ke kořenům - tablet.hnojivo 5ks/strom (1tbl./10g) v rovině</t>
  </si>
  <si>
    <t>-1514790577</t>
  </si>
  <si>
    <t>0,05</t>
  </si>
  <si>
    <t>MAT.8</t>
  </si>
  <si>
    <t>tabletové hnojivo s postupným uvolňováním živin</t>
  </si>
  <si>
    <t>1610321126</t>
  </si>
  <si>
    <t>TilCor</t>
  </si>
  <si>
    <t>Tilia cordata "Lípa srdčitá", výška 350-450 cm, kmínek 180-220 cm, ok 120-140 mm</t>
  </si>
  <si>
    <t>-1339831189</t>
  </si>
  <si>
    <t>1650737756</t>
  </si>
  <si>
    <t>"přebytečná ornice, parc. 3391" ((203,91*0,2)-(68,5*0,2))/0,1</t>
  </si>
  <si>
    <t>1183958653</t>
  </si>
  <si>
    <t>68,5</t>
  </si>
  <si>
    <t>-1444209731</t>
  </si>
  <si>
    <t>-1516509101</t>
  </si>
  <si>
    <t>6771457</t>
  </si>
  <si>
    <t>68,5*0,03</t>
  </si>
  <si>
    <t>1940255382</t>
  </si>
  <si>
    <t>58,43+8,59+78,3+129,1+14+0,5+10,92</t>
  </si>
  <si>
    <t>2122842677</t>
  </si>
  <si>
    <t>-1615272853</t>
  </si>
  <si>
    <t>59494421</t>
  </si>
  <si>
    <t>68,5*0,025</t>
  </si>
  <si>
    <t>-1559474836</t>
  </si>
  <si>
    <t>4,91</t>
  </si>
  <si>
    <t>790043388</t>
  </si>
  <si>
    <t>"odvodnění - podélná drenáž" 65,45</t>
  </si>
  <si>
    <t>576395086</t>
  </si>
  <si>
    <t>65,45</t>
  </si>
  <si>
    <t>65,45*1,18 'Přepočtené koeficientem množství</t>
  </si>
  <si>
    <t>486085643</t>
  </si>
  <si>
    <t>Poznámka k položce:_x000d_
 C8/10</t>
  </si>
  <si>
    <t>"odvodnění - podélná drenáž" 0,43</t>
  </si>
  <si>
    <t>-2010891142</t>
  </si>
  <si>
    <t>"odvodnění - podélná drenáž" 0,71</t>
  </si>
  <si>
    <t>894118523</t>
  </si>
  <si>
    <t xml:space="preserve">Poznámka k položce:_x000d_
Odvodnění - podélná drenáž PE-HD, DN150, SN8, plné dno, částečně perforováno v horní části pod úhlem 220°_x000d_
</t>
  </si>
  <si>
    <t>"odvodnění - podélná drenáž SN8" 32,72</t>
  </si>
  <si>
    <t>958143208</t>
  </si>
  <si>
    <t>"práh" 0,08</t>
  </si>
  <si>
    <t>-296421994</t>
  </si>
  <si>
    <t>268175280</t>
  </si>
  <si>
    <t>1550761020</t>
  </si>
  <si>
    <t>(18+18)*0,16</t>
  </si>
  <si>
    <t>-708315703</t>
  </si>
  <si>
    <t>176337343</t>
  </si>
  <si>
    <t>339921133</t>
  </si>
  <si>
    <t>Osazování betonových palisád do betonového základu v řadě výšky prvku přes 1 do 1,5 m</t>
  </si>
  <si>
    <t>1700468016</t>
  </si>
  <si>
    <t>Osazování palisád betonových v řadě se zabetonováním výšky palisády přes 1000 do 1500 mm</t>
  </si>
  <si>
    <t>(28)*0,16</t>
  </si>
  <si>
    <t>BET.P12U01.1</t>
  </si>
  <si>
    <t>palisáda betonová hranatá přírodní 160x160x1200mm</t>
  </si>
  <si>
    <t>7734288</t>
  </si>
  <si>
    <t>28*1,02 'Přepočtené koeficientem množství</t>
  </si>
  <si>
    <t>-1036249927</t>
  </si>
  <si>
    <t>808322369</t>
  </si>
  <si>
    <t>1192497404</t>
  </si>
  <si>
    <t>978035135</t>
  </si>
  <si>
    <t>451573111</t>
  </si>
  <si>
    <t>Lože pod potrubí otevřený výkop ze štěrkopísku</t>
  </si>
  <si>
    <t>1794416883</t>
  </si>
  <si>
    <t>Lože pod potrubí, stoky a drobné objekty v otevřeném výkopu z písku a štěrkopísku do 63 mm</t>
  </si>
  <si>
    <t>(2+5)*0,6*0,15</t>
  </si>
  <si>
    <t>1887824990</t>
  </si>
  <si>
    <t>Poznámka k položce:_x000d_
Spárováno cementovou maltou M25-XF3_x000d_
Použit kámen pro vodní stavby v souladu ČSN EN 13383-1</t>
  </si>
  <si>
    <t>0,49</t>
  </si>
  <si>
    <t>-1071095756</t>
  </si>
  <si>
    <t>5,52</t>
  </si>
  <si>
    <t>564851111</t>
  </si>
  <si>
    <t>Podklad ze štěrkodrtě ŠD plochy přes 100 m2 tl 150 mm</t>
  </si>
  <si>
    <t>-268165556</t>
  </si>
  <si>
    <t>Podklad ze štěrkodrti ŠD s rozprostřením a zhutněním plochy přes 100 m2, po zhutnění tl. 150 mm</t>
  </si>
  <si>
    <t>"Účelová komunikace - asfaltobeton"</t>
  </si>
  <si>
    <t>110,54</t>
  </si>
  <si>
    <t>564851112</t>
  </si>
  <si>
    <t>Podklad ze štěrkodrtě ŠD plochy přes 100 m2 tl 160 mm</t>
  </si>
  <si>
    <t>734996787</t>
  </si>
  <si>
    <t>Podklad ze štěrkodrti ŠD s rozprostřením a zhutněním plochy přes 100 m2, po zhutnění tl. 160 mm</t>
  </si>
  <si>
    <t>129,08</t>
  </si>
  <si>
    <t>-986241789</t>
  </si>
  <si>
    <t>"Vozovka - oprava ul. Ječná po překopech - asfaltobeton"</t>
  </si>
  <si>
    <t>8,59</t>
  </si>
  <si>
    <t>"Rampa na pozemek parc. č. 3394/2 - betonová dlažba"</t>
  </si>
  <si>
    <t>"Opravy chodníku/vjezdu po zřízení překopů v místě přípojek UV"</t>
  </si>
  <si>
    <t>10,92</t>
  </si>
  <si>
    <t>-288510642</t>
  </si>
  <si>
    <t>"Vozovka - oprava silnice I/22 po překopech - asfaltobeton"</t>
  </si>
  <si>
    <t>58,43</t>
  </si>
  <si>
    <t>"Parkovací stání - betonová dlažba"</t>
  </si>
  <si>
    <t>78,3</t>
  </si>
  <si>
    <t>0,5</t>
  </si>
  <si>
    <t>564952111</t>
  </si>
  <si>
    <t>Podklad z mechanicky zpevněného kameniva MZK tl 150 mm</t>
  </si>
  <si>
    <t>123164893</t>
  </si>
  <si>
    <t>Podklad z mechanicky zpevněného kameniva MZK (minerální beton) s rozprostřením a s hutněním, po zhutnění tl. 150 mm</t>
  </si>
  <si>
    <t>564962111</t>
  </si>
  <si>
    <t>Podklad z mechanicky zpevněného kameniva MZK tl 200 mm</t>
  </si>
  <si>
    <t>322174124</t>
  </si>
  <si>
    <t>Podklad z mechanicky zpevněného kameniva MZK (minerální beton) s rozprostřením a s hutněním, po zhutnění tl. 200 mm</t>
  </si>
  <si>
    <t>1115336001</t>
  </si>
  <si>
    <t>111,21</t>
  </si>
  <si>
    <t>565145101</t>
  </si>
  <si>
    <t>Asfaltový beton vrstva podkladní ACP 16+ (obalované kamenivo OKS) tl 60 mm š do 1,5 m</t>
  </si>
  <si>
    <t>-1933421313</t>
  </si>
  <si>
    <t>Asfaltový beton vrstva podkladní ACP 16+ (obalované kamenivo střednězrnné - OKS) s rozprostřením a zhutněním v pruhu šířky do 1,5 m, po zhutnění tl. 60 mm</t>
  </si>
  <si>
    <t>87,33</t>
  </si>
  <si>
    <t>565166102</t>
  </si>
  <si>
    <t>Asfaltový beton vrstva podkladní ACP 22S (obalované kamenivo OKH) tl 90 mm š do 1,5 m</t>
  </si>
  <si>
    <t>2011088235</t>
  </si>
  <si>
    <t>Asfaltový beton vrstva podkladní ACP 22S (obalované kamenivo hrubozrnné - OKH) s rozprostřením a zhutněním v pruhu šířky do 1,5 m, po zhutnění tl. 90 mm</t>
  </si>
  <si>
    <t>86,11</t>
  </si>
  <si>
    <t>646805984</t>
  </si>
  <si>
    <t>1295418101</t>
  </si>
  <si>
    <t>100,11+114,11</t>
  </si>
  <si>
    <t>92,33</t>
  </si>
  <si>
    <t>576133211</t>
  </si>
  <si>
    <t>Asfaltový koberec mastixový SMA 11S (AKMS) tl 40 mm š do 3 m</t>
  </si>
  <si>
    <t>-1502827875</t>
  </si>
  <si>
    <t>Asfaltový koberec mastixový SMA 11S (AKMS) s rozprostřením a se zhutněním v pruhu šířky do 3 m, po zhutnění tl. 40 mm</t>
  </si>
  <si>
    <t>114,11</t>
  </si>
  <si>
    <t>31989988</t>
  </si>
  <si>
    <t>577166111</t>
  </si>
  <si>
    <t>Asfaltový beton vrstva ložní ACL 22S (ABVH) tl 70 mm š do 3 m z nemodifikovaného asfaltu</t>
  </si>
  <si>
    <t>1584584252</t>
  </si>
  <si>
    <t>Asfaltový beton vrstva ložní ACL 22S (ABVH) s rozprostřením a zhutněním z nemodifikovaného asfaltu v pruhu šířky do 3 m, po zhutnění tl. 70 mm</t>
  </si>
  <si>
    <t>100,11</t>
  </si>
  <si>
    <t>958249910</t>
  </si>
  <si>
    <t>10,1</t>
  </si>
  <si>
    <t>"stávající" 20,4</t>
  </si>
  <si>
    <t>59245018</t>
  </si>
  <si>
    <t>-1005760098</t>
  </si>
  <si>
    <t>10,1*1,03 'Přepočtené koeficientem množství</t>
  </si>
  <si>
    <t>-1823744849</t>
  </si>
  <si>
    <t>17,24</t>
  </si>
  <si>
    <t>"stávající" 1,42</t>
  </si>
  <si>
    <t>59245030.F</t>
  </si>
  <si>
    <t>dlažba tvar čtverec betonová 200x200x80mm přírodní "bez FAZET"</t>
  </si>
  <si>
    <t>1616752771</t>
  </si>
  <si>
    <t>dlažba tvar čtverec betonová 200x200x80mm přírodní</t>
  </si>
  <si>
    <t>17,24*1,03 'Přepočtené koeficientem množství</t>
  </si>
  <si>
    <t>596412210</t>
  </si>
  <si>
    <t>Kladení dlažby z vegetačních tvárnic pozemních komunikací tl 80 mm pl do 50 m2</t>
  </si>
  <si>
    <t>-873203922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</si>
  <si>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</si>
  <si>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57,82+0,8</t>
  </si>
  <si>
    <t>59245035</t>
  </si>
  <si>
    <t>dlažba plošná betonová vegetační 200x200x80mm přírodní</t>
  </si>
  <si>
    <t>459496947</t>
  </si>
  <si>
    <t>57,82</t>
  </si>
  <si>
    <t>57,82*1,03 'Přepočtené koeficientem množství</t>
  </si>
  <si>
    <t>59245036</t>
  </si>
  <si>
    <t>dlažba plošná betonová vegetační 200x200x80mm černá</t>
  </si>
  <si>
    <t>-1824545382</t>
  </si>
  <si>
    <t>dlažba plošná betonová vegetační 200x200x80mm barevná</t>
  </si>
  <si>
    <t>0,8</t>
  </si>
  <si>
    <t>0,8*1,03 'Přepočtené koeficientem množství</t>
  </si>
  <si>
    <t>58343810</t>
  </si>
  <si>
    <t>kamenivo drcené hrubé frakce 4/8</t>
  </si>
  <si>
    <t>-1691289541</t>
  </si>
  <si>
    <t>58,62*0,28*0,08</t>
  </si>
  <si>
    <t>1,313*2 'Přepočtené koeficientem množství</t>
  </si>
  <si>
    <t>871315221</t>
  </si>
  <si>
    <t>Kanalizační potrubí z tvrdého PVC jednovrstvé tuhost třídy SN8 DN 160</t>
  </si>
  <si>
    <t>-1818641728</t>
  </si>
  <si>
    <t>Kanalizační potrubí z tvrdého PVC v otevřeném výkopu ve sklonu do 20 %, hladkého plnostěnného jednovrstvého, tuhost třídy SN 8 DN 160</t>
  </si>
  <si>
    <t>2+5</t>
  </si>
  <si>
    <t>894812201</t>
  </si>
  <si>
    <t>Revizní a čistící šachta z PP šachtové dno DN 425/150 průtočné</t>
  </si>
  <si>
    <t>1322657950</t>
  </si>
  <si>
    <t>Revizní a čistící šachta z polypropylenu PP pro hladké trouby DN 425 šachtové dno (DN šachty / DN trubního vedení) DN 425/150 průtočné</t>
  </si>
  <si>
    <t>894812231</t>
  </si>
  <si>
    <t>Revizní a čistící šachta z PP DN 425 šachtová roura korugovaná bez hrdla světlé hloubky 1500 mm</t>
  </si>
  <si>
    <t>-1436255577</t>
  </si>
  <si>
    <t>Revizní a čistící šachta z polypropylenu PP pro hladké trouby DN 425 roura šachtová korugovaná bez hrdla, světlé hloubky 1500 mm</t>
  </si>
  <si>
    <t>894812249</t>
  </si>
  <si>
    <t>Příplatek k rourám revizní a čistící šachty z PP DN 425 za uříznutí šachtové roury</t>
  </si>
  <si>
    <t>1645182744</t>
  </si>
  <si>
    <t>Revizní a čistící šachta z polypropylenu PP pro hladké trouby DN 425 roura šachtová korugovaná Příplatek k cenám 2231 - 2242 za uříznutí šachtové roury</t>
  </si>
  <si>
    <t>894812262</t>
  </si>
  <si>
    <t>Revizní a čistící šachta z PP DN 425 poklop litinový plný do teleskopické trubky pro třídu zatížení D400</t>
  </si>
  <si>
    <t>-1712155099</t>
  </si>
  <si>
    <t>Revizní a čistící šachta z polypropylenu PP pro hladké trouby DN 425 poklop litinový (pro třídu zatížení) plný do teleskopické trubky (D400)</t>
  </si>
  <si>
    <t>894812612</t>
  </si>
  <si>
    <t>Vyříznutí a utěsnění otvoru ve stěně šachty DN 160</t>
  </si>
  <si>
    <t>680776259</t>
  </si>
  <si>
    <t>Revizní a čistící šachta z polypropylenu PP vyříznutí a utěsnění otvoru ve stěně šachty DN 150</t>
  </si>
  <si>
    <t>899132111</t>
  </si>
  <si>
    <t>Výměna poklopu kanalizačního samonivelačního s ošetřením podkladu hloubky do 25 cm</t>
  </si>
  <si>
    <t>1372856831</t>
  </si>
  <si>
    <t>Výměna poklopu kanalizačního s rámem samonivelačním s ošetřením podkladních vrstev hloubky do 25 cm</t>
  </si>
  <si>
    <t xml:space="preserve">Poznámka k položce:_x000d_
Výšková úprava, poklop stávající </t>
  </si>
  <si>
    <t>899132213</t>
  </si>
  <si>
    <t>Výměna poklopu vodovodního samonivelačního nebo pevného hydrantového</t>
  </si>
  <si>
    <t>-1193794206</t>
  </si>
  <si>
    <t>1319193703</t>
  </si>
  <si>
    <t>1189134368</t>
  </si>
  <si>
    <t>1385065589</t>
  </si>
  <si>
    <t>"IS18a- stávající" 1+1</t>
  </si>
  <si>
    <t>"P2- stávající" 1</t>
  </si>
  <si>
    <t>40445625</t>
  </si>
  <si>
    <t>informativní značky provozní IP8, IP9, IP11-IP13 500x700mm</t>
  </si>
  <si>
    <t>-637120278</t>
  </si>
  <si>
    <t>"IP12" 1</t>
  </si>
  <si>
    <t>914111122</t>
  </si>
  <si>
    <t>Montáž svislé dopravní značky do velikosti 2 m2 páskováním na sloup</t>
  </si>
  <si>
    <t>625111904</t>
  </si>
  <si>
    <t>Montáž svislé dopravní značky základní velikosti do 2 m2 páskováním na sloupy</t>
  </si>
  <si>
    <t>"IS10c- stávající" 1</t>
  </si>
  <si>
    <t>1818353728</t>
  </si>
  <si>
    <t>1+1+1</t>
  </si>
  <si>
    <t>1419419607</t>
  </si>
  <si>
    <t>40445225.x</t>
  </si>
  <si>
    <t>sloupek pro dopravní značku Zn D 60mm v 3,5m "výložník"</t>
  </si>
  <si>
    <t>1922710828</t>
  </si>
  <si>
    <t xml:space="preserve">sloupek pro dopravní značku Zn D 60mm v 3,5m  "výložník"</t>
  </si>
  <si>
    <t>Poznámka k položce:_x000d_
Dle D.101.2.1</t>
  </si>
  <si>
    <t>915111111</t>
  </si>
  <si>
    <t>Vodorovné dopravní značení dělící čáry souvislé š 125 mm základní bílá barva</t>
  </si>
  <si>
    <t>-521669517</t>
  </si>
  <si>
    <t>Vodorovné dopravní značení stříkané barvou dělící čára šířky 125 mm souvislá bílá základní</t>
  </si>
  <si>
    <t>915111121</t>
  </si>
  <si>
    <t>Vodorovné dopravní značení dělící čáry přerušované š 125 mm základní bílá barva</t>
  </si>
  <si>
    <t>1398316757</t>
  </si>
  <si>
    <t>Vodorovné dopravní značení stříkané barvou dělící čára šířky 125 mm přerušovaná bílá základní</t>
  </si>
  <si>
    <t>"V2b 3/1,5" 13,2</t>
  </si>
  <si>
    <t>915121111</t>
  </si>
  <si>
    <t>Vodorovné dopravní značení vodící čáry souvislé š 250 mm základní bílá barva</t>
  </si>
  <si>
    <t>1590084513</t>
  </si>
  <si>
    <t>Vodorovné dopravní značení stříkané barvou vodící čára bílá šířky 250 mm souvislá základní</t>
  </si>
  <si>
    <t>"V4" 32,4</t>
  </si>
  <si>
    <t>1510677824</t>
  </si>
  <si>
    <t>1*0,4</t>
  </si>
  <si>
    <t>0,85+1,75</t>
  </si>
  <si>
    <t>915211111</t>
  </si>
  <si>
    <t>Vodorovné dopravní značení dělící čáry souvislé š 125 mm bílý plast</t>
  </si>
  <si>
    <t>-443422949</t>
  </si>
  <si>
    <t>Vodorovné dopravní značení stříkaným plastem dělící čára šířky 125 mm souvislá bílá základní</t>
  </si>
  <si>
    <t>915211121</t>
  </si>
  <si>
    <t>Vodorovné dopravní značení dělící čáry přerušované š 125 mm bílý plast</t>
  </si>
  <si>
    <t>-1803375269</t>
  </si>
  <si>
    <t>Vodorovné dopravní značení stříkaným plastem dělící čára šířky 125 mm přerušovaná bílá základní</t>
  </si>
  <si>
    <t>915221111</t>
  </si>
  <si>
    <t>Vodorovné dopravní značení vodící čáry souvislé š 250 mm bílý plast</t>
  </si>
  <si>
    <t>-102509634</t>
  </si>
  <si>
    <t>Vodorovné dopravní značení stříkaným plastem vodící čára bílá šířky 250 mm souvislá základní</t>
  </si>
  <si>
    <t>292879877</t>
  </si>
  <si>
    <t>2,6</t>
  </si>
  <si>
    <t>915611111</t>
  </si>
  <si>
    <t>Předznačení vodorovného liniového značení</t>
  </si>
  <si>
    <t>297334319</t>
  </si>
  <si>
    <t>Předznačení pro vodorovné značení stříkané barvou nebo prováděné z nátěrových hmot liniové dělicí čáry, vodicí proužky</t>
  </si>
  <si>
    <t>3+13,2+32,4</t>
  </si>
  <si>
    <t>-326382200</t>
  </si>
  <si>
    <t>1654818108</t>
  </si>
  <si>
    <t>"řádka" 8,2</t>
  </si>
  <si>
    <t>-657048289</t>
  </si>
  <si>
    <t>8,2*0,1</t>
  </si>
  <si>
    <t>0,82*1,02 'Přepočtené koeficientem množství</t>
  </si>
  <si>
    <t>1730203076</t>
  </si>
  <si>
    <t>7,1+1</t>
  </si>
  <si>
    <t>620349081</t>
  </si>
  <si>
    <t>7,1</t>
  </si>
  <si>
    <t>7,1*1,02 'Přepočtené koeficientem množství</t>
  </si>
  <si>
    <t>-1693686712</t>
  </si>
  <si>
    <t>1*1,01 'Přepočtené koeficientem množství</t>
  </si>
  <si>
    <t>-127182137</t>
  </si>
  <si>
    <t>51,26+(4)*0,78</t>
  </si>
  <si>
    <t>35,16</t>
  </si>
  <si>
    <t>-465263948</t>
  </si>
  <si>
    <t>51,26</t>
  </si>
  <si>
    <t>51,26*1,02 'Přepočtené koeficientem množství</t>
  </si>
  <si>
    <t>59217017</t>
  </si>
  <si>
    <t>obrubník betonový chodníkový 1000x100x250mm</t>
  </si>
  <si>
    <t>1152271532</t>
  </si>
  <si>
    <t>35,16*1,02 'Přepočtené koeficientem množství</t>
  </si>
  <si>
    <t>-978193811</t>
  </si>
  <si>
    <t>"R1" 4*0,78</t>
  </si>
  <si>
    <t>3,12*1,02 'Přepočtené koeficientem množství</t>
  </si>
  <si>
    <t>-1446077886</t>
  </si>
  <si>
    <t>8,1</t>
  </si>
  <si>
    <t>919732211</t>
  </si>
  <si>
    <t>Styčná spára napojení nového živičného povrchu na stávající za tepla š 15 mm hl 25 mm s prořezáním</t>
  </si>
  <si>
    <t>-1352916824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</si>
  <si>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</si>
  <si>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56,8+22</t>
  </si>
  <si>
    <t>919735111</t>
  </si>
  <si>
    <t>Řezání stávajícího živičného krytu hl do 50 mm</t>
  </si>
  <si>
    <t>1847696232</t>
  </si>
  <si>
    <t>Řezání stávajícího živičného krytu nebo podkladu hloubky do 50 mm</t>
  </si>
  <si>
    <t>1370423495</t>
  </si>
  <si>
    <t>21,5+56,8+56,8</t>
  </si>
  <si>
    <t>919735122</t>
  </si>
  <si>
    <t>Řezání stávajícího betonového krytu hl přes 50 do 100 mm</t>
  </si>
  <si>
    <t>-692048571</t>
  </si>
  <si>
    <t>Řezání stávajícího betonového krytu nebo podkladu hloubky přes 50 do 100 mm</t>
  </si>
  <si>
    <t>935113111</t>
  </si>
  <si>
    <t>Osazení odvodňovacího polymerbetonového žlabu s krycím roštem šířky do 200 mm</t>
  </si>
  <si>
    <t>-785493286</t>
  </si>
  <si>
    <t>Osazení odvodňovacího žlabu s krycím roštem polymerbetonového šířky do 200 mm</t>
  </si>
  <si>
    <t>žlab_PB.160_1</t>
  </si>
  <si>
    <t>odvodňovací žlab z betonu vyztuženého vlákny, zátěž F900, světlá š. 100mm, délka 1000 mm, rám z PZ oceli</t>
  </si>
  <si>
    <t>-808885831</t>
  </si>
  <si>
    <t>odvodňovací žlab z betonu vyztuženého vlákny, zátěž F900, světlá š. 100mm, délka 1000 mm, rám z PZ oceli, aretační systém krytů bez šroubů, ochrana proti podélnému pohybu krytu, těsnící drážka
D/Š/V 1000x160x160 mm
- Průtočný profil: 88</t>
  </si>
  <si>
    <t>žlab_PB.160_4</t>
  </si>
  <si>
    <t>čelní stěna pro žlab z PZ oceli uzavřená, šířka 160mm</t>
  </si>
  <si>
    <t>-1008449167</t>
  </si>
  <si>
    <t xml:space="preserve">čelní stěna pro žlab z PZ oceli uzavřená, šířka 160mm
- Š/V: 160x160 mm
</t>
  </si>
  <si>
    <t>žlab_PB.Kryt_5.2</t>
  </si>
  <si>
    <t>kryt pro odvodňovací žlab z litiny SW14, zátěž D400, šířka 149mm, délka 500 mm</t>
  </si>
  <si>
    <t>983378609</t>
  </si>
  <si>
    <t xml:space="preserve">kryt pro odvodňovací žlab z litiny SW14, zátěž D400, šířka 149mm, délka 500 mm
D/Š/V 500x149x20 mm
</t>
  </si>
  <si>
    <t>Poznámka k položce:_x000d_
vč. Aretačních šroubů</t>
  </si>
  <si>
    <t>14*2+1</t>
  </si>
  <si>
    <t>935923216</t>
  </si>
  <si>
    <t>Osazení vpusti pro odvodňovací žlab betonový nebo polymerbetonový s krycím roštem šířky do 200 mm</t>
  </si>
  <si>
    <t>95970413</t>
  </si>
  <si>
    <t>Osazení odvodňovacího žlabu s krycím roštem vpusti pro žlab šířky do 200 mm</t>
  </si>
  <si>
    <t>Poznámka k položce:_x000d_
zřízení přípojky je součástí obejktu IO01 Dešťová kanalizace</t>
  </si>
  <si>
    <t>žlab_PB.UV_3</t>
  </si>
  <si>
    <t>žlabová vpust z betonu vyztuženého vlákny, zátěž F900, světlá š. 100mm, délka 500 mm, PZ koš, rám z PZ oceli</t>
  </si>
  <si>
    <t>-136779994</t>
  </si>
  <si>
    <t xml:space="preserve">žlabová vpust z betonu vyztuženého vlákny, zátěž F900, světlá š. 100mm, délka 500 mm, PZ koš, rám z PZ oceli, aretační systém krytů bez šroubů, ochrana proti podélnému pohybu krytu, těsnící drážka, 
D/Š/V 500x160x500 mm
</t>
  </si>
  <si>
    <t>1222944536</t>
  </si>
  <si>
    <t>20,4+1,42</t>
  </si>
  <si>
    <t>1017120629</t>
  </si>
  <si>
    <t>20,4</t>
  </si>
  <si>
    <t>-1718171653</t>
  </si>
  <si>
    <t>1,42</t>
  </si>
  <si>
    <t>517588223</t>
  </si>
  <si>
    <t>9,31</t>
  </si>
  <si>
    <t>113107342</t>
  </si>
  <si>
    <t>Odstranění podkladu živičného tl přes 50 do 100 mm strojně pl do 50 m2</t>
  </si>
  <si>
    <t>-1475790630</t>
  </si>
  <si>
    <t>Odstranění podkladů nebo krytů strojně plochy jednotlivě do 50 m2 s přemístěním hmot na skládku na vzdálenost do 3 m nebo s naložením na dopravní prostředek živičných, o tl. vrstvy přes 50 do 100 mm</t>
  </si>
  <si>
    <t>69,5</t>
  </si>
  <si>
    <t>-1004560932</t>
  </si>
  <si>
    <t>206,44</t>
  </si>
  <si>
    <t>-1672427593</t>
  </si>
  <si>
    <t>"tl. 60 mm" 87,33</t>
  </si>
  <si>
    <t>"tl. 70 mm" 100,11</t>
  </si>
  <si>
    <t>"tl. 90 mm" 86,11</t>
  </si>
  <si>
    <t>-1116503248</t>
  </si>
  <si>
    <t>-1795344869</t>
  </si>
  <si>
    <t>"V.P. šířky 100 mm, tl. 80 mm" 8,2</t>
  </si>
  <si>
    <t>966006132</t>
  </si>
  <si>
    <t>Odstranění značek dopravních nebo orientačních se sloupky s betonovými patkami</t>
  </si>
  <si>
    <t>1953499906</t>
  </si>
  <si>
    <t>Odstranění dopravních nebo orientačních značek se sloupkem s uložením hmot na vzdálenost do 20 m nebo s naložením na dopravní prostředek, se zásypem jam a jeho zhutněním s betonovou patkou</t>
  </si>
  <si>
    <t xml:space="preserve"> 1+1+1+1</t>
  </si>
  <si>
    <t>966006211</t>
  </si>
  <si>
    <t>Odstranění svislých dopravních značek ze sloupů, sloupků nebo konzol</t>
  </si>
  <si>
    <t>1792830712</t>
  </si>
  <si>
    <t>Odstranění (demontáž) svislých dopravních značek s odklizením materiálu na skládku na vzdálenost do 20 m nebo s naložením na dopravní prostředek ze sloupů, sloupků nebo konzol</t>
  </si>
  <si>
    <t>"IS10c- přesun" 1</t>
  </si>
  <si>
    <t>"IS18a- přesun" 1+1</t>
  </si>
  <si>
    <t>"P2- přesun" 1</t>
  </si>
  <si>
    <t>1018137032</t>
  </si>
  <si>
    <t>-1045057007</t>
  </si>
  <si>
    <t>-1236414617</t>
  </si>
  <si>
    <t>"podklad na trvalou/recyklační skládku" 2,7</t>
  </si>
  <si>
    <t>"frézink na trvalou/recyklační skládku" 18,992+62,917</t>
  </si>
  <si>
    <t>-853254692</t>
  </si>
  <si>
    <t>"podklad na trvalou/recyklační skládku" 2,7*9</t>
  </si>
  <si>
    <t>"frézink na trvalou/recyklační skládku" (18,992+62,917)*9</t>
  </si>
  <si>
    <t>107300914</t>
  </si>
  <si>
    <t>"beton na trvalou/recyklační skládku" 1,661+0,943+0,328</t>
  </si>
  <si>
    <t>"asfalt na trvalou/recyklační skládku" 15,29</t>
  </si>
  <si>
    <t>"ŽB na trvalou/recyklační skládku" 0,495</t>
  </si>
  <si>
    <t>-2015998348</t>
  </si>
  <si>
    <t>"beton na trvalou/recyklační skládku" (1,661+0,943+0,328)*9</t>
  </si>
  <si>
    <t>"asfalt na trvalou/recyklační skládku" 15,29*9</t>
  </si>
  <si>
    <t>"ŽB na trvalou/recyklační skládku" 0,495*9</t>
  </si>
  <si>
    <t>163229388</t>
  </si>
  <si>
    <t>1,661+0,943+0,328</t>
  </si>
  <si>
    <t>1994750286</t>
  </si>
  <si>
    <t>0,495</t>
  </si>
  <si>
    <t>1438091054</t>
  </si>
  <si>
    <t>2,7</t>
  </si>
  <si>
    <t>-148557171</t>
  </si>
  <si>
    <t>18,992+62,917</t>
  </si>
  <si>
    <t>15,29</t>
  </si>
  <si>
    <t>871367488</t>
  </si>
  <si>
    <t>přeložka_01</t>
  </si>
  <si>
    <t>Posun stranový stávajícího kabelu NN, vč.zemních prací</t>
  </si>
  <si>
    <t>-1391880119</t>
  </si>
  <si>
    <t xml:space="preserve">Poznámka k položce:_x000d_
V soukromém vlastnictví </t>
  </si>
  <si>
    <t>74,58*0,3</t>
  </si>
  <si>
    <t>114,48*0,45</t>
  </si>
  <si>
    <t>73,89</t>
  </si>
  <si>
    <t>73,89*1,8 'Přepočtené koeficientem množství</t>
  </si>
  <si>
    <t>564950313</t>
  </si>
  <si>
    <t>Podklad z betonového recyklátu plochy do 100 m2 tl 150 mm</t>
  </si>
  <si>
    <t>-769481444</t>
  </si>
  <si>
    <t>Podklad nebo podsyp z betonového recyklátu s rozprostřením a zhutněním plochy jednotlivě do 100 m2, po zhutnění tl. 150 mm</t>
  </si>
  <si>
    <t>"2 vrstvy - celkem 300 mm" 74,58*2</t>
  </si>
  <si>
    <t>"2 vrstvy - celkem 450 mm" 114,48</t>
  </si>
  <si>
    <t>213,27</t>
  </si>
  <si>
    <t xml:space="preserve">SO 302 - Tlaková splašková kanalizace </t>
  </si>
  <si>
    <t xml:space="preserve">    764 - Konstrukce klempířské</t>
  </si>
  <si>
    <t>111251101</t>
  </si>
  <si>
    <t>Odstranění křovin a stromů průměru kmene do 100 mm i s kořeny sklonu terénu do 1:5 z celkové plochy do 100 m2 strojně</t>
  </si>
  <si>
    <t>1234261170</t>
  </si>
  <si>
    <t>Předpoklad</t>
  </si>
  <si>
    <t>20,000*5,000</t>
  </si>
  <si>
    <t>-1214530842</t>
  </si>
  <si>
    <t>Poznámka k položce:_x000d_
Poznámka k položce: Zpětné použití dlažby</t>
  </si>
  <si>
    <t>Startovací jámy</t>
  </si>
  <si>
    <t>6*5,500</t>
  </si>
  <si>
    <t>113106171</t>
  </si>
  <si>
    <t>Rozebrání dlažeb vozovek ze zámkové dlažby s ložem z kameniva ručně</t>
  </si>
  <si>
    <t>-1716748112</t>
  </si>
  <si>
    <t>Stávající vjezd v místě startovací jámy</t>
  </si>
  <si>
    <t>2,000</t>
  </si>
  <si>
    <t>113107031</t>
  </si>
  <si>
    <t>Odstranění podkladu z betonu prostého tl přes 100 do 150 mm při překopech ručně</t>
  </si>
  <si>
    <t>-1486314158</t>
  </si>
  <si>
    <t>Gravitační kanalizace</t>
  </si>
  <si>
    <t>((8,000+6,000)/2)*1,600</t>
  </si>
  <si>
    <t>113204111</t>
  </si>
  <si>
    <t>Vytrhání obrub záhonových</t>
  </si>
  <si>
    <t>-468466526</t>
  </si>
  <si>
    <t>121112003</t>
  </si>
  <si>
    <t>Sejmutí ornice tl vrstvy do 200 mm ručně</t>
  </si>
  <si>
    <t>946779972</t>
  </si>
  <si>
    <t>Poznámka k položce:_x000d_
Poznámka k položce: V ceně jsou započteny i náklady na naložení sejmuté ornice na dopravní prostředek nebo přehození do 3 m.</t>
  </si>
  <si>
    <t>3,000*3,000*6</t>
  </si>
  <si>
    <t>121151113</t>
  </si>
  <si>
    <t>Sejmutí ornice plochy do 500 m2 tl vrstvy do 200 mm strojně</t>
  </si>
  <si>
    <t>-83838144</t>
  </si>
  <si>
    <t xml:space="preserve">Poznámka k položce:_x000d_
Poznámka k položce: V cenách jsou započteny i náklady na  naložení sejmuté ornice na dopravní prostředek, vodorovné přemístění na hromady v místě upotřebení nebo na dočasné či trvalé skládky na vzdálenost do 50 m a se složením.</t>
  </si>
  <si>
    <t>Tlaková kanalizace</t>
  </si>
  <si>
    <t>156,000*1,500</t>
  </si>
  <si>
    <t>131313701</t>
  </si>
  <si>
    <t>Hloubení nezapažených jam v soudržných horninách třídy těžitelnosti II skupiny 4 ručně</t>
  </si>
  <si>
    <t>2001476616</t>
  </si>
  <si>
    <t>Startovací a výstupní jámy protlaků</t>
  </si>
  <si>
    <t>2,000*2,000*1,700*6</t>
  </si>
  <si>
    <t>2,000*1,200*(1,000+0,850+1,000+1,100+1,100+0,800)</t>
  </si>
  <si>
    <t>-2083720574</t>
  </si>
  <si>
    <t>"st. cca 40,00" 0,800*0,800*3,000</t>
  </si>
  <si>
    <t>"st. cca 60,00" 0,800*1,180*3,000</t>
  </si>
  <si>
    <t>"st. cca 90,00" 0,800*0,650*3,000</t>
  </si>
  <si>
    <t>"st. cca 106,00" 0,800*0,460*3,000</t>
  </si>
  <si>
    <t xml:space="preserve">"st.  cca 127,00" 0,800*0,450*3,000</t>
  </si>
  <si>
    <t>"st. cca 143,00" 0,800*0,530*3,000</t>
  </si>
  <si>
    <t>"st. cca 150,00" 0,800*0,650*3,000</t>
  </si>
  <si>
    <t>"st. cca 173,00" 0,800*0,750*3,000</t>
  </si>
  <si>
    <t>"st. cca 180,00" 0,800*0,680*3,000</t>
  </si>
  <si>
    <t>"st. cca 196" 0,800*1,300*3,000</t>
  </si>
  <si>
    <t>Přípojky (bez přípojek prováděných protlakem)</t>
  </si>
  <si>
    <t>"p.č. 3388/3" 1,360*0,800*6,000</t>
  </si>
  <si>
    <t>"č.p. 897" 1,180*0,800*6,000</t>
  </si>
  <si>
    <t>"p.č. 3388/11" 1,370*0,800*6,000</t>
  </si>
  <si>
    <t>"p.č. 3388/9" 1,390*0,800*6,000</t>
  </si>
  <si>
    <t>"č.p. 366 (1)" 1,420*0,800*6,000</t>
  </si>
  <si>
    <t>"č.p. 366 (2)" 1,300*0,800*6,000</t>
  </si>
  <si>
    <t>"p.č. 3388/4" 1,220*0,800*6,000</t>
  </si>
  <si>
    <t>"p.č. 3388/12" 1,310*0,800*6,000</t>
  </si>
  <si>
    <t>"p.č. 3388/2 (1)" 1,540*0,800*6,000</t>
  </si>
  <si>
    <t>"p.č. 3388/2 (2)" 1,570*0,800*6,000</t>
  </si>
  <si>
    <t>Přípojky za startovacími jámami protlaků</t>
  </si>
  <si>
    <t>"č.ev. 1" 1,500*0,800*2,000</t>
  </si>
  <si>
    <t>"č.p. 405" 1,500*0,800*2,000</t>
  </si>
  <si>
    <t>"č.p. 791" 1,500*0,800*2,000</t>
  </si>
  <si>
    <t>"p.č. 641/4" 1,500*0,800*2,000</t>
  </si>
  <si>
    <t>"č.p. 426" 1,500*0,800*2,000</t>
  </si>
  <si>
    <t>"č.p. 386" 1,500*0,800*2,000</t>
  </si>
  <si>
    <t>132312331</t>
  </si>
  <si>
    <t>Hloubení nezapažených rýh šířky do 2000 mm v soudržných horninách třídy těžitelnosti II skupiny 4 ručně</t>
  </si>
  <si>
    <t>530811567</t>
  </si>
  <si>
    <t>Napojovací stoka</t>
  </si>
  <si>
    <t>((2,350+2,100)/2)*1,000*3,000</t>
  </si>
  <si>
    <t>132351104</t>
  </si>
  <si>
    <t>Hloubení rýh nezapažených š do 800 mm v hornině třídy těžitelnosti II skupiny 4 objem přes 100 m3 strojně</t>
  </si>
  <si>
    <t>-1861317439</t>
  </si>
  <si>
    <t>"st. 0,00 - 5,00" ((1,800+1,300)/2)*0,800*5,000</t>
  </si>
  <si>
    <t>"st. 5,00 - 5,30" 1,300*0,800*0,300</t>
  </si>
  <si>
    <t>"st. 5,30 - 10,50" ((1,300+1,260)/2)*0,800*5,200</t>
  </si>
  <si>
    <t>"st. 10,50 - 15,50" ((1,260+1,300)/2)*0,800*5,000</t>
  </si>
  <si>
    <t>"st. 15,50 - 25,50" ((1,300+1,460)/2)*0,800*10,000</t>
  </si>
  <si>
    <t>"st. 25,50 - 28,80" ((1,460+1,400)/2)*0,800*3,300</t>
  </si>
  <si>
    <t>"st. 28,80 - 29,40" (((1,400+0,880)/2)*0,800*0,300)+(((0,880+1,460)/2)*0,800*0,300)</t>
  </si>
  <si>
    <t>"st. 29,40 - 39,00" ((1,460+1,360)/2)*0,800*9,600</t>
  </si>
  <si>
    <t>"st. 39,00 - 39,80" (1,360*0,800*0,100)+(((1,360+0,800)/2)*0,800*0,400)+(0,800*0,800*0,200)+(((0,800+0,790)/2)*0,800*0,300)</t>
  </si>
  <si>
    <t>"st. 39,80 - 46,00" ((0,790+0,660)/2)*0,800*6,200</t>
  </si>
  <si>
    <t>"st. 46,00 - 55,90" ((0,660+0,580)/2)*0,800*9,900</t>
  </si>
  <si>
    <t>"st. 55,90 - 66,70" (0,580*0,800*0,100)+(((0,580+0,950)/2)*0,800*0,900)+(((0,950+1,150)/2)*0,800*0,400)</t>
  </si>
  <si>
    <t>(1,150*0,800*0,200)+(((1,150+1,190)/2)*0,800*2,300)+(((1,190+1,220)/2)*0,800*1,600)</t>
  </si>
  <si>
    <t>(((1,220+0,640)/2)*0,800*0,400)+(0,640*0,800*0,100)+(((0,640+0,630)/2)*0,800*1,000)</t>
  </si>
  <si>
    <t>(((0,630+0,610)/2)*0,800*3,100)+(0,610*0,800*0,700)</t>
  </si>
  <si>
    <t>"st. 66,70 - 71,20" ((0,610+0,590)/2)*0,800*4,500</t>
  </si>
  <si>
    <t>"st. 71,20 - 79,00" ((0,590+0,650)/2)*0,800*7,800</t>
  </si>
  <si>
    <t>"st. 79,00 - 81,20" (((0,650+0,660)/2)*0,800*1,000)+(((0,660+0,670)/2)*0,800*0,500)+(((0,670+1,380)/2)*0,800*0,700)</t>
  </si>
  <si>
    <t>"st. 81,20 - 98,20" (((1,380+1,340)/2)*0,800*3,300)+(((1,340+0,720)/2)*0,800*0,900)</t>
  </si>
  <si>
    <t xml:space="preserve"> (((0,720+0,650)/2)*0,800*5,500)+(((0,650+0,610)/2)*0,800*3,500)</t>
  </si>
  <si>
    <t>(((0,610+0,600)/2)*0,800*0,900)+(((0,600+0,810)/2)*0,800*0,100)</t>
  </si>
  <si>
    <t>(((0,810+1,410)/2)*0,800*0,300)+(1,410*0,800*1,900)</t>
  </si>
  <si>
    <t>"st. 98,20 - 107,00" (((1,410+1,420)/2)*0,800*5,400)+(((1,420+1,320)/2)*0,800*1,400)</t>
  </si>
  <si>
    <t>(((1,320+1,310)/2)*0,800*0,300)+(((1,310+0,470)/2)*0,800*0,300)+(0,470*0,800*1,400)</t>
  </si>
  <si>
    <t>"st. 107,00 - 125,50" (((0,470+0,590)/2)*0,800*10,100)+(((0,590+0,450)/2)*0,800*8,400)</t>
  </si>
  <si>
    <t>"st. 125,50 - 143,00" (((0,450+0,470)/2)*0,800*6,500)+(((0,470+1,230)/2)*0,800*0,250)</t>
  </si>
  <si>
    <t>(1,230*0,800*7,750)+(((1,230+0,490)/2)*0,800*0,300)+(((0,490+0,530)/2)*0,800*2,700)</t>
  </si>
  <si>
    <t>"st. 143,00 - 166,60" (((0,530+0,610)/2)*0,800*4,700)+(((0,610+0,660)/2)*0,800*2,700)</t>
  </si>
  <si>
    <t>(((0,660+0,770)/2)*0,800*9,900)+(((0,770+1,420)/2)*0,800*0,300)</t>
  </si>
  <si>
    <t>(((1,420+1,510)/2)*0,800*3,100)+(((1,510+0,820)/2)*0,800*0,300)+(((0,820+0,800)/2)*0,800*1,500)</t>
  </si>
  <si>
    <t>"st. 166,00 - 197,90" (((0,800+0,740)/2)*0,800*6,800)+(((0,740+0,720)/2)*0,800*2,900)</t>
  </si>
  <si>
    <t>(((0,720+0,700)/2)*0,800*1,200)+(((0,700+0,680)/2)*0,800*1,500)+(((0,680+0,530)/2)*0,800*10,700)</t>
  </si>
  <si>
    <t>(((0,530+1,410)/2)*0,800*0,300)+(((1,410+1,460)/2)*0,800*6,900)</t>
  </si>
  <si>
    <t>"st. 197,90 - 255,50" (((1,460+1,590)/2)*0,800*18,100)+(((1,590+1,540)/2)*0,800*6,000)</t>
  </si>
  <si>
    <t>(((1,540+1,430)/2)*0,800*22,500)+(((1,430+1,320)/2)*0,800*11,000)</t>
  </si>
  <si>
    <t>"st. 255,50 - 267,50" ((1,320+1,380)/2)*0,800*12,000</t>
  </si>
  <si>
    <t>"st. 267,50 - 277,50" ((1,380+1,360)/2)*0,800*10,000</t>
  </si>
  <si>
    <t>"st. 277,50 - 287,00" ((1,360+1,330)/2)*0,800*9,500</t>
  </si>
  <si>
    <t>"st. 287,00 - 297,00" ((1,330+1,260)/2)*0,800*10,000</t>
  </si>
  <si>
    <t>"st. 297,00 - 305,50" ((1,260+1,350)/2)*0,800*8,500</t>
  </si>
  <si>
    <t>"st. 305,50 - 315,50" ((1,350+1,260)/2)*0,800*10,000</t>
  </si>
  <si>
    <t>"st. 315,50 - 323,00" ((1,260+1,250)/2)*0,800*7,500</t>
  </si>
  <si>
    <t>"st. 323,00 - 356,00" ((1,250+1,400)/2)*0,800*33,000</t>
  </si>
  <si>
    <t>"odpočet ručních výkopů tlakové kanalizace"</t>
  </si>
  <si>
    <t>-17,880</t>
  </si>
  <si>
    <t>Demontáž stávající tlakové splaškové kanalizace</t>
  </si>
  <si>
    <t>"st. 66,70 - 69,00" 1,150*0,800*2,300</t>
  </si>
  <si>
    <t>"st. cca 40,00" -0,800*0,800*3,000</t>
  </si>
  <si>
    <t>"st. cca 60,00" -0,800*1,180*3,000</t>
  </si>
  <si>
    <t>132351251</t>
  </si>
  <si>
    <t>Hloubení rýh nezapažených š do 2000 mm v hornině třídy těžitelnosti II skupiny 4 objem do 20 m3 strojně</t>
  </si>
  <si>
    <t>31839133</t>
  </si>
  <si>
    <t>((2,540+1,800)/2)*1,000*8,000</t>
  </si>
  <si>
    <t>"dokopání šachty"</t>
  </si>
  <si>
    <t>1,600*1,600*0,150</t>
  </si>
  <si>
    <t>0,600*1,600*1,800</t>
  </si>
  <si>
    <t>"odpočet ručních výkopů"</t>
  </si>
  <si>
    <t>-6,675</t>
  </si>
  <si>
    <t>141721211</t>
  </si>
  <si>
    <t>Řízený zemní protlak délky do 50 m hl do 6 m se zatažením potrubí průměru vrtu do 90 mm v hornině třídy těžitelnosti I a II skupiny 1 až 4</t>
  </si>
  <si>
    <t>-251651591</t>
  </si>
  <si>
    <t xml:space="preserve">Přípojky pod komunikací </t>
  </si>
  <si>
    <t>12,000*6</t>
  </si>
  <si>
    <t>14011062</t>
  </si>
  <si>
    <t>trubka ocelová bezešvá hladká jakost 11 353 89x5mm</t>
  </si>
  <si>
    <t>1438559630</t>
  </si>
  <si>
    <t>Poznámka k položce:_x000d_
Poznámka k položce: Chránička potrubí v protlaku</t>
  </si>
  <si>
    <t>151101101</t>
  </si>
  <si>
    <t>Zřízení příložného pažení a rozepření stěn rýh hl do 2 m</t>
  </si>
  <si>
    <t>-1831163548</t>
  </si>
  <si>
    <t>ŠN 2</t>
  </si>
  <si>
    <t>1,600*1,900*4</t>
  </si>
  <si>
    <t>151101111</t>
  </si>
  <si>
    <t>Odstranění příložného pažení a rozepření stěn rýh hl do 2 m</t>
  </si>
  <si>
    <t>-919935821</t>
  </si>
  <si>
    <t>-1807294814</t>
  </si>
  <si>
    <t>1,500*6,000*2*10</t>
  </si>
  <si>
    <t>1,500*2,000*2*6</t>
  </si>
  <si>
    <t>1,500*(6,000+5,000+10,000+11,000+4,000+165,000+6,000+6,000)*2</t>
  </si>
  <si>
    <t>2,500*8,000*2</t>
  </si>
  <si>
    <t>-1767337987</t>
  </si>
  <si>
    <t>-885768455</t>
  </si>
  <si>
    <t>453287829</t>
  </si>
  <si>
    <t>100,000*5</t>
  </si>
  <si>
    <t>-863190</t>
  </si>
  <si>
    <t>54,840</t>
  </si>
  <si>
    <t>97,848</t>
  </si>
  <si>
    <t>6,675</t>
  </si>
  <si>
    <t>350,014</t>
  </si>
  <si>
    <t>12,797</t>
  </si>
  <si>
    <t>Odpočet zásypů</t>
  </si>
  <si>
    <t>-418,884</t>
  </si>
  <si>
    <t>-1748487104</t>
  </si>
  <si>
    <t>108,042*1,80</t>
  </si>
  <si>
    <t>-542831689</t>
  </si>
  <si>
    <t>(((1,810+1,530)/2)*0,800*55,900)+(((1,530+1,380)/2)*0,800*1,000)+(1,380*0,800*5,800)</t>
  </si>
  <si>
    <t>(((1,380+1,540)/2)*0,800*1,100)+(((1,540+1,590)/2)*0,800*16,100)</t>
  </si>
  <si>
    <t>(((1,590+1,490)/2)*0,800*1,000)+(((1,490+1,510)/2)*0,800*4,900)+(((1,510+1,600)/2)*0,800*1,100)</t>
  </si>
  <si>
    <t>(((1,610+1,580)/2)*0,800*9,000)+(((1,580+1,490)/2)*0,800*0,900)+(((1,490+1,450)/2)*0,800*10,300)</t>
  </si>
  <si>
    <t>(((1,450+1,510)/2)*0,800*1,000)+(((1,510+1,590)/2)*0,800*20,700)+(((1,590+1,510)/2)*0,800*2,800)</t>
  </si>
  <si>
    <t>(((1,510+1,530)/2)*0,800*6,500)+(((1,530+1,630)/2)*0,800*1,000)+(((1,630+1,680)/2)*0,800*10,400)</t>
  </si>
  <si>
    <t>(((1,680+1,600)/2)*0,800*2,700)+(((1,600+1,720)/2)*0,800*9,100)+(((1,720+1,620)/2)*0,800*1,000)</t>
  </si>
  <si>
    <t>(((1,620+1,610)/2)*0,800*5,100)+(((1,610+1,710)/2)*0,800*1,000)+(((1,710+1,660)/2)*0,800*9,600)</t>
  </si>
  <si>
    <t>(((1,660+1,530)/2)*0,800*14,500)+(1,530*0,800*12,300)+(((1,530+1,570)/2)*0,800*23,000)</t>
  </si>
  <si>
    <t>(((1,570+1,400)/2)*0,800*39,500)+(((1,400+1,330)/2)*0,800*31,500)+(((1,330+1,350)/2)*0,800*18,500)</t>
  </si>
  <si>
    <t>(((1,350+1,260)/2)*0,800*10,000)+(((1,260+1,250)/2)*0,800*7,500)+(((1,250+1,400)/2)*0,800*33,000)</t>
  </si>
  <si>
    <t>Zásyp startovacích, výstupních jam, rýh za startovacími jamami, rýh přípojek</t>
  </si>
  <si>
    <t>14,400</t>
  </si>
  <si>
    <t>65,568</t>
  </si>
  <si>
    <t>((2,450+1,800)/2)*1,000*8,000</t>
  </si>
  <si>
    <t>"odpočet lože, obsypů, podsypů a podkladních desek"</t>
  </si>
  <si>
    <t>-35,296</t>
  </si>
  <si>
    <t>-10,545</t>
  </si>
  <si>
    <t>-23,520</t>
  </si>
  <si>
    <t>-3,600</t>
  </si>
  <si>
    <t>-117,360</t>
  </si>
  <si>
    <t>-1,536</t>
  </si>
  <si>
    <t>"odpočet šachty"</t>
  </si>
  <si>
    <t>-(3,1415*(0,620)^2)*1,530</t>
  </si>
  <si>
    <t>-(3,1415*(0,320)^2)*0,380</t>
  </si>
  <si>
    <t>-(0,200*0,800*200,000)</t>
  </si>
  <si>
    <t>-((8,000+6,000)/2)*1,600*0,600</t>
  </si>
  <si>
    <t>Zásyp výkopu po zrušené tlakové kanalizaci</t>
  </si>
  <si>
    <t>175111101</t>
  </si>
  <si>
    <t>Obsypání potrubí ručně sypaninou bez prohození, uloženou do 3 m</t>
  </si>
  <si>
    <t>-1902622044</t>
  </si>
  <si>
    <t>0,450*0,800*3,000*10</t>
  </si>
  <si>
    <t>"odpočet potubí"</t>
  </si>
  <si>
    <t>-(3,1415*(0,052)^2)*3,000*10</t>
  </si>
  <si>
    <t>Přípojky</t>
  </si>
  <si>
    <t>0,350*0,800*6,000*10</t>
  </si>
  <si>
    <t>0,350*0,800*4,000*6</t>
  </si>
  <si>
    <t>-(3,1415*(0,025)^2)*6,000*10</t>
  </si>
  <si>
    <t>-(3,1415*(0,025)^2)*2,000*6</t>
  </si>
  <si>
    <t>0,450*1,000*8,000</t>
  </si>
  <si>
    <t>-(3,1415*(0,125)^2)*8,000</t>
  </si>
  <si>
    <t>58337310</t>
  </si>
  <si>
    <t>štěrkopísek frakce 0/4</t>
  </si>
  <si>
    <t>2015429473</t>
  </si>
  <si>
    <t>37,13*2 "Přepočtené koeficientem množství</t>
  </si>
  <si>
    <t>-1018983840</t>
  </si>
  <si>
    <t>0,450*0,800*326,000</t>
  </si>
  <si>
    <t>-(3,1415*(0,052)^2)*326,000</t>
  </si>
  <si>
    <t>-1103829651</t>
  </si>
  <si>
    <t>114,591*2 "Přepočtené koeficientem množství</t>
  </si>
  <si>
    <t>181311103</t>
  </si>
  <si>
    <t>Rozprostření ornice tl vrstvy do 200 mm v rovině nebo ve svahu do 1:5 ručně</t>
  </si>
  <si>
    <t>998688728</t>
  </si>
  <si>
    <t>Poznámka k položce:_x000d_
Poznámka k položce: V ceně jsou započteny i náklady na případné nutné přemístění hromad nebo dočasných skládek na místo spotřeby ze vzdálenosti do 3 m.</t>
  </si>
  <si>
    <t>685451115</t>
  </si>
  <si>
    <t>Poznámka k položce:_x000d_
Poznámka k položce: V ceně jsou započteny i náklady na případné nutné přemístění hromad nebo dočasných skládek na místo spotřeby ze vzdálenosti do 50 m.</t>
  </si>
  <si>
    <t>181411121</t>
  </si>
  <si>
    <t>Založení trávníku na půdě předem připravené plochy do 1000 m2 výsevem včetně utažení lučního v rovině nebo na svahu do 1:5</t>
  </si>
  <si>
    <t>-603429694</t>
  </si>
  <si>
    <t>00572470</t>
  </si>
  <si>
    <t>osivo směs travní univerzál</t>
  </si>
  <si>
    <t>-2125362823</t>
  </si>
  <si>
    <t>288*0,02 "Přepočtené koeficientem množství</t>
  </si>
  <si>
    <t>182303111</t>
  </si>
  <si>
    <t>Doplnění zeminy nebo substrátu na travnatých plochách tl do 50 mm rovina v rovinně a svahu do 1:5</t>
  </si>
  <si>
    <t>-1295047248</t>
  </si>
  <si>
    <t>10371500</t>
  </si>
  <si>
    <t>substrát pro trávníky VL</t>
  </si>
  <si>
    <t>419034391</t>
  </si>
  <si>
    <t>0,050*3,000*3,000*6</t>
  </si>
  <si>
    <t>0,050*156,000*1,500</t>
  </si>
  <si>
    <t>389991110R</t>
  </si>
  <si>
    <t>Pachový biofiltr pro šachty prům. 570-625 (viz příloha D.302.9)</t>
  </si>
  <si>
    <t>548831987</t>
  </si>
  <si>
    <t>-2092104324</t>
  </si>
  <si>
    <t>0,100*0,800*356,000</t>
  </si>
  <si>
    <t>0,100*1,000*8,000</t>
  </si>
  <si>
    <t>Přípojky tlakové kanalizace</t>
  </si>
  <si>
    <t>0,100*0,800*6,000*10</t>
  </si>
  <si>
    <t>0,100*0,800*2,000*6</t>
  </si>
  <si>
    <t>Šachta</t>
  </si>
  <si>
    <t>0,100*1,600*1,600</t>
  </si>
  <si>
    <t>1975087280</t>
  </si>
  <si>
    <t>"80 mm" 1</t>
  </si>
  <si>
    <t>"100 mm" 2</t>
  </si>
  <si>
    <t>59224012</t>
  </si>
  <si>
    <t>prstenec šachtový vyrovnávací betonový 625x100x80mm</t>
  </si>
  <si>
    <t>-1727100027</t>
  </si>
  <si>
    <t>59224013</t>
  </si>
  <si>
    <t>prstenec šachtový vyrovnávací betonový 625x100x100mm</t>
  </si>
  <si>
    <t>5269456</t>
  </si>
  <si>
    <t>-1682412639</t>
  </si>
  <si>
    <t>1,600*1,600*0,100</t>
  </si>
  <si>
    <t>Armatury</t>
  </si>
  <si>
    <t>0,800*0,800*0,100*20</t>
  </si>
  <si>
    <t>1271909492</t>
  </si>
  <si>
    <t>Chodník v místě startovacích jam</t>
  </si>
  <si>
    <t>6*5,000</t>
  </si>
  <si>
    <t>2128768142</t>
  </si>
  <si>
    <t>Vjezd v místě startovací jámy</t>
  </si>
  <si>
    <t>1,500</t>
  </si>
  <si>
    <t>-1382976325</t>
  </si>
  <si>
    <t xml:space="preserve">Poznámka k položce:_x000d_
Poznámka k položce: Zpětné použití dlažby  Uložení do ložní vrstvy z DDK fr. 4/8 tl. 40 mm</t>
  </si>
  <si>
    <t>520338685</t>
  </si>
  <si>
    <t>857242122</t>
  </si>
  <si>
    <t>Montáž litinových tvarovek jednoosých přírubových otevřený výkop DN 80</t>
  </si>
  <si>
    <t>427809910</t>
  </si>
  <si>
    <t>55254047</t>
  </si>
  <si>
    <t>koleno 90° s patkou přírubové litinové vodovodní N-kus PN10/40 DN 80</t>
  </si>
  <si>
    <t>48858922</t>
  </si>
  <si>
    <t>857264122</t>
  </si>
  <si>
    <t>Montáž litinových tvarovek odbočných přírubových otevřený výkop DN 100</t>
  </si>
  <si>
    <t>-1213807862</t>
  </si>
  <si>
    <t>55253515</t>
  </si>
  <si>
    <t>tvarovka přírubová litinová s přírubovou odbočkou,práškový epoxid tl 250µm T-kus DN 100/80</t>
  </si>
  <si>
    <t>231234988</t>
  </si>
  <si>
    <t>871215201</t>
  </si>
  <si>
    <t>Montáž kanalizačního potrubí z PE SDR11 otevřený výkop svařovaných elektrotvarovkou D 50x4,6 mm</t>
  </si>
  <si>
    <t>-1478724634</t>
  </si>
  <si>
    <t>Kanalizační přípojky</t>
  </si>
  <si>
    <t>10,000*10</t>
  </si>
  <si>
    <t>18,000*6</t>
  </si>
  <si>
    <t>28613732</t>
  </si>
  <si>
    <t>potrubí kanalizační třívrstvé PE100 SDR11 s dodatečným opláštěním a integrovaným detekčním vodičem, 50x4,6mm</t>
  </si>
  <si>
    <t>-1411240759</t>
  </si>
  <si>
    <t>208*1,02 "Přepočtené koeficientem množství</t>
  </si>
  <si>
    <t>871251811</t>
  </si>
  <si>
    <t>Bourání stávajícího potrubí z polyetylenu D přes 50 do 90 mm</t>
  </si>
  <si>
    <t>-228567338</t>
  </si>
  <si>
    <t>871265201</t>
  </si>
  <si>
    <t>Montáž kanalizačního potrubí z PE SDR11 otevřený výkop svařovaných elektrotvarovkou D 110x10,0 mm</t>
  </si>
  <si>
    <t>-730307957</t>
  </si>
  <si>
    <t>360,000</t>
  </si>
  <si>
    <t>28613360</t>
  </si>
  <si>
    <t>potrubí třívrstvé PE100 RC se signalizační vrstvou SDR11 110x10,0mm dl 12m</t>
  </si>
  <si>
    <t>1693215883</t>
  </si>
  <si>
    <t>360*1,015 "Přepočtené koeficientem množství</t>
  </si>
  <si>
    <t>871360320</t>
  </si>
  <si>
    <t>Montáž kanalizačního potrubí hladkého plnostěnného SN 12 z polypropylenu DN 250</t>
  </si>
  <si>
    <t>890904815</t>
  </si>
  <si>
    <t>Gravitační stoka</t>
  </si>
  <si>
    <t>8,000</t>
  </si>
  <si>
    <t>28617039</t>
  </si>
  <si>
    <t>trubka kanalizační PP plnostěnná třívrstvá DN 250x6000mm SN12</t>
  </si>
  <si>
    <t>343668966</t>
  </si>
  <si>
    <t>6*1,015 "Přepočtené koeficientem množství</t>
  </si>
  <si>
    <t>28617027</t>
  </si>
  <si>
    <t>trubka kanalizační PP plnostěnná třívrstvá DN 250x1000mm SN12</t>
  </si>
  <si>
    <t>873643903</t>
  </si>
  <si>
    <t>877182001</t>
  </si>
  <si>
    <t>Montáž svěrných spojek na vodovodním potrubí z trub d 50</t>
  </si>
  <si>
    <t>-1134386847</t>
  </si>
  <si>
    <t>63126209</t>
  </si>
  <si>
    <t>spojka svěrná kompozitní redukovaná pro PE potrubí d50-40</t>
  </si>
  <si>
    <t>1505235370</t>
  </si>
  <si>
    <t>877260340R</t>
  </si>
  <si>
    <t>Montáž přírub na kanalizačním potrubí z PP nebo tvrdého PVC trub hladkých plnostěnných</t>
  </si>
  <si>
    <t>115040579</t>
  </si>
  <si>
    <t>55001001.vl</t>
  </si>
  <si>
    <t>příruba ISO 100/110</t>
  </si>
  <si>
    <t>-1433513291</t>
  </si>
  <si>
    <t>877265201</t>
  </si>
  <si>
    <t>Montáž elektrospojek na kanalizačním potrubí z PE trub d 110</t>
  </si>
  <si>
    <t>448672304</t>
  </si>
  <si>
    <t>35,00</t>
  </si>
  <si>
    <t>28615975</t>
  </si>
  <si>
    <t>elektrospojka SDR11 PE 100 PN16 D 110mm</t>
  </si>
  <si>
    <t>399813034</t>
  </si>
  <si>
    <t>891212122</t>
  </si>
  <si>
    <t>Montáž kanalizačních šoupátek otevřený výkop DN 50</t>
  </si>
  <si>
    <t>1017795829</t>
  </si>
  <si>
    <t>42221553.vl</t>
  </si>
  <si>
    <t>šoupátko domovní přípojky litinové hrdlo/bajonet PN16 6/4"x6/4"</t>
  </si>
  <si>
    <t>-1723589655</t>
  </si>
  <si>
    <t>D6010400.vl</t>
  </si>
  <si>
    <t>zemní souprava pro šoupě teleskopická 1,3-1,8 m 40/50/63 (1,3-1,8m)</t>
  </si>
  <si>
    <t>1406725873</t>
  </si>
  <si>
    <t>891221110R</t>
  </si>
  <si>
    <t>Přepojení stávající přípojky k č.p. 954 na novou tlakovou kanalizaci</t>
  </si>
  <si>
    <t>-1787735892</t>
  </si>
  <si>
    <t>891242641</t>
  </si>
  <si>
    <t>Montáž souprav proplachovacích přírubových DN 80</t>
  </si>
  <si>
    <t>-1504857562</t>
  </si>
  <si>
    <t>42210065</t>
  </si>
  <si>
    <t>souprava proplachovací voda+kanál přírubové připojení DN 80/1,5 m</t>
  </si>
  <si>
    <t>320491064</t>
  </si>
  <si>
    <t>891262122</t>
  </si>
  <si>
    <t>Montáž kanalizačních šoupátek otevřený výkop DN 100</t>
  </si>
  <si>
    <t>615171538</t>
  </si>
  <si>
    <t>Poznámka k položce:_x000d_
Poznámka k položce: Uzávěr řadu</t>
  </si>
  <si>
    <t>D4811000.vl</t>
  </si>
  <si>
    <t>šoupě pro odpadní vodu L300 100</t>
  </si>
  <si>
    <t>-528091238</t>
  </si>
  <si>
    <t>9502050.vl</t>
  </si>
  <si>
    <t>souprava zemní teleskopická E2/E3-1,07-1,5 50-100 (1,07-1,5m)</t>
  </si>
  <si>
    <t>-501900448</t>
  </si>
  <si>
    <t>891269111</t>
  </si>
  <si>
    <t>Montáž navrtávacích pasů na potrubí z jakýchkoli trub DN 100</t>
  </si>
  <si>
    <t>1759083042</t>
  </si>
  <si>
    <t>42273552</t>
  </si>
  <si>
    <t>pás navrtávací se závitovým výstupem z tvárné litiny pro vodovodní PE a PVC potrubí 110-6/4”</t>
  </si>
  <si>
    <t>1325203535</t>
  </si>
  <si>
    <t>Poznámka k položce:_x000d_
Poznámka k položce: Odbočka 45°</t>
  </si>
  <si>
    <t>892241111</t>
  </si>
  <si>
    <t>Tlaková zkouška vodou potrubí DN do 80</t>
  </si>
  <si>
    <t>698786286</t>
  </si>
  <si>
    <t>6,000*10</t>
  </si>
  <si>
    <t>4,000*6</t>
  </si>
  <si>
    <t>-1117126476</t>
  </si>
  <si>
    <t>356,000</t>
  </si>
  <si>
    <t>1773781236</t>
  </si>
  <si>
    <t>892381111</t>
  </si>
  <si>
    <t>Tlaková zkouška vodou potrubí DN 250, DN 300 nebo 350</t>
  </si>
  <si>
    <t>-1900231075</t>
  </si>
  <si>
    <t>894410101</t>
  </si>
  <si>
    <t>Osazení betonových dílců pro kanalizační šachty DN 1000 šachtové dno výšky 600 mm</t>
  </si>
  <si>
    <t>-1082982260</t>
  </si>
  <si>
    <t>59224330R</t>
  </si>
  <si>
    <t>monolitický spodní díl šachty (atyp) – v. 1200 mm, beton C/30/37 (viz příloha D.302.9)</t>
  </si>
  <si>
    <t>-215373528</t>
  </si>
  <si>
    <t>59224348</t>
  </si>
  <si>
    <t>těsnění elastomerové pro spojení šachetních dílů DN 1000</t>
  </si>
  <si>
    <t>-1397914483</t>
  </si>
  <si>
    <t>894410202</t>
  </si>
  <si>
    <t>Osazení betonových dílců pro kanalizační šachty DN 800 skruž rovná výšky 500 mm</t>
  </si>
  <si>
    <t>-1075189461</t>
  </si>
  <si>
    <t>Provizorní ochrana proplachovacích souprav</t>
  </si>
  <si>
    <t>2*1</t>
  </si>
  <si>
    <t>59224408</t>
  </si>
  <si>
    <t>skruž betonové šachty DN 800 kanalizační 80x50x9cm, bez stupadel</t>
  </si>
  <si>
    <t>1012084257</t>
  </si>
  <si>
    <t>894410202R01</t>
  </si>
  <si>
    <t>Demontáž betonových dílců pro kanalizační šachty DN 800</t>
  </si>
  <si>
    <t>1553191024</t>
  </si>
  <si>
    <t>Demontáž provizorní ochrany proplachovacích souprav</t>
  </si>
  <si>
    <t>894410212</t>
  </si>
  <si>
    <t>Osazení betonových dílců pro kanalizační šachty DN 1000 skruž rovná výšky 500 mm</t>
  </si>
  <si>
    <t>-2057962341</t>
  </si>
  <si>
    <t>59224068</t>
  </si>
  <si>
    <t>skruž betonová DN 1000x500 PS, 100x50x12cm</t>
  </si>
  <si>
    <t>-861872525</t>
  </si>
  <si>
    <t>1668261789</t>
  </si>
  <si>
    <t>894410302</t>
  </si>
  <si>
    <t>Osazení betonových dílců pro kanalizační šachty DN 1000 deska zákrytová</t>
  </si>
  <si>
    <t>-35181713</t>
  </si>
  <si>
    <t>59224315</t>
  </si>
  <si>
    <t>deska betonová zákrytová pro kruhové šachty 100/62,5x16,5cm</t>
  </si>
  <si>
    <t>1181460455</t>
  </si>
  <si>
    <t>894812600R01</t>
  </si>
  <si>
    <t>Vyříznutí a utěsnění otvoru ve stěně betonobvé šachty pro potrubí DN 100</t>
  </si>
  <si>
    <t>-1878551408</t>
  </si>
  <si>
    <t>Napojení tlakové kanalizace na ŠN 2</t>
  </si>
  <si>
    <t>894812600R02</t>
  </si>
  <si>
    <t>Vyříznutí a utěsnění otvoru ve stěně betonové šachty pro potrubí DN 250</t>
  </si>
  <si>
    <t>1083630681</t>
  </si>
  <si>
    <t>Napojení gravitační kanalizace na stávající šachtu</t>
  </si>
  <si>
    <t>899104112</t>
  </si>
  <si>
    <t>Osazení poklopů litinových, ocelových nebo železobetonových včetně rámů pro třídu zatížení D400, E600</t>
  </si>
  <si>
    <t>1373009983</t>
  </si>
  <si>
    <t>55241402</t>
  </si>
  <si>
    <t>poklop šachtový s rámem DN 600 třída D400 bez odvětrání</t>
  </si>
  <si>
    <t>53157832</t>
  </si>
  <si>
    <t>899401112</t>
  </si>
  <si>
    <t>Osazení poklopů litinových šoupátkových</t>
  </si>
  <si>
    <t>-2054612646</t>
  </si>
  <si>
    <t>Uzávěr řadu</t>
  </si>
  <si>
    <t>42291352</t>
  </si>
  <si>
    <t>poklop litinový šoupátkový pro zemní soupravy osazení do terénu a do vozovky</t>
  </si>
  <si>
    <t>-986794360</t>
  </si>
  <si>
    <t>42210050</t>
  </si>
  <si>
    <t>deska podkladová uličního poklopu litinového šoupatového</t>
  </si>
  <si>
    <t>-1169058245</t>
  </si>
  <si>
    <t>899401113</t>
  </si>
  <si>
    <t>Osazení poklopů litinových hydrantových</t>
  </si>
  <si>
    <t>-599440027</t>
  </si>
  <si>
    <t>1950.vl</t>
  </si>
  <si>
    <t>poklop uliční samonivelační hydrantový</t>
  </si>
  <si>
    <t>1371226010</t>
  </si>
  <si>
    <t>42210052</t>
  </si>
  <si>
    <t>deska podkladová uličního poklopu litinového hydrantového</t>
  </si>
  <si>
    <t>-1679620366</t>
  </si>
  <si>
    <t>899721112</t>
  </si>
  <si>
    <t>Signalizační vodič DN přes 150 mm na potrubí</t>
  </si>
  <si>
    <t>-1528377364</t>
  </si>
  <si>
    <t>Poznámka k položce:_x000d_
Poznámka k položce: vodič Cy 10 mm2</t>
  </si>
  <si>
    <t>-1226412049</t>
  </si>
  <si>
    <t>899722114</t>
  </si>
  <si>
    <t>Krytí potrubí z plastů výstražnou fólií z PVC 40 cm</t>
  </si>
  <si>
    <t>657950570</t>
  </si>
  <si>
    <t>899911201</t>
  </si>
  <si>
    <t>Kluzná objímka výšky 15 mm vnějšího průměru potrubí přes 42 mm do 50 mm</t>
  </si>
  <si>
    <t>1282392082</t>
  </si>
  <si>
    <t>899913111</t>
  </si>
  <si>
    <t>Uzavírací manžeta chráničky potrubí DN 40 x 80</t>
  </si>
  <si>
    <t>733931800</t>
  </si>
  <si>
    <t>6*2</t>
  </si>
  <si>
    <t>916331112</t>
  </si>
  <si>
    <t>Osazení zahradního obrubníku betonového do lože z betonu s boční opěrou</t>
  </si>
  <si>
    <t>-445558458</t>
  </si>
  <si>
    <t>59217001</t>
  </si>
  <si>
    <t>obrubník betonový zahradní 1000x50x250mm</t>
  </si>
  <si>
    <t>-1088781873</t>
  </si>
  <si>
    <t>2009929928</t>
  </si>
  <si>
    <t>962032230</t>
  </si>
  <si>
    <t>Bourání zdiva z cihel pálených nebo vápenopískových na MV nebo MVC do 1 m3</t>
  </si>
  <si>
    <t>1014420237</t>
  </si>
  <si>
    <t>Stávající zděný sloupek (nevyužitý)</t>
  </si>
  <si>
    <t>0,900*0,600*1,400</t>
  </si>
  <si>
    <t>"odpočet otvoru"</t>
  </si>
  <si>
    <t>-(0,600*0,600*0,300)</t>
  </si>
  <si>
    <t>979051121</t>
  </si>
  <si>
    <t>Očištění zámkových dlaždic se spárováním z kameniva těženého při překopech inženýrských sítí</t>
  </si>
  <si>
    <t>-511185375</t>
  </si>
  <si>
    <t>997013501</t>
  </si>
  <si>
    <t>Odvoz suti a vybouraných hmot na skládku nebo meziskládku do 1 km se složením</t>
  </si>
  <si>
    <t>-1464372457</t>
  </si>
  <si>
    <t>1,166</t>
  </si>
  <si>
    <t>0,173</t>
  </si>
  <si>
    <t>0,004</t>
  </si>
  <si>
    <t>997013509</t>
  </si>
  <si>
    <t>Příplatek k odvozu suti a vybouraných hmot na skládku ZKD 1 km přes 1 km</t>
  </si>
  <si>
    <t>-1219276163</t>
  </si>
  <si>
    <t>1,343*9,000</t>
  </si>
  <si>
    <t>997013813</t>
  </si>
  <si>
    <t>Poplatek za uložení na skládce (skládkovné) stavebního odpadu z plastických hmot kód odpadu 17 02 03</t>
  </si>
  <si>
    <t>124773610</t>
  </si>
  <si>
    <t>997013863</t>
  </si>
  <si>
    <t>Poplatek za uložení stavebního odpadu na recyklační skládce (skládkovné) cihelného kód odpadu 17 01 02</t>
  </si>
  <si>
    <t>-479188317</t>
  </si>
  <si>
    <t>Poplatek za uložení stavebního odpadu na recyklační skládce (skládkovné) cihelného zatříděného do Katalogu odpadů pod kódem 17 01 02</t>
  </si>
  <si>
    <t>997013900R</t>
  </si>
  <si>
    <t>Odpad kovový - NENACEŇOVAT</t>
  </si>
  <si>
    <t>-275590442</t>
  </si>
  <si>
    <t xml:space="preserve">Poznámka k položce:_x000d_
Poznámka k položce: Finanční prostředky získané odprodejem kovového odpadu budou převedeny podle pokynů investora  Cena za dopravu započítána v položkách odvozu stavební suti</t>
  </si>
  <si>
    <t>293308011</t>
  </si>
  <si>
    <t>3,640</t>
  </si>
  <si>
    <t>1,040</t>
  </si>
  <si>
    <t>1525107050</t>
  </si>
  <si>
    <t>4,680*9</t>
  </si>
  <si>
    <t>39796550</t>
  </si>
  <si>
    <t>-65327334</t>
  </si>
  <si>
    <t>998276124</t>
  </si>
  <si>
    <t>Příplatek k přesunu hmot pro trubní vedení z trub z plastických hmot za zvětšený přesun do 500 m</t>
  </si>
  <si>
    <t>-1432775002</t>
  </si>
  <si>
    <t>764</t>
  </si>
  <si>
    <t>Konstrukce klempířské</t>
  </si>
  <si>
    <t>764001821</t>
  </si>
  <si>
    <t>Demontáž krytiny ze svitků nebo tabulí do suti</t>
  </si>
  <si>
    <t>-2028784216</t>
  </si>
  <si>
    <t>Krytí bouraného sloupku</t>
  </si>
  <si>
    <t>1,000*0,650</t>
  </si>
  <si>
    <t>SO 303 - Vodovod</t>
  </si>
  <si>
    <t xml:space="preserve">    722 - Zdravotechnika - vnitřní vodovod</t>
  </si>
  <si>
    <t>-906478180</t>
  </si>
  <si>
    <t>Vodovodní řad</t>
  </si>
  <si>
    <t>((6,000+5,000)/2)*1,400</t>
  </si>
  <si>
    <t>1081479124</t>
  </si>
  <si>
    <t>-1749600319</t>
  </si>
  <si>
    <t>-705972638</t>
  </si>
  <si>
    <t>718630612</t>
  </si>
  <si>
    <t>Vodovod - rekonstrukce - křížení sítí</t>
  </si>
  <si>
    <t>"st. 0,00 - 4,50" ((1,660+1,520)/2)*0,800*4,500</t>
  </si>
  <si>
    <t>"st. cca 44,00" 0,800*0,800*3,000</t>
  </si>
  <si>
    <t>"st. cca 64,00" 0,800*1,180*3,000</t>
  </si>
  <si>
    <t>"st. cca 94,00" 0,800*0,650*3,000</t>
  </si>
  <si>
    <t>"st. cca 110,00" 0,800*0,460*3,000</t>
  </si>
  <si>
    <t xml:space="preserve">"st.  cca 131,00" 0,800*0,450*3,000</t>
  </si>
  <si>
    <t>"st. cca 147,00" 0,800*0,530*3,000</t>
  </si>
  <si>
    <t>"st. cca 154,00" 0,800*0,650*3,000</t>
  </si>
  <si>
    <t>"st. cca 177,00" 0,800*0,750*3,000</t>
  </si>
  <si>
    <t>"st. cca 184,00" 0,800*0,680*3,000</t>
  </si>
  <si>
    <t>"st. cca 200,00" 0,800*1,300*3,000</t>
  </si>
  <si>
    <t>"č.p. 835" 1,460*0,800*6,000</t>
  </si>
  <si>
    <t>"p.č. 3388/3" 1,120*0,800*6,000</t>
  </si>
  <si>
    <t>"č.p. 897" 1,120*0,800*6,000</t>
  </si>
  <si>
    <t>"p.č. 3388/11" 1,400*0,800*6,000</t>
  </si>
  <si>
    <t>"p.č. 3388/9" 1,420*0,800*6,000</t>
  </si>
  <si>
    <t>"č.p. 366 (1)" 1,300*0,800*6,000</t>
  </si>
  <si>
    <t>"č.p. 366 (2)" 1,280*0,800*6,000</t>
  </si>
  <si>
    <t>"p.č. 3388/4" 1,320*0,800*6,000</t>
  </si>
  <si>
    <t>"p.č. 3388/12" 1,330*0,800*6,000</t>
  </si>
  <si>
    <t>"p.č. 3388/2 (1)" 1,480*0,800*6,000</t>
  </si>
  <si>
    <t>"p.č. 3388/2 (2)" 1,450*0,800*6,000</t>
  </si>
  <si>
    <t>"p.č. 2215" 1,410*0,800*6,000</t>
  </si>
  <si>
    <t>"zahrad. domky" 1,400*0,800*5,000</t>
  </si>
  <si>
    <t>"č.p. 426"1,500*0,800*12,000</t>
  </si>
  <si>
    <t>"dokopání vodoměrné šachty" (0,800*1,600*1,500)+(1,600*1,600*0,100)</t>
  </si>
  <si>
    <t>"č.p. 386"1,500*0,800*2,000</t>
  </si>
  <si>
    <t>-774340961</t>
  </si>
  <si>
    <t>Vodovodní řad - rekonstrukce</t>
  </si>
  <si>
    <t>"st. 4,50 - 33,40" (((1,800+1,300)/2)*0,800*5,000)+(1,300*0,800*0,300)+ (((1,300+1,260)/2)*0,800*5,200)</t>
  </si>
  <si>
    <t xml:space="preserve"> (((1,260+1,300)/2)*0,800*5,000)+ (((1,300+1,460)/2)*0,800*10,000)+ (((1,460+1,400)/2)*0,800*3,300)</t>
  </si>
  <si>
    <t>"st. 33,40 - 60,50" (((1,400+0,880)/2)*0,800*0,300)+(((0,880+1,460)/2)*0,800*0,300)+ (((1,460+1,360)/2)*0,800*9,600)</t>
  </si>
  <si>
    <t xml:space="preserve"> (1,360*0,800*0,100)+(((1,360+0,800)/2)*0,800*0,400)+(0,800*0,800*0,200)+(((0,800+0,790)/2)*0,800*0,300)</t>
  </si>
  <si>
    <t>(((0,790+0,660)/2)*0,800*6,200)+(((0,660+0,580)/2)*0,800*9,900)</t>
  </si>
  <si>
    <t>"st. 60,50 - 71,40" (0,580*0,800*0,100)+(((0,580+0,950)/2)*0,800*0,900)+(((0,950+1,150)/2)*0,800*0,400)</t>
  </si>
  <si>
    <t>"st. 71,40 - 85,70" (((0,610+0,590)/2)*0,800*4,500)+(((0,590+0,650)/2)*0,800*7,800)</t>
  </si>
  <si>
    <t>(((0,650+0,660)/2)*0,800*1,000)+(((0,660+0,670)/2)*0,800*0,500)+(((0,670+1,380)/2)*0,800*0,700)</t>
  </si>
  <si>
    <t>"st. 85,70 - 102,70" (((1,380+1,340)/2)*0,800*3,300)+(((1,340+0,720)/2)*0,800*0,900)</t>
  </si>
  <si>
    <t>"st. 102,70 - 111,70" (((1,410+1,420)/2)*0,800*5,400)+(((1,420+1,320)/2)*0,800*1,400)</t>
  </si>
  <si>
    <t>"st. 111,70 - 130,00" (((0,470+0,590)/2)*0,800*10,100)+(((0,590+0,450)/2)*0,800*8,400)</t>
  </si>
  <si>
    <t>"st. 130,00 - 147,60" (((0,450+0,470)/2)*0,800*6,500)+(((0,470+1,230)/2)*0,800*0,250)</t>
  </si>
  <si>
    <t>"st. 147,60 - 171,20" (((0,530+0,610)/2)*0,800*4,700)+(((0,610+0,660)/2)*0,800*2,700)</t>
  </si>
  <si>
    <t>"st. 171,20 - 183,00" (((0,800+0,740)/2)*0,800*6,800)+(((0,740+0,720)/2)*0,800*2,900)</t>
  </si>
  <si>
    <t>(((0,720+0,700)/2)*0,800*1,200)+(((0,700+0,680)/2)*0,800*1,500)</t>
  </si>
  <si>
    <t>Vodovodní řad - nový</t>
  </si>
  <si>
    <t>"st. 0,00 - 19,40" (((0,680+0,530)/2)*0,800*10,700)+(((0,530+1,410)/2)*0,800*0,300)+(((1,410+1,460)/2)*0,800*6,900)</t>
  </si>
  <si>
    <t>"st. 19,40 - 77,00" (((1,460+1,590)/2)*0,800*18,100)+(((1,590+1,540)/2)*0,800*6,000)</t>
  </si>
  <si>
    <t>"st. 77,00 - 89,00" ((1,320+1,380)/2)*0,800*12,000</t>
  </si>
  <si>
    <t>"st. 89,00- 99,00" ((1,380+1,370)/2)*0,800*10,000</t>
  </si>
  <si>
    <t>"st. 99,00 - 108,00" ((1,370+1,330)/2)*0,800*9,000</t>
  </si>
  <si>
    <t>"st. 108,00 - 118,00" ((1,330+1,260)/2)*0,800*10,000</t>
  </si>
  <si>
    <t>"st. 118,00 - 127,00" ((1,260+1,350)/2)*0,800*9,000</t>
  </si>
  <si>
    <t>"st. 127,00 - 137,00" ((1,350+1,430)/2)*0,800*10,000</t>
  </si>
  <si>
    <t>"st. 137,00 - 144,00" ((1,430+1,330)/2)*0,800*7,000</t>
  </si>
  <si>
    <t>"st. 144,00 - 177,00" ((1,330+1,400)/2)*0,800*33,000</t>
  </si>
  <si>
    <t>"odpočet ručních výkopů vodovodu"</t>
  </si>
  <si>
    <t>-23,604</t>
  </si>
  <si>
    <t>-204902431</t>
  </si>
  <si>
    <t>Přípojky pod komunikací</t>
  </si>
  <si>
    <t>1642256985</t>
  </si>
  <si>
    <t>953769947</t>
  </si>
  <si>
    <t>Vodoměrná šachta</t>
  </si>
  <si>
    <t>1,600*1,500*4</t>
  </si>
  <si>
    <t>1425606547</t>
  </si>
  <si>
    <t>-1113941554</t>
  </si>
  <si>
    <t>Vodovodní řad a přípojky</t>
  </si>
  <si>
    <t>1,500*6,000*2*11</t>
  </si>
  <si>
    <t>2,500*4,500*2</t>
  </si>
  <si>
    <t>1,500*12,000*2</t>
  </si>
  <si>
    <t>1,500*5,000*2</t>
  </si>
  <si>
    <t>-945735668</t>
  </si>
  <si>
    <t>-1796171854</t>
  </si>
  <si>
    <t>135,012</t>
  </si>
  <si>
    <t>301,278</t>
  </si>
  <si>
    <t>-389,206</t>
  </si>
  <si>
    <t>-1582062440</t>
  </si>
  <si>
    <t>101,924*1,8</t>
  </si>
  <si>
    <t>1773470775</t>
  </si>
  <si>
    <t>((1,660+1,520)/2)*0,800*4,500</t>
  </si>
  <si>
    <t>2,000*2,000*1,700*7</t>
  </si>
  <si>
    <t>2,000*1,200*(1,000+0,850+1,000+1,100+1,100+0,800+0,630)</t>
  </si>
  <si>
    <t>28,576</t>
  </si>
  <si>
    <t>82,832</t>
  </si>
  <si>
    <t>-37,168</t>
  </si>
  <si>
    <t>-1,600</t>
  </si>
  <si>
    <t>-10,800</t>
  </si>
  <si>
    <t>-28,392</t>
  </si>
  <si>
    <t>-118,800</t>
  </si>
  <si>
    <t>-(3,1415*(0,500)^2)*1,500</t>
  </si>
  <si>
    <t>-((6,000+5,000)/2)*1,600*0,600</t>
  </si>
  <si>
    <t>959772115</t>
  </si>
  <si>
    <t>0,350*0,800*6,000*11</t>
  </si>
  <si>
    <t>0,350*0,800*4,000*5</t>
  </si>
  <si>
    <t>0,350*0,800*10,400</t>
  </si>
  <si>
    <t>0,350*0,800*5,000</t>
  </si>
  <si>
    <t>-(3,1415*(0,016)^2)*6,000*11</t>
  </si>
  <si>
    <t>-(3,1415*(0,016)^2)*4,000*6</t>
  </si>
  <si>
    <t>-(3,1415*(0,016)^2)*10,400</t>
  </si>
  <si>
    <t>-(3,1415*(0,016)^2)*5,000</t>
  </si>
  <si>
    <t>831611905</t>
  </si>
  <si>
    <t>38,853*2 "Přepočtené koeficientem množství</t>
  </si>
  <si>
    <t>217438983</t>
  </si>
  <si>
    <t>0,450*0,800*(183,000+177,000-30,000)</t>
  </si>
  <si>
    <t>-(3,1415*(0,052)^2)*(183,000+177,000-30,000)</t>
  </si>
  <si>
    <t>1163455229</t>
  </si>
  <si>
    <t>115,997*2 "Přepočtené koeficientem množství</t>
  </si>
  <si>
    <t>1897510721</t>
  </si>
  <si>
    <t>1089496929</t>
  </si>
  <si>
    <t>Založení lučního trávníku výsevem pl do 1000 m2 v rovině a ve svahu do 1:5</t>
  </si>
  <si>
    <t>1841776479</t>
  </si>
  <si>
    <t>-1153333523</t>
  </si>
  <si>
    <t>1118172440</t>
  </si>
  <si>
    <t>1033816194</t>
  </si>
  <si>
    <t>-1106850073</t>
  </si>
  <si>
    <t>0,100*0,800*183,000</t>
  </si>
  <si>
    <t>0,100*0,800*177,000</t>
  </si>
  <si>
    <t>Přípojky vodovodu</t>
  </si>
  <si>
    <t>0,100*0,800*6,000*11</t>
  </si>
  <si>
    <t>0,100*0,800*4,000*5</t>
  </si>
  <si>
    <t>0,100*0,800*10,400</t>
  </si>
  <si>
    <t>0,100*0,800*5,000</t>
  </si>
  <si>
    <t>-869102393</t>
  </si>
  <si>
    <t>0,800*0,800*0,100*25</t>
  </si>
  <si>
    <t>564261011</t>
  </si>
  <si>
    <t>Podklad nebo podsyp ze štěrkopísku ŠP plochy do 100 m2 tl 200 mm</t>
  </si>
  <si>
    <t>2071271193</t>
  </si>
  <si>
    <t>577558552</t>
  </si>
  <si>
    <t>850311811R</t>
  </si>
  <si>
    <t>Bourání stávajícího ocelového potrubí v otevřeném výkopu</t>
  </si>
  <si>
    <t>394961889</t>
  </si>
  <si>
    <t>958624086</t>
  </si>
  <si>
    <t>1186768368</t>
  </si>
  <si>
    <t>-2042869497</t>
  </si>
  <si>
    <t>1129997704</t>
  </si>
  <si>
    <t>857314122</t>
  </si>
  <si>
    <t>Montáž litinových tvarovek odbočných přírubových otevřený výkop DN 150</t>
  </si>
  <si>
    <t>-728005596</t>
  </si>
  <si>
    <t>Připojení rekonstruovaného vodovodního řadu na stávající DN 150</t>
  </si>
  <si>
    <t>55253528</t>
  </si>
  <si>
    <t>tvarovka přírubová litinová s přírubovou odbočkou,práškový epoxid tl 250µm T-kus DN 150/100</t>
  </si>
  <si>
    <t>-1688856489</t>
  </si>
  <si>
    <t>871161211</t>
  </si>
  <si>
    <t>Montáž potrubí z PE100 SDR 11 otevřený výkop svařovaných elektrotvarovkou D 32 x 3,0 mm</t>
  </si>
  <si>
    <t>1348910833</t>
  </si>
  <si>
    <t>6,000*11</t>
  </si>
  <si>
    <t>16,000*5</t>
  </si>
  <si>
    <t>25,000</t>
  </si>
  <si>
    <t>5,000</t>
  </si>
  <si>
    <t>28613170</t>
  </si>
  <si>
    <t>trubka vodovodní PE100 SDR11 se signalizační vrstvou 32x3,0mm</t>
  </si>
  <si>
    <t>-1064705817</t>
  </si>
  <si>
    <t>176*1,015 "Přepočtené koeficientem množství</t>
  </si>
  <si>
    <t>871251200R</t>
  </si>
  <si>
    <t>Provizorní rozvod vodovodu v rekonstruované části</t>
  </si>
  <si>
    <t>257270383</t>
  </si>
  <si>
    <t>183,000+(17*5,000)</t>
  </si>
  <si>
    <t>871251211</t>
  </si>
  <si>
    <t>Montáž potrubí z PE100 SDR 11 otevřený výkop svařovaných elektrotvarovkou D 110 x 10,0 mm</t>
  </si>
  <si>
    <t>-1911280970</t>
  </si>
  <si>
    <t>183,000</t>
  </si>
  <si>
    <t>177,000</t>
  </si>
  <si>
    <t>28613557</t>
  </si>
  <si>
    <t>potrubí dvouvrstvé PE100 RC SDR11 110x10,0 dl 12m</t>
  </si>
  <si>
    <t>1336182268</t>
  </si>
  <si>
    <t>877161118</t>
  </si>
  <si>
    <t>Montáž elektrozáslepek na vodovodním potrubí z PE trub d 32</t>
  </si>
  <si>
    <t>910242425</t>
  </si>
  <si>
    <t>28615020</t>
  </si>
  <si>
    <t>elektrozáslepka SDR11 PE 100 PN16 D 32mm</t>
  </si>
  <si>
    <t>-28198320</t>
  </si>
  <si>
    <t>877251101</t>
  </si>
  <si>
    <t>Montáž elektrospojek na vodovodním potrubí z PE trub d 110</t>
  </si>
  <si>
    <t>-355946562</t>
  </si>
  <si>
    <t>-453243315</t>
  </si>
  <si>
    <t>1806253631</t>
  </si>
  <si>
    <t>DN 150</t>
  </si>
  <si>
    <t>DN 100</t>
  </si>
  <si>
    <t>56001501.vl</t>
  </si>
  <si>
    <t>dvoukomorová speciální příruba 150/160</t>
  </si>
  <si>
    <t>-44904205</t>
  </si>
  <si>
    <t>56001001.vl</t>
  </si>
  <si>
    <t>dvoukomorová speciální příruba 100/110</t>
  </si>
  <si>
    <t>311479945</t>
  </si>
  <si>
    <t>879161110R</t>
  </si>
  <si>
    <t>Přepojení vodovodní přípojky na stávající potrubí přípojek</t>
  </si>
  <si>
    <t>593721887</t>
  </si>
  <si>
    <t>891247112</t>
  </si>
  <si>
    <t>Montáž hydrantů podzemních DN 80</t>
  </si>
  <si>
    <t>1659599855</t>
  </si>
  <si>
    <t>4900801.vl</t>
  </si>
  <si>
    <t>podzemní hydrant "D" plnoprůtokový DN 80</t>
  </si>
  <si>
    <t>-2061697403</t>
  </si>
  <si>
    <t>891261811R</t>
  </si>
  <si>
    <t>Demontáž vodovodních šoupátek otevřený výkop</t>
  </si>
  <si>
    <t>1212666548</t>
  </si>
  <si>
    <t>1706872279</t>
  </si>
  <si>
    <t>40021000.vl</t>
  </si>
  <si>
    <t>šoupě E2 přírubové krátké 100</t>
  </si>
  <si>
    <t>488578135</t>
  </si>
  <si>
    <t>95020501.vl</t>
  </si>
  <si>
    <t>souprava zemní teleskopická E2/E3-1,3 -1,8 50-100 (1,3-1,8m)</t>
  </si>
  <si>
    <t>1949529632</t>
  </si>
  <si>
    <t>1812662550</t>
  </si>
  <si>
    <t>Poznámka k položce:_x000d_
Poznámka k položce: Montáž navrtávacích pasů a ventilů s osazením zemních souprav</t>
  </si>
  <si>
    <t>42273448</t>
  </si>
  <si>
    <t>pás navrtávací z tvárné litiny DN 100, univerzální, se závitovým výstupem 1"</t>
  </si>
  <si>
    <t>-2011451826</t>
  </si>
  <si>
    <t>31600320.vl</t>
  </si>
  <si>
    <t>ventil rohový domovní přípojky 32/34</t>
  </si>
  <si>
    <t>359225892</t>
  </si>
  <si>
    <t>615325.vl</t>
  </si>
  <si>
    <t>zemní souprava teleskopická EBS délka 1,1 - 1,8 m</t>
  </si>
  <si>
    <t>-1609546090</t>
  </si>
  <si>
    <t>891312122</t>
  </si>
  <si>
    <t>Montáž kanalizačních šoupátek otevřený výkop DN 150</t>
  </si>
  <si>
    <t>-483439923</t>
  </si>
  <si>
    <t>4002150.vl</t>
  </si>
  <si>
    <t>šoupě E2 přírubové krátké 150</t>
  </si>
  <si>
    <t>1208671750</t>
  </si>
  <si>
    <t>95021251.vl</t>
  </si>
  <si>
    <t>souprava zemní teleskopická E2/E3-1,3 -1,8 125-150 (1,3-1,8m)</t>
  </si>
  <si>
    <t>714213499</t>
  </si>
  <si>
    <t>1640320074</t>
  </si>
  <si>
    <t>2096973393</t>
  </si>
  <si>
    <t>-2058127018</t>
  </si>
  <si>
    <t>893811152</t>
  </si>
  <si>
    <t>Osazení vodoměrné šachty kruhové z PP samonosné pro běžné zatížení D do 1,0 m hl přes 1,2 do 1,5 m</t>
  </si>
  <si>
    <t>1285309063</t>
  </si>
  <si>
    <t>Přípojka k č.p. 426</t>
  </si>
  <si>
    <t>56230583</t>
  </si>
  <si>
    <t>šachta plastová vodoměrná samonosná kruhová 1,0/1,5m</t>
  </si>
  <si>
    <t>520087684</t>
  </si>
  <si>
    <t>2025342504</t>
  </si>
  <si>
    <t>Demontáž provizorní ochrany hydrantů</t>
  </si>
  <si>
    <t>894411311</t>
  </si>
  <si>
    <t>Osazení betonových nebo železobetonových dílců pro šachty skruží rovných</t>
  </si>
  <si>
    <t>1558842593</t>
  </si>
  <si>
    <t>Provizorní ochrana hydrantů</t>
  </si>
  <si>
    <t>59224102</t>
  </si>
  <si>
    <t>skruž betonová studniční 100x50x9cm</t>
  </si>
  <si>
    <t>128682487</t>
  </si>
  <si>
    <t>899101211</t>
  </si>
  <si>
    <t>Demontáž poklopů litinových nebo ocelových včetně rámů hmotnosti do 50 kg</t>
  </si>
  <si>
    <t>-1271570689</t>
  </si>
  <si>
    <t>899401111</t>
  </si>
  <si>
    <t>Osazení poklopů litinových ventilových</t>
  </si>
  <si>
    <t>1711090001</t>
  </si>
  <si>
    <t>Poklop pro přípojky</t>
  </si>
  <si>
    <t>42291402</t>
  </si>
  <si>
    <t>poklop litinový ventilový</t>
  </si>
  <si>
    <t>464931357</t>
  </si>
  <si>
    <t>42210051</t>
  </si>
  <si>
    <t>deska podkladová uličního poklopu litinového ventilového</t>
  </si>
  <si>
    <t>1836560998</t>
  </si>
  <si>
    <t>-1400039014</t>
  </si>
  <si>
    <t>Poklop samonivelační</t>
  </si>
  <si>
    <t>Vodovodoní řad - rekonstrukce</t>
  </si>
  <si>
    <t>1650.vl</t>
  </si>
  <si>
    <t>poklop uliční samonivelační přípojkový s logem VODA</t>
  </si>
  <si>
    <t>1342080167</t>
  </si>
  <si>
    <t>-14014315</t>
  </si>
  <si>
    <t>860446710</t>
  </si>
  <si>
    <t>42291452</t>
  </si>
  <si>
    <t>poklop litinový hydrantový DN 80</t>
  </si>
  <si>
    <t>-1958269238</t>
  </si>
  <si>
    <t>-1679610219</t>
  </si>
  <si>
    <t>-11374018</t>
  </si>
  <si>
    <t>11*6,000</t>
  </si>
  <si>
    <t>5*4,000</t>
  </si>
  <si>
    <t>1447281647</t>
  </si>
  <si>
    <t>-513511353</t>
  </si>
  <si>
    <t>252488899</t>
  </si>
  <si>
    <t>2,013+0,384+0,850</t>
  </si>
  <si>
    <t>-1821549913</t>
  </si>
  <si>
    <t>-1733813097</t>
  </si>
  <si>
    <t>7,444*9</t>
  </si>
  <si>
    <t>-522387285</t>
  </si>
  <si>
    <t>2,503</t>
  </si>
  <si>
    <t>-168256965</t>
  </si>
  <si>
    <t>1152676906</t>
  </si>
  <si>
    <t>722</t>
  </si>
  <si>
    <t>Zdravotechnika - vnitřní vodovod</t>
  </si>
  <si>
    <t>722270102</t>
  </si>
  <si>
    <t>Sestava vodoměrová závitová G 1"</t>
  </si>
  <si>
    <t>soubor</t>
  </si>
  <si>
    <t>-117455634</t>
  </si>
  <si>
    <t>243461557</t>
  </si>
  <si>
    <t>-1312744948</t>
  </si>
  <si>
    <t>-483516264</t>
  </si>
  <si>
    <t>-750963357</t>
  </si>
  <si>
    <t>737560941</t>
  </si>
  <si>
    <t>1915999793</t>
  </si>
  <si>
    <t>251176866</t>
  </si>
  <si>
    <t>255698911</t>
  </si>
  <si>
    <t>-1950788966</t>
  </si>
  <si>
    <t>2122732816</t>
  </si>
  <si>
    <t>1360848930</t>
  </si>
  <si>
    <t>1848712084</t>
  </si>
  <si>
    <t>-1320733635</t>
  </si>
  <si>
    <t>-825604758</t>
  </si>
  <si>
    <t>-900371797</t>
  </si>
  <si>
    <t>1997879458</t>
  </si>
  <si>
    <t>-353703351</t>
  </si>
  <si>
    <t>1784628563</t>
  </si>
  <si>
    <t>-1944274657</t>
  </si>
  <si>
    <t>-214446911</t>
  </si>
  <si>
    <t>1418211442</t>
  </si>
  <si>
    <t>346985807</t>
  </si>
  <si>
    <t>-1733042379</t>
  </si>
  <si>
    <t>1457961671</t>
  </si>
  <si>
    <t>702326641</t>
  </si>
  <si>
    <t>40*1,05 "Přepočtené koeficientem množství</t>
  </si>
  <si>
    <t>1359970651</t>
  </si>
  <si>
    <t>63772642</t>
  </si>
  <si>
    <t>1801881994</t>
  </si>
  <si>
    <t>2037779346</t>
  </si>
  <si>
    <t>-667823499</t>
  </si>
  <si>
    <t>1807717139</t>
  </si>
  <si>
    <t>588448181</t>
  </si>
  <si>
    <t>PECB70A</t>
  </si>
  <si>
    <t>ROZBOURANI BETONOVEHO ZAKLADU</t>
  </si>
  <si>
    <t>-1696664264</t>
  </si>
  <si>
    <t>1772383533</t>
  </si>
  <si>
    <t>101738909</t>
  </si>
  <si>
    <t>1939136383</t>
  </si>
  <si>
    <t>-1246236626</t>
  </si>
  <si>
    <t>PMEB35A</t>
  </si>
  <si>
    <t>ODSTRAN.CHODNIKU ZAMK.DLAZBA NAD VYKOPEM</t>
  </si>
  <si>
    <t>-1993322689</t>
  </si>
  <si>
    <t>PMEB36A</t>
  </si>
  <si>
    <t>ZRIZENI CHODNIK STAV.ZAMK.DLAZ.NAD VYKOP</t>
  </si>
  <si>
    <t>239612987</t>
  </si>
  <si>
    <t>9870020010</t>
  </si>
  <si>
    <t>VYK&gt; KAMENIVO DRC.DROBNE FR.0-4 TR.A</t>
  </si>
  <si>
    <t>56589090</t>
  </si>
  <si>
    <t>8,5*4,22 "Přepočtené koeficientem množství</t>
  </si>
  <si>
    <t>9870020020</t>
  </si>
  <si>
    <t>VYK&gt; KAMENIVO DRC.HRUBE FR.4-8 TR.B</t>
  </si>
  <si>
    <t>406438327</t>
  </si>
  <si>
    <t>8,5*80,03 "Přepočtené koeficientem množství</t>
  </si>
  <si>
    <t>9870020140</t>
  </si>
  <si>
    <t>VYK&gt; STERKODRT FR.0-63 TR.A</t>
  </si>
  <si>
    <t>-881158836</t>
  </si>
  <si>
    <t>8,5*468,579 "Přepočtené koeficientem množství</t>
  </si>
  <si>
    <t>9870020230</t>
  </si>
  <si>
    <t>VYK&gt; ZAMKOVA DLAZBA</t>
  </si>
  <si>
    <t>452546739</t>
  </si>
  <si>
    <t>8,5*0,15 "Přepočtené koeficientem množství</t>
  </si>
  <si>
    <t>PMEB37A</t>
  </si>
  <si>
    <t>ZRIZENI CHODNIK NOVA ZAMK.DLAZ.NAD VYKOP</t>
  </si>
  <si>
    <t>-1124670580</t>
  </si>
  <si>
    <t>-233313793</t>
  </si>
  <si>
    <t>2,5*4,22 "Přepočtené koeficientem množství</t>
  </si>
  <si>
    <t>74666702</t>
  </si>
  <si>
    <t>2,5*80,03 "Přepočtené koeficientem množství</t>
  </si>
  <si>
    <t>-110045090</t>
  </si>
  <si>
    <t>2,5*468,579 "Přepočtené koeficientem množství</t>
  </si>
  <si>
    <t>-1992756830</t>
  </si>
  <si>
    <t>2,5*1,05 "Přepočtené koeficientem množství</t>
  </si>
  <si>
    <t>PMEB38A</t>
  </si>
  <si>
    <t>ODSTRAN.CHODNIKU ZAMK. DLAZBA MIMO VYKOP</t>
  </si>
  <si>
    <t>1311232902</t>
  </si>
  <si>
    <t>PMEB39A</t>
  </si>
  <si>
    <t>ZRIZENI CHODNIK STAV.ZAMK.DLAZ.MIMOVYKOP</t>
  </si>
  <si>
    <t>571948806</t>
  </si>
  <si>
    <t>4210903</t>
  </si>
  <si>
    <t>11*4,22 "Přepočtené koeficientem množství</t>
  </si>
  <si>
    <t>-2123264775</t>
  </si>
  <si>
    <t>11*80,03 "Přepočtené koeficientem množství</t>
  </si>
  <si>
    <t>-148055842</t>
  </si>
  <si>
    <t>11*0,15 "Přepočtené koeficientem množství</t>
  </si>
  <si>
    <t>PMEB65A</t>
  </si>
  <si>
    <t>ODSTRAN.VOZOVKY ASFALT. KRYT NAD VYKOPEM</t>
  </si>
  <si>
    <t>-1507962131</t>
  </si>
  <si>
    <t>9870020300</t>
  </si>
  <si>
    <t>VYK&gt; KOTOUC REZACI DIAMANT PR450ASFALT</t>
  </si>
  <si>
    <t>-1885387756</t>
  </si>
  <si>
    <t>3,5*0,002 "Přepočtené koeficientem množství</t>
  </si>
  <si>
    <t>PMEB66A</t>
  </si>
  <si>
    <t>ZRIZENI VOZOVKY ASFALT. KRYT NAD VYKOPEM</t>
  </si>
  <si>
    <t>1781566472</t>
  </si>
  <si>
    <t>9870020090</t>
  </si>
  <si>
    <t>VYK&gt; KAMENIVO DOLOM.DO BETONU FR.0-4VL</t>
  </si>
  <si>
    <t>-37514172</t>
  </si>
  <si>
    <t>3,5*2,43 "Přepočtené koeficientem množství</t>
  </si>
  <si>
    <t>-1634910799</t>
  </si>
  <si>
    <t>3,5*833,932 "Přepočtené koeficientem množství</t>
  </si>
  <si>
    <t>9870020180</t>
  </si>
  <si>
    <t>VYK&gt; LAK ASFALT.PENETRAL ALP SUD 160KG</t>
  </si>
  <si>
    <t>-1064862262</t>
  </si>
  <si>
    <t>3,5*0,12 "Přepočtené koeficientem množství</t>
  </si>
  <si>
    <t>9870020190</t>
  </si>
  <si>
    <t>VYK&gt; ZALIVKA ASFALTOVA AZ BUBNY</t>
  </si>
  <si>
    <t>-640307523</t>
  </si>
  <si>
    <t>3,5*4,17 "Přepočtené koeficientem množství</t>
  </si>
  <si>
    <t>9870020350</t>
  </si>
  <si>
    <t>VYK&gt; ASFALT.BET.OBRUS.ACO11+ 50/70 TR1</t>
  </si>
  <si>
    <t>-234058368</t>
  </si>
  <si>
    <t>3,5*113,94 "Přepočtené koeficientem množství</t>
  </si>
  <si>
    <t>9870020360</t>
  </si>
  <si>
    <t>VYK&gt; ASFALT.BET.PODKL.ACP16S 50/70 TR1</t>
  </si>
  <si>
    <t>1494023689</t>
  </si>
  <si>
    <t>3,5*132,93 "Přepočtené koeficientem množství</t>
  </si>
  <si>
    <t>9870020370</t>
  </si>
  <si>
    <t>VYK&gt; ASFALT.BET.LOZNI ACL16S+ 50/70TR1</t>
  </si>
  <si>
    <t>-1160376213</t>
  </si>
  <si>
    <t>PMEB67A</t>
  </si>
  <si>
    <t>ODSTRAN. VOZOVKY ASFALT. KRYT MIMO VYKOP</t>
  </si>
  <si>
    <t>-1826514763</t>
  </si>
  <si>
    <t>PMEB68A</t>
  </si>
  <si>
    <t>ZRIZENI VOZOVKY ASFALT. KRYT MIMO VYKOP</t>
  </si>
  <si>
    <t>-1678798352</t>
  </si>
  <si>
    <t>9870020100</t>
  </si>
  <si>
    <t>VYK&gt; STERKODRT FR.0-22</t>
  </si>
  <si>
    <t>508311254</t>
  </si>
  <si>
    <t>3,5*98,2 "Přepočtené koeficientem množství</t>
  </si>
  <si>
    <t>-1564491875</t>
  </si>
  <si>
    <t>-1861085694</t>
  </si>
  <si>
    <t>1863315814</t>
  </si>
  <si>
    <t>128378994</t>
  </si>
  <si>
    <t>141372813</t>
  </si>
  <si>
    <t>-1703258618</t>
  </si>
  <si>
    <t>109*0,298 "Přepočtené koeficientem množství</t>
  </si>
  <si>
    <t>-1070672784</t>
  </si>
  <si>
    <t>-23717016</t>
  </si>
  <si>
    <t>-22708751</t>
  </si>
  <si>
    <t>8*0,6 "Přepočtené koeficientem množství</t>
  </si>
  <si>
    <t>-1589092955</t>
  </si>
  <si>
    <t>1651942431</t>
  </si>
  <si>
    <t>1919471053</t>
  </si>
  <si>
    <t>117*153 "Přepočtené koeficientem množství</t>
  </si>
  <si>
    <t>1864270122</t>
  </si>
  <si>
    <t>-615973845</t>
  </si>
  <si>
    <t>117*0,009 "Přepočtené koeficientem množství</t>
  </si>
  <si>
    <t>-1654747533</t>
  </si>
  <si>
    <t>930345299</t>
  </si>
  <si>
    <t>30*0,04 "Přepočtené koeficientem množství</t>
  </si>
  <si>
    <t>284858249</t>
  </si>
  <si>
    <t>181273683</t>
  </si>
  <si>
    <t>30*0,02 "Přepočtené koeficientem množství</t>
  </si>
  <si>
    <t>495425638</t>
  </si>
  <si>
    <t>1224432112</t>
  </si>
  <si>
    <t>-628191626</t>
  </si>
  <si>
    <t>-463358277</t>
  </si>
  <si>
    <t>133*1,05 "Přepočtené koeficientem množství</t>
  </si>
  <si>
    <t xml:space="preserve">VRN 101, 402 - Vedlejší rozpočtové náklady </t>
  </si>
  <si>
    <t>035103001.1.1</t>
  </si>
  <si>
    <t>Pronájem ploch "silnice", pronájem č.1</t>
  </si>
  <si>
    <t>-1203131851</t>
  </si>
  <si>
    <t xml:space="preserve">Překopy silnice I/22 - celkem 118 m2 * 53,44 Kč/m2 </t>
  </si>
  <si>
    <t>118*53,44</t>
  </si>
  <si>
    <t>035103001.1.3</t>
  </si>
  <si>
    <t>Pronájem ploch "silnice", pronájem č.3</t>
  </si>
  <si>
    <t>700846743</t>
  </si>
  <si>
    <t>Výstavba VO (SO 402) - úsek mezi stožáry č. 1-3 - celkem 3 m2 * 53,44 Kč/m2</t>
  </si>
  <si>
    <t>3*53,44</t>
  </si>
  <si>
    <t>035103001.2.1</t>
  </si>
  <si>
    <t>Pronájem ploch "ostatní" pronájem č.1</t>
  </si>
  <si>
    <t>-822422317</t>
  </si>
  <si>
    <t xml:space="preserve">Výstavba VO (SO 402) - úsek mezi stožáry č. 1-3 - celkem  43 m2 * 40,09 Kč/m2</t>
  </si>
  <si>
    <t>43*40,09</t>
  </si>
  <si>
    <t>035103001.2.2</t>
  </si>
  <si>
    <t>Pronájem ploch "ostatní" pronájem č.2</t>
  </si>
  <si>
    <t>-1732423768</t>
  </si>
  <si>
    <t>Výstavba VO (SO 402) - úsek mezi stožáry č. 20 - 21 - celkem 37 m2 * 40,09 Kč/m2</t>
  </si>
  <si>
    <t>37*40,09</t>
  </si>
  <si>
    <t xml:space="preserve">VRN 302, 303 - Vedlejší rozpočtové náklady </t>
  </si>
  <si>
    <t>043203003</t>
  </si>
  <si>
    <t>Rozbory vody "rozsah zkrácený" pro SO 303</t>
  </si>
  <si>
    <t>611871527</t>
  </si>
  <si>
    <t>Rozbory celkem</t>
  </si>
  <si>
    <t xml:space="preserve">Poznámka k položce:_x000d_
Nutno doložit ke kolaudaci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</si>
</sst>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046-1-23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Klatovy - cyklostezka podél I/22 v Puškinově ulici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Klatovy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2. 11. 2023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Projekce dopravní Filip,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ROUND(AS95+AS108,2)</f>
        <v>0</v>
      </c>
      <c r="AT94" s="115">
        <f>ROUND(SUM(AV94:AW94),2)</f>
        <v>0</v>
      </c>
      <c r="AU94" s="116">
        <f>ROUND(AU95+AU108,5)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ROUND(AZ95+AZ108,2)</f>
        <v>0</v>
      </c>
      <c r="BA94" s="115">
        <f>ROUND(BA95+BA108,2)</f>
        <v>0</v>
      </c>
      <c r="BB94" s="115">
        <f>ROUND(BB95+BB108,2)</f>
        <v>0</v>
      </c>
      <c r="BC94" s="115">
        <f>ROUND(BC95+BC108,2)</f>
        <v>0</v>
      </c>
      <c r="BD94" s="117">
        <f>ROUND(BD95+BD108,2)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16.5" customHeight="1">
      <c r="A95" s="7"/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ROUND(AG96+AG102+AG106,2)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84</v>
      </c>
      <c r="AR95" s="127"/>
      <c r="AS95" s="128">
        <f>ROUND(AS96+AS102+AS106,2)</f>
        <v>0</v>
      </c>
      <c r="AT95" s="129">
        <f>ROUND(SUM(AV95:AW95),2)</f>
        <v>0</v>
      </c>
      <c r="AU95" s="130">
        <f>ROUND(AU96+AU102+AU106,5)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ROUND(AZ96+AZ102+AZ106,2)</f>
        <v>0</v>
      </c>
      <c r="BA95" s="129">
        <f>ROUND(BA96+BA102+BA106,2)</f>
        <v>0</v>
      </c>
      <c r="BB95" s="129">
        <f>ROUND(BB96+BB102+BB106,2)</f>
        <v>0</v>
      </c>
      <c r="BC95" s="129">
        <f>ROUND(BC96+BC102+BC106,2)</f>
        <v>0</v>
      </c>
      <c r="BD95" s="131">
        <f>ROUND(BD96+BD102+BD106,2)</f>
        <v>0</v>
      </c>
      <c r="BE95" s="7"/>
      <c r="BS95" s="132" t="s">
        <v>77</v>
      </c>
      <c r="BT95" s="132" t="s">
        <v>85</v>
      </c>
      <c r="BU95" s="132" t="s">
        <v>79</v>
      </c>
      <c r="BV95" s="132" t="s">
        <v>80</v>
      </c>
      <c r="BW95" s="132" t="s">
        <v>86</v>
      </c>
      <c r="BX95" s="132" t="s">
        <v>5</v>
      </c>
      <c r="CL95" s="132" t="s">
        <v>19</v>
      </c>
      <c r="CM95" s="132" t="s">
        <v>87</v>
      </c>
    </row>
    <row r="96" s="4" customFormat="1" ht="23.25" customHeight="1">
      <c r="A96" s="4"/>
      <c r="B96" s="71"/>
      <c r="C96" s="133"/>
      <c r="D96" s="133"/>
      <c r="E96" s="134" t="s">
        <v>88</v>
      </c>
      <c r="F96" s="134"/>
      <c r="G96" s="134"/>
      <c r="H96" s="134"/>
      <c r="I96" s="134"/>
      <c r="J96" s="133"/>
      <c r="K96" s="134" t="s">
        <v>89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ROUND(SUM(AG97:AG101),2)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90</v>
      </c>
      <c r="AR96" s="73"/>
      <c r="AS96" s="138">
        <f>ROUND(SUM(AS97:AS101),2)</f>
        <v>0</v>
      </c>
      <c r="AT96" s="139">
        <f>ROUND(SUM(AV96:AW96),2)</f>
        <v>0</v>
      </c>
      <c r="AU96" s="140">
        <f>ROUND(SUM(AU97:AU101),5)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ROUND(SUM(AZ97:AZ101),2)</f>
        <v>0</v>
      </c>
      <c r="BA96" s="139">
        <f>ROUND(SUM(BA97:BA101),2)</f>
        <v>0</v>
      </c>
      <c r="BB96" s="139">
        <f>ROUND(SUM(BB97:BB101),2)</f>
        <v>0</v>
      </c>
      <c r="BC96" s="139">
        <f>ROUND(SUM(BC97:BC101),2)</f>
        <v>0</v>
      </c>
      <c r="BD96" s="141">
        <f>ROUND(SUM(BD97:BD101),2)</f>
        <v>0</v>
      </c>
      <c r="BE96" s="4"/>
      <c r="BS96" s="142" t="s">
        <v>77</v>
      </c>
      <c r="BT96" s="142" t="s">
        <v>87</v>
      </c>
      <c r="BU96" s="142" t="s">
        <v>79</v>
      </c>
      <c r="BV96" s="142" t="s">
        <v>80</v>
      </c>
      <c r="BW96" s="142" t="s">
        <v>91</v>
      </c>
      <c r="BX96" s="142" t="s">
        <v>86</v>
      </c>
      <c r="CL96" s="142" t="s">
        <v>19</v>
      </c>
    </row>
    <row r="97" s="4" customFormat="1" ht="16.5" customHeight="1">
      <c r="A97" s="143" t="s">
        <v>92</v>
      </c>
      <c r="B97" s="71"/>
      <c r="C97" s="133"/>
      <c r="D97" s="133"/>
      <c r="E97" s="133"/>
      <c r="F97" s="134" t="s">
        <v>93</v>
      </c>
      <c r="G97" s="134"/>
      <c r="H97" s="134"/>
      <c r="I97" s="134"/>
      <c r="J97" s="134"/>
      <c r="K97" s="133"/>
      <c r="L97" s="134" t="s">
        <v>94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 101 - Stezka a zpevněn...'!J34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'SO 101 - Stezka a zpevněn...'!P139</f>
        <v>0</v>
      </c>
      <c r="AV97" s="139">
        <f>'SO 101 - Stezka a zpevněn...'!J37</f>
        <v>0</v>
      </c>
      <c r="AW97" s="139">
        <f>'SO 101 - Stezka a zpevněn...'!J38</f>
        <v>0</v>
      </c>
      <c r="AX97" s="139">
        <f>'SO 101 - Stezka a zpevněn...'!J39</f>
        <v>0</v>
      </c>
      <c r="AY97" s="139">
        <f>'SO 101 - Stezka a zpevněn...'!J40</f>
        <v>0</v>
      </c>
      <c r="AZ97" s="139">
        <f>'SO 101 - Stezka a zpevněn...'!F37</f>
        <v>0</v>
      </c>
      <c r="BA97" s="139">
        <f>'SO 101 - Stezka a zpevněn...'!F38</f>
        <v>0</v>
      </c>
      <c r="BB97" s="139">
        <f>'SO 101 - Stezka a zpevněn...'!F39</f>
        <v>0</v>
      </c>
      <c r="BC97" s="139">
        <f>'SO 101 - Stezka a zpevněn...'!F40</f>
        <v>0</v>
      </c>
      <c r="BD97" s="141">
        <f>'SO 101 - Stezka a zpevněn...'!F41</f>
        <v>0</v>
      </c>
      <c r="BE97" s="4"/>
      <c r="BT97" s="142" t="s">
        <v>95</v>
      </c>
      <c r="BV97" s="142" t="s">
        <v>80</v>
      </c>
      <c r="BW97" s="142" t="s">
        <v>96</v>
      </c>
      <c r="BX97" s="142" t="s">
        <v>91</v>
      </c>
      <c r="CL97" s="142" t="s">
        <v>19</v>
      </c>
    </row>
    <row r="98" s="4" customFormat="1" ht="23.25" customHeight="1">
      <c r="A98" s="143" t="s">
        <v>92</v>
      </c>
      <c r="B98" s="71"/>
      <c r="C98" s="133"/>
      <c r="D98" s="133"/>
      <c r="E98" s="133"/>
      <c r="F98" s="134" t="s">
        <v>97</v>
      </c>
      <c r="G98" s="134"/>
      <c r="H98" s="134"/>
      <c r="I98" s="134"/>
      <c r="J98" s="134"/>
      <c r="K98" s="133"/>
      <c r="L98" s="134" t="s">
        <v>98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 101s - Sanace zemní pláně'!J34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'SO 101s - Sanace zemní pláně'!P129</f>
        <v>0</v>
      </c>
      <c r="AV98" s="139">
        <f>'SO 101s - Sanace zemní pláně'!J37</f>
        <v>0</v>
      </c>
      <c r="AW98" s="139">
        <f>'SO 101s - Sanace zemní pláně'!J38</f>
        <v>0</v>
      </c>
      <c r="AX98" s="139">
        <f>'SO 101s - Sanace zemní pláně'!J39</f>
        <v>0</v>
      </c>
      <c r="AY98" s="139">
        <f>'SO 101s - Sanace zemní pláně'!J40</f>
        <v>0</v>
      </c>
      <c r="AZ98" s="139">
        <f>'SO 101s - Sanace zemní pláně'!F37</f>
        <v>0</v>
      </c>
      <c r="BA98" s="139">
        <f>'SO 101s - Sanace zemní pláně'!F38</f>
        <v>0</v>
      </c>
      <c r="BB98" s="139">
        <f>'SO 101s - Sanace zemní pláně'!F39</f>
        <v>0</v>
      </c>
      <c r="BC98" s="139">
        <f>'SO 101s - Sanace zemní pláně'!F40</f>
        <v>0</v>
      </c>
      <c r="BD98" s="141">
        <f>'SO 101s - Sanace zemní pláně'!F41</f>
        <v>0</v>
      </c>
      <c r="BE98" s="4"/>
      <c r="BT98" s="142" t="s">
        <v>95</v>
      </c>
      <c r="BV98" s="142" t="s">
        <v>80</v>
      </c>
      <c r="BW98" s="142" t="s">
        <v>99</v>
      </c>
      <c r="BX98" s="142" t="s">
        <v>91</v>
      </c>
      <c r="CL98" s="142" t="s">
        <v>19</v>
      </c>
    </row>
    <row r="99" s="4" customFormat="1" ht="16.5" customHeight="1">
      <c r="A99" s="143" t="s">
        <v>92</v>
      </c>
      <c r="B99" s="71"/>
      <c r="C99" s="133"/>
      <c r="D99" s="133"/>
      <c r="E99" s="133"/>
      <c r="F99" s="134" t="s">
        <v>100</v>
      </c>
      <c r="G99" s="134"/>
      <c r="H99" s="134"/>
      <c r="I99" s="134"/>
      <c r="J99" s="134"/>
      <c r="K99" s="133"/>
      <c r="L99" s="134" t="s">
        <v>101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 301 - Odvodnění komuni...'!J34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'SO 301 - Odvodnění komuni...'!P132</f>
        <v>0</v>
      </c>
      <c r="AV99" s="139">
        <f>'SO 301 - Odvodnění komuni...'!J37</f>
        <v>0</v>
      </c>
      <c r="AW99" s="139">
        <f>'SO 301 - Odvodnění komuni...'!J38</f>
        <v>0</v>
      </c>
      <c r="AX99" s="139">
        <f>'SO 301 - Odvodnění komuni...'!J39</f>
        <v>0</v>
      </c>
      <c r="AY99" s="139">
        <f>'SO 301 - Odvodnění komuni...'!J40</f>
        <v>0</v>
      </c>
      <c r="AZ99" s="139">
        <f>'SO 301 - Odvodnění komuni...'!F37</f>
        <v>0</v>
      </c>
      <c r="BA99" s="139">
        <f>'SO 301 - Odvodnění komuni...'!F38</f>
        <v>0</v>
      </c>
      <c r="BB99" s="139">
        <f>'SO 301 - Odvodnění komuni...'!F39</f>
        <v>0</v>
      </c>
      <c r="BC99" s="139">
        <f>'SO 301 - Odvodnění komuni...'!F40</f>
        <v>0</v>
      </c>
      <c r="BD99" s="141">
        <f>'SO 301 - Odvodnění komuni...'!F41</f>
        <v>0</v>
      </c>
      <c r="BE99" s="4"/>
      <c r="BT99" s="142" t="s">
        <v>95</v>
      </c>
      <c r="BV99" s="142" t="s">
        <v>80</v>
      </c>
      <c r="BW99" s="142" t="s">
        <v>102</v>
      </c>
      <c r="BX99" s="142" t="s">
        <v>91</v>
      </c>
      <c r="CL99" s="142" t="s">
        <v>19</v>
      </c>
    </row>
    <row r="100" s="4" customFormat="1" ht="16.5" customHeight="1">
      <c r="A100" s="143" t="s">
        <v>92</v>
      </c>
      <c r="B100" s="71"/>
      <c r="C100" s="133"/>
      <c r="D100" s="133"/>
      <c r="E100" s="133"/>
      <c r="F100" s="134" t="s">
        <v>103</v>
      </c>
      <c r="G100" s="134"/>
      <c r="H100" s="134"/>
      <c r="I100" s="134"/>
      <c r="J100" s="134"/>
      <c r="K100" s="133"/>
      <c r="L100" s="134" t="s">
        <v>104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 402 - Veřejné osvětlen...'!J34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'SO 402 - Veřejné osvětlen...'!P124</f>
        <v>0</v>
      </c>
      <c r="AV100" s="139">
        <f>'SO 402 - Veřejné osvětlen...'!J37</f>
        <v>0</v>
      </c>
      <c r="AW100" s="139">
        <f>'SO 402 - Veřejné osvětlen...'!J38</f>
        <v>0</v>
      </c>
      <c r="AX100" s="139">
        <f>'SO 402 - Veřejné osvětlen...'!J39</f>
        <v>0</v>
      </c>
      <c r="AY100" s="139">
        <f>'SO 402 - Veřejné osvětlen...'!J40</f>
        <v>0</v>
      </c>
      <c r="AZ100" s="139">
        <f>'SO 402 - Veřejné osvětlen...'!F37</f>
        <v>0</v>
      </c>
      <c r="BA100" s="139">
        <f>'SO 402 - Veřejné osvětlen...'!F38</f>
        <v>0</v>
      </c>
      <c r="BB100" s="139">
        <f>'SO 402 - Veřejné osvětlen...'!F39</f>
        <v>0</v>
      </c>
      <c r="BC100" s="139">
        <f>'SO 402 - Veřejné osvětlen...'!F40</f>
        <v>0</v>
      </c>
      <c r="BD100" s="141">
        <f>'SO 402 - Veřejné osvětlen...'!F41</f>
        <v>0</v>
      </c>
      <c r="BE100" s="4"/>
      <c r="BT100" s="142" t="s">
        <v>95</v>
      </c>
      <c r="BV100" s="142" t="s">
        <v>80</v>
      </c>
      <c r="BW100" s="142" t="s">
        <v>105</v>
      </c>
      <c r="BX100" s="142" t="s">
        <v>91</v>
      </c>
      <c r="CL100" s="142" t="s">
        <v>19</v>
      </c>
    </row>
    <row r="101" s="4" customFormat="1" ht="16.5" customHeight="1">
      <c r="A101" s="143" t="s">
        <v>92</v>
      </c>
      <c r="B101" s="71"/>
      <c r="C101" s="133"/>
      <c r="D101" s="133"/>
      <c r="E101" s="133"/>
      <c r="F101" s="134" t="s">
        <v>106</v>
      </c>
      <c r="G101" s="134"/>
      <c r="H101" s="134"/>
      <c r="I101" s="134"/>
      <c r="J101" s="134"/>
      <c r="K101" s="133"/>
      <c r="L101" s="134" t="s">
        <v>107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'VRN - Vedlejší rozpočtové...'!J34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'VRN - Vedlejší rozpočtové...'!P127</f>
        <v>0</v>
      </c>
      <c r="AV101" s="139">
        <f>'VRN - Vedlejší rozpočtové...'!J37</f>
        <v>0</v>
      </c>
      <c r="AW101" s="139">
        <f>'VRN - Vedlejší rozpočtové...'!J38</f>
        <v>0</v>
      </c>
      <c r="AX101" s="139">
        <f>'VRN - Vedlejší rozpočtové...'!J39</f>
        <v>0</v>
      </c>
      <c r="AY101" s="139">
        <f>'VRN - Vedlejší rozpočtové...'!J40</f>
        <v>0</v>
      </c>
      <c r="AZ101" s="139">
        <f>'VRN - Vedlejší rozpočtové...'!F37</f>
        <v>0</v>
      </c>
      <c r="BA101" s="139">
        <f>'VRN - Vedlejší rozpočtové...'!F38</f>
        <v>0</v>
      </c>
      <c r="BB101" s="139">
        <f>'VRN - Vedlejší rozpočtové...'!F39</f>
        <v>0</v>
      </c>
      <c r="BC101" s="139">
        <f>'VRN - Vedlejší rozpočtové...'!F40</f>
        <v>0</v>
      </c>
      <c r="BD101" s="141">
        <f>'VRN - Vedlejší rozpočtové...'!F41</f>
        <v>0</v>
      </c>
      <c r="BE101" s="4"/>
      <c r="BT101" s="142" t="s">
        <v>95</v>
      </c>
      <c r="BV101" s="142" t="s">
        <v>80</v>
      </c>
      <c r="BW101" s="142" t="s">
        <v>108</v>
      </c>
      <c r="BX101" s="142" t="s">
        <v>91</v>
      </c>
      <c r="CL101" s="142" t="s">
        <v>19</v>
      </c>
    </row>
    <row r="102" s="4" customFormat="1" ht="23.25" customHeight="1">
      <c r="A102" s="4"/>
      <c r="B102" s="71"/>
      <c r="C102" s="133"/>
      <c r="D102" s="133"/>
      <c r="E102" s="134" t="s">
        <v>109</v>
      </c>
      <c r="F102" s="134"/>
      <c r="G102" s="134"/>
      <c r="H102" s="134"/>
      <c r="I102" s="134"/>
      <c r="J102" s="133"/>
      <c r="K102" s="134" t="s">
        <v>110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ROUND(SUM(AG103:AG105),2)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90</v>
      </c>
      <c r="AR102" s="73"/>
      <c r="AS102" s="138">
        <f>ROUND(SUM(AS103:AS105),2)</f>
        <v>0</v>
      </c>
      <c r="AT102" s="139">
        <f>ROUND(SUM(AV102:AW102),2)</f>
        <v>0</v>
      </c>
      <c r="AU102" s="140">
        <f>ROUND(SUM(AU103:AU105),5)</f>
        <v>0</v>
      </c>
      <c r="AV102" s="139">
        <f>ROUND(AZ102*L29,2)</f>
        <v>0</v>
      </c>
      <c r="AW102" s="139">
        <f>ROUND(BA102*L30,2)</f>
        <v>0</v>
      </c>
      <c r="AX102" s="139">
        <f>ROUND(BB102*L29,2)</f>
        <v>0</v>
      </c>
      <c r="AY102" s="139">
        <f>ROUND(BC102*L30,2)</f>
        <v>0</v>
      </c>
      <c r="AZ102" s="139">
        <f>ROUND(SUM(AZ103:AZ105),2)</f>
        <v>0</v>
      </c>
      <c r="BA102" s="139">
        <f>ROUND(SUM(BA103:BA105),2)</f>
        <v>0</v>
      </c>
      <c r="BB102" s="139">
        <f>ROUND(SUM(BB103:BB105),2)</f>
        <v>0</v>
      </c>
      <c r="BC102" s="139">
        <f>ROUND(SUM(BC103:BC105),2)</f>
        <v>0</v>
      </c>
      <c r="BD102" s="141">
        <f>ROUND(SUM(BD103:BD105),2)</f>
        <v>0</v>
      </c>
      <c r="BE102" s="4"/>
      <c r="BS102" s="142" t="s">
        <v>77</v>
      </c>
      <c r="BT102" s="142" t="s">
        <v>87</v>
      </c>
      <c r="BU102" s="142" t="s">
        <v>79</v>
      </c>
      <c r="BV102" s="142" t="s">
        <v>80</v>
      </c>
      <c r="BW102" s="142" t="s">
        <v>111</v>
      </c>
      <c r="BX102" s="142" t="s">
        <v>86</v>
      </c>
      <c r="CL102" s="142" t="s">
        <v>19</v>
      </c>
    </row>
    <row r="103" s="4" customFormat="1" ht="16.5" customHeight="1">
      <c r="A103" s="143" t="s">
        <v>92</v>
      </c>
      <c r="B103" s="71"/>
      <c r="C103" s="133"/>
      <c r="D103" s="133"/>
      <c r="E103" s="133"/>
      <c r="F103" s="134" t="s">
        <v>93</v>
      </c>
      <c r="G103" s="134"/>
      <c r="H103" s="134"/>
      <c r="I103" s="134"/>
      <c r="J103" s="134"/>
      <c r="K103" s="133"/>
      <c r="L103" s="134" t="s">
        <v>94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 101 - Stezka a zpevněn..._01'!J34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'SO 101 - Stezka a zpevněn..._01'!P135</f>
        <v>0</v>
      </c>
      <c r="AV103" s="139">
        <f>'SO 101 - Stezka a zpevněn..._01'!J37</f>
        <v>0</v>
      </c>
      <c r="AW103" s="139">
        <f>'SO 101 - Stezka a zpevněn..._01'!J38</f>
        <v>0</v>
      </c>
      <c r="AX103" s="139">
        <f>'SO 101 - Stezka a zpevněn..._01'!J39</f>
        <v>0</v>
      </c>
      <c r="AY103" s="139">
        <f>'SO 101 - Stezka a zpevněn..._01'!J40</f>
        <v>0</v>
      </c>
      <c r="AZ103" s="139">
        <f>'SO 101 - Stezka a zpevněn..._01'!F37</f>
        <v>0</v>
      </c>
      <c r="BA103" s="139">
        <f>'SO 101 - Stezka a zpevněn..._01'!F38</f>
        <v>0</v>
      </c>
      <c r="BB103" s="139">
        <f>'SO 101 - Stezka a zpevněn..._01'!F39</f>
        <v>0</v>
      </c>
      <c r="BC103" s="139">
        <f>'SO 101 - Stezka a zpevněn..._01'!F40</f>
        <v>0</v>
      </c>
      <c r="BD103" s="141">
        <f>'SO 101 - Stezka a zpevněn..._01'!F41</f>
        <v>0</v>
      </c>
      <c r="BE103" s="4"/>
      <c r="BT103" s="142" t="s">
        <v>95</v>
      </c>
      <c r="BV103" s="142" t="s">
        <v>80</v>
      </c>
      <c r="BW103" s="142" t="s">
        <v>112</v>
      </c>
      <c r="BX103" s="142" t="s">
        <v>111</v>
      </c>
      <c r="CL103" s="142" t="s">
        <v>19</v>
      </c>
    </row>
    <row r="104" s="4" customFormat="1" ht="16.5" customHeight="1">
      <c r="A104" s="143" t="s">
        <v>92</v>
      </c>
      <c r="B104" s="71"/>
      <c r="C104" s="133"/>
      <c r="D104" s="133"/>
      <c r="E104" s="133"/>
      <c r="F104" s="134" t="s">
        <v>100</v>
      </c>
      <c r="G104" s="134"/>
      <c r="H104" s="134"/>
      <c r="I104" s="134"/>
      <c r="J104" s="134"/>
      <c r="K104" s="133"/>
      <c r="L104" s="134" t="s">
        <v>101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 301 - Odvodnění komuni..._01'!J34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'SO 301 - Odvodnění komuni..._01'!P129</f>
        <v>0</v>
      </c>
      <c r="AV104" s="139">
        <f>'SO 301 - Odvodnění komuni..._01'!J37</f>
        <v>0</v>
      </c>
      <c r="AW104" s="139">
        <f>'SO 301 - Odvodnění komuni..._01'!J38</f>
        <v>0</v>
      </c>
      <c r="AX104" s="139">
        <f>'SO 301 - Odvodnění komuni..._01'!J39</f>
        <v>0</v>
      </c>
      <c r="AY104" s="139">
        <f>'SO 301 - Odvodnění komuni..._01'!J40</f>
        <v>0</v>
      </c>
      <c r="AZ104" s="139">
        <f>'SO 301 - Odvodnění komuni..._01'!F37</f>
        <v>0</v>
      </c>
      <c r="BA104" s="139">
        <f>'SO 301 - Odvodnění komuni..._01'!F38</f>
        <v>0</v>
      </c>
      <c r="BB104" s="139">
        <f>'SO 301 - Odvodnění komuni..._01'!F39</f>
        <v>0</v>
      </c>
      <c r="BC104" s="139">
        <f>'SO 301 - Odvodnění komuni..._01'!F40</f>
        <v>0</v>
      </c>
      <c r="BD104" s="141">
        <f>'SO 301 - Odvodnění komuni..._01'!F41</f>
        <v>0</v>
      </c>
      <c r="BE104" s="4"/>
      <c r="BT104" s="142" t="s">
        <v>95</v>
      </c>
      <c r="BV104" s="142" t="s">
        <v>80</v>
      </c>
      <c r="BW104" s="142" t="s">
        <v>113</v>
      </c>
      <c r="BX104" s="142" t="s">
        <v>111</v>
      </c>
      <c r="CL104" s="142" t="s">
        <v>19</v>
      </c>
    </row>
    <row r="105" s="4" customFormat="1" ht="16.5" customHeight="1">
      <c r="A105" s="143" t="s">
        <v>92</v>
      </c>
      <c r="B105" s="71"/>
      <c r="C105" s="133"/>
      <c r="D105" s="133"/>
      <c r="E105" s="133"/>
      <c r="F105" s="134" t="s">
        <v>114</v>
      </c>
      <c r="G105" s="134"/>
      <c r="H105" s="134"/>
      <c r="I105" s="134"/>
      <c r="J105" s="134"/>
      <c r="K105" s="133"/>
      <c r="L105" s="134" t="s">
        <v>115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 401 - Přeložka veřejné...'!J34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'SO 401 - Přeložka veřejné...'!P136</f>
        <v>0</v>
      </c>
      <c r="AV105" s="139">
        <f>'SO 401 - Přeložka veřejné...'!J37</f>
        <v>0</v>
      </c>
      <c r="AW105" s="139">
        <f>'SO 401 - Přeložka veřejné...'!J38</f>
        <v>0</v>
      </c>
      <c r="AX105" s="139">
        <f>'SO 401 - Přeložka veřejné...'!J39</f>
        <v>0</v>
      </c>
      <c r="AY105" s="139">
        <f>'SO 401 - Přeložka veřejné...'!J40</f>
        <v>0</v>
      </c>
      <c r="AZ105" s="139">
        <f>'SO 401 - Přeložka veřejné...'!F37</f>
        <v>0</v>
      </c>
      <c r="BA105" s="139">
        <f>'SO 401 - Přeložka veřejné...'!F38</f>
        <v>0</v>
      </c>
      <c r="BB105" s="139">
        <f>'SO 401 - Přeložka veřejné...'!F39</f>
        <v>0</v>
      </c>
      <c r="BC105" s="139">
        <f>'SO 401 - Přeložka veřejné...'!F40</f>
        <v>0</v>
      </c>
      <c r="BD105" s="141">
        <f>'SO 401 - Přeložka veřejné...'!F41</f>
        <v>0</v>
      </c>
      <c r="BE105" s="4"/>
      <c r="BT105" s="142" t="s">
        <v>95</v>
      </c>
      <c r="BV105" s="142" t="s">
        <v>80</v>
      </c>
      <c r="BW105" s="142" t="s">
        <v>116</v>
      </c>
      <c r="BX105" s="142" t="s">
        <v>111</v>
      </c>
      <c r="CL105" s="142" t="s">
        <v>19</v>
      </c>
    </row>
    <row r="106" s="4" customFormat="1" ht="16.5" customHeight="1">
      <c r="A106" s="4"/>
      <c r="B106" s="71"/>
      <c r="C106" s="133"/>
      <c r="D106" s="133"/>
      <c r="E106" s="134" t="s">
        <v>117</v>
      </c>
      <c r="F106" s="134"/>
      <c r="G106" s="134"/>
      <c r="H106" s="134"/>
      <c r="I106" s="134"/>
      <c r="J106" s="133"/>
      <c r="K106" s="134" t="s">
        <v>118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ROUND(AG107,2)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90</v>
      </c>
      <c r="AR106" s="73"/>
      <c r="AS106" s="138">
        <f>ROUND(AS107,2)</f>
        <v>0</v>
      </c>
      <c r="AT106" s="139">
        <f>ROUND(SUM(AV106:AW106),2)</f>
        <v>0</v>
      </c>
      <c r="AU106" s="140">
        <f>ROUND(AU107,5)</f>
        <v>0</v>
      </c>
      <c r="AV106" s="139">
        <f>ROUND(AZ106*L29,2)</f>
        <v>0</v>
      </c>
      <c r="AW106" s="139">
        <f>ROUND(BA106*L30,2)</f>
        <v>0</v>
      </c>
      <c r="AX106" s="139">
        <f>ROUND(BB106*L29,2)</f>
        <v>0</v>
      </c>
      <c r="AY106" s="139">
        <f>ROUND(BC106*L30,2)</f>
        <v>0</v>
      </c>
      <c r="AZ106" s="139">
        <f>ROUND(AZ107,2)</f>
        <v>0</v>
      </c>
      <c r="BA106" s="139">
        <f>ROUND(BA107,2)</f>
        <v>0</v>
      </c>
      <c r="BB106" s="139">
        <f>ROUND(BB107,2)</f>
        <v>0</v>
      </c>
      <c r="BC106" s="139">
        <f>ROUND(BC107,2)</f>
        <v>0</v>
      </c>
      <c r="BD106" s="141">
        <f>ROUND(BD107,2)</f>
        <v>0</v>
      </c>
      <c r="BE106" s="4"/>
      <c r="BS106" s="142" t="s">
        <v>77</v>
      </c>
      <c r="BT106" s="142" t="s">
        <v>87</v>
      </c>
      <c r="BU106" s="142" t="s">
        <v>79</v>
      </c>
      <c r="BV106" s="142" t="s">
        <v>80</v>
      </c>
      <c r="BW106" s="142" t="s">
        <v>119</v>
      </c>
      <c r="BX106" s="142" t="s">
        <v>86</v>
      </c>
      <c r="CL106" s="142" t="s">
        <v>19</v>
      </c>
    </row>
    <row r="107" s="4" customFormat="1" ht="16.5" customHeight="1">
      <c r="A107" s="143" t="s">
        <v>92</v>
      </c>
      <c r="B107" s="71"/>
      <c r="C107" s="133"/>
      <c r="D107" s="133"/>
      <c r="E107" s="133"/>
      <c r="F107" s="134" t="s">
        <v>106</v>
      </c>
      <c r="G107" s="134"/>
      <c r="H107" s="134"/>
      <c r="I107" s="134"/>
      <c r="J107" s="134"/>
      <c r="K107" s="133"/>
      <c r="L107" s="134" t="s">
        <v>107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'VRN - Vedlejší rozpočtové..._01'!J34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'VRN - Vedlejší rozpočtové..._01'!P129</f>
        <v>0</v>
      </c>
      <c r="AV107" s="139">
        <f>'VRN - Vedlejší rozpočtové..._01'!J37</f>
        <v>0</v>
      </c>
      <c r="AW107" s="139">
        <f>'VRN - Vedlejší rozpočtové..._01'!J38</f>
        <v>0</v>
      </c>
      <c r="AX107" s="139">
        <f>'VRN - Vedlejší rozpočtové..._01'!J39</f>
        <v>0</v>
      </c>
      <c r="AY107" s="139">
        <f>'VRN - Vedlejší rozpočtové..._01'!J40</f>
        <v>0</v>
      </c>
      <c r="AZ107" s="139">
        <f>'VRN - Vedlejší rozpočtové..._01'!F37</f>
        <v>0</v>
      </c>
      <c r="BA107" s="139">
        <f>'VRN - Vedlejší rozpočtové..._01'!F38</f>
        <v>0</v>
      </c>
      <c r="BB107" s="139">
        <f>'VRN - Vedlejší rozpočtové..._01'!F39</f>
        <v>0</v>
      </c>
      <c r="BC107" s="139">
        <f>'VRN - Vedlejší rozpočtové..._01'!F40</f>
        <v>0</v>
      </c>
      <c r="BD107" s="141">
        <f>'VRN - Vedlejší rozpočtové..._01'!F41</f>
        <v>0</v>
      </c>
      <c r="BE107" s="4"/>
      <c r="BT107" s="142" t="s">
        <v>95</v>
      </c>
      <c r="BV107" s="142" t="s">
        <v>80</v>
      </c>
      <c r="BW107" s="142" t="s">
        <v>120</v>
      </c>
      <c r="BX107" s="142" t="s">
        <v>119</v>
      </c>
      <c r="CL107" s="142" t="s">
        <v>19</v>
      </c>
    </row>
    <row r="108" s="7" customFormat="1" ht="16.5" customHeight="1">
      <c r="A108" s="7"/>
      <c r="B108" s="120"/>
      <c r="C108" s="121"/>
      <c r="D108" s="122" t="s">
        <v>121</v>
      </c>
      <c r="E108" s="122"/>
      <c r="F108" s="122"/>
      <c r="G108" s="122"/>
      <c r="H108" s="122"/>
      <c r="I108" s="123"/>
      <c r="J108" s="122" t="s">
        <v>122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ROUND(SUM(AG109:AG115),2)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84</v>
      </c>
      <c r="AR108" s="127"/>
      <c r="AS108" s="128">
        <f>ROUND(SUM(AS109:AS115),2)</f>
        <v>0</v>
      </c>
      <c r="AT108" s="129">
        <f>ROUND(SUM(AV108:AW108),2)</f>
        <v>0</v>
      </c>
      <c r="AU108" s="130">
        <f>ROUND(SUM(AU109:AU115),5)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ROUND(SUM(AZ109:AZ115),2)</f>
        <v>0</v>
      </c>
      <c r="BA108" s="129">
        <f>ROUND(SUM(BA109:BA115),2)</f>
        <v>0</v>
      </c>
      <c r="BB108" s="129">
        <f>ROUND(SUM(BB109:BB115),2)</f>
        <v>0</v>
      </c>
      <c r="BC108" s="129">
        <f>ROUND(SUM(BC109:BC115),2)</f>
        <v>0</v>
      </c>
      <c r="BD108" s="131">
        <f>ROUND(SUM(BD109:BD115),2)</f>
        <v>0</v>
      </c>
      <c r="BE108" s="7"/>
      <c r="BS108" s="132" t="s">
        <v>77</v>
      </c>
      <c r="BT108" s="132" t="s">
        <v>85</v>
      </c>
      <c r="BU108" s="132" t="s">
        <v>79</v>
      </c>
      <c r="BV108" s="132" t="s">
        <v>80</v>
      </c>
      <c r="BW108" s="132" t="s">
        <v>123</v>
      </c>
      <c r="BX108" s="132" t="s">
        <v>5</v>
      </c>
      <c r="CL108" s="132" t="s">
        <v>19</v>
      </c>
      <c r="CM108" s="132" t="s">
        <v>87</v>
      </c>
    </row>
    <row r="109" s="4" customFormat="1" ht="16.5" customHeight="1">
      <c r="A109" s="143" t="s">
        <v>92</v>
      </c>
      <c r="B109" s="71"/>
      <c r="C109" s="133"/>
      <c r="D109" s="133"/>
      <c r="E109" s="134" t="s">
        <v>93</v>
      </c>
      <c r="F109" s="134"/>
      <c r="G109" s="134"/>
      <c r="H109" s="134"/>
      <c r="I109" s="134"/>
      <c r="J109" s="133"/>
      <c r="K109" s="134" t="s">
        <v>94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6">
        <f>'SO 101 - Stezka a zpevněn..._02'!J32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'SO 101 - Stezka a zpevněn..._02'!P133</f>
        <v>0</v>
      </c>
      <c r="AV109" s="139">
        <f>'SO 101 - Stezka a zpevněn..._02'!J35</f>
        <v>0</v>
      </c>
      <c r="AW109" s="139">
        <f>'SO 101 - Stezka a zpevněn..._02'!J36</f>
        <v>0</v>
      </c>
      <c r="AX109" s="139">
        <f>'SO 101 - Stezka a zpevněn..._02'!J37</f>
        <v>0</v>
      </c>
      <c r="AY109" s="139">
        <f>'SO 101 - Stezka a zpevněn..._02'!J38</f>
        <v>0</v>
      </c>
      <c r="AZ109" s="139">
        <f>'SO 101 - Stezka a zpevněn..._02'!F35</f>
        <v>0</v>
      </c>
      <c r="BA109" s="139">
        <f>'SO 101 - Stezka a zpevněn..._02'!F36</f>
        <v>0</v>
      </c>
      <c r="BB109" s="139">
        <f>'SO 101 - Stezka a zpevněn..._02'!F37</f>
        <v>0</v>
      </c>
      <c r="BC109" s="139">
        <f>'SO 101 - Stezka a zpevněn..._02'!F38</f>
        <v>0</v>
      </c>
      <c r="BD109" s="141">
        <f>'SO 101 - Stezka a zpevněn..._02'!F39</f>
        <v>0</v>
      </c>
      <c r="BE109" s="4"/>
      <c r="BT109" s="142" t="s">
        <v>87</v>
      </c>
      <c r="BV109" s="142" t="s">
        <v>80</v>
      </c>
      <c r="BW109" s="142" t="s">
        <v>124</v>
      </c>
      <c r="BX109" s="142" t="s">
        <v>123</v>
      </c>
      <c r="CL109" s="142" t="s">
        <v>19</v>
      </c>
    </row>
    <row r="110" s="4" customFormat="1" ht="23.25" customHeight="1">
      <c r="A110" s="143" t="s">
        <v>92</v>
      </c>
      <c r="B110" s="71"/>
      <c r="C110" s="133"/>
      <c r="D110" s="133"/>
      <c r="E110" s="134" t="s">
        <v>97</v>
      </c>
      <c r="F110" s="134"/>
      <c r="G110" s="134"/>
      <c r="H110" s="134"/>
      <c r="I110" s="134"/>
      <c r="J110" s="133"/>
      <c r="K110" s="134" t="s">
        <v>98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 101s - Sanace zemní pláně_01'!J32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'SO 101s - Sanace zemní pláně_01'!P125</f>
        <v>0</v>
      </c>
      <c r="AV110" s="139">
        <f>'SO 101s - Sanace zemní pláně_01'!J35</f>
        <v>0</v>
      </c>
      <c r="AW110" s="139">
        <f>'SO 101s - Sanace zemní pláně_01'!J36</f>
        <v>0</v>
      </c>
      <c r="AX110" s="139">
        <f>'SO 101s - Sanace zemní pláně_01'!J37</f>
        <v>0</v>
      </c>
      <c r="AY110" s="139">
        <f>'SO 101s - Sanace zemní pláně_01'!J38</f>
        <v>0</v>
      </c>
      <c r="AZ110" s="139">
        <f>'SO 101s - Sanace zemní pláně_01'!F35</f>
        <v>0</v>
      </c>
      <c r="BA110" s="139">
        <f>'SO 101s - Sanace zemní pláně_01'!F36</f>
        <v>0</v>
      </c>
      <c r="BB110" s="139">
        <f>'SO 101s - Sanace zemní pláně_01'!F37</f>
        <v>0</v>
      </c>
      <c r="BC110" s="139">
        <f>'SO 101s - Sanace zemní pláně_01'!F38</f>
        <v>0</v>
      </c>
      <c r="BD110" s="141">
        <f>'SO 101s - Sanace zemní pláně_01'!F39</f>
        <v>0</v>
      </c>
      <c r="BE110" s="4"/>
      <c r="BT110" s="142" t="s">
        <v>87</v>
      </c>
      <c r="BV110" s="142" t="s">
        <v>80</v>
      </c>
      <c r="BW110" s="142" t="s">
        <v>125</v>
      </c>
      <c r="BX110" s="142" t="s">
        <v>123</v>
      </c>
      <c r="CL110" s="142" t="s">
        <v>19</v>
      </c>
    </row>
    <row r="111" s="4" customFormat="1" ht="16.5" customHeight="1">
      <c r="A111" s="143" t="s">
        <v>92</v>
      </c>
      <c r="B111" s="71"/>
      <c r="C111" s="133"/>
      <c r="D111" s="133"/>
      <c r="E111" s="134" t="s">
        <v>126</v>
      </c>
      <c r="F111" s="134"/>
      <c r="G111" s="134"/>
      <c r="H111" s="134"/>
      <c r="I111" s="134"/>
      <c r="J111" s="133"/>
      <c r="K111" s="134" t="s">
        <v>127</v>
      </c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 302 - Tlaková splaškov...'!J32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90</v>
      </c>
      <c r="AR111" s="73"/>
      <c r="AS111" s="138">
        <v>0</v>
      </c>
      <c r="AT111" s="139">
        <f>ROUND(SUM(AV111:AW111),2)</f>
        <v>0</v>
      </c>
      <c r="AU111" s="140">
        <f>'SO 302 - Tlaková splaškov...'!P131</f>
        <v>0</v>
      </c>
      <c r="AV111" s="139">
        <f>'SO 302 - Tlaková splaškov...'!J35</f>
        <v>0</v>
      </c>
      <c r="AW111" s="139">
        <f>'SO 302 - Tlaková splaškov...'!J36</f>
        <v>0</v>
      </c>
      <c r="AX111" s="139">
        <f>'SO 302 - Tlaková splaškov...'!J37</f>
        <v>0</v>
      </c>
      <c r="AY111" s="139">
        <f>'SO 302 - Tlaková splaškov...'!J38</f>
        <v>0</v>
      </c>
      <c r="AZ111" s="139">
        <f>'SO 302 - Tlaková splaškov...'!F35</f>
        <v>0</v>
      </c>
      <c r="BA111" s="139">
        <f>'SO 302 - Tlaková splaškov...'!F36</f>
        <v>0</v>
      </c>
      <c r="BB111" s="139">
        <f>'SO 302 - Tlaková splaškov...'!F37</f>
        <v>0</v>
      </c>
      <c r="BC111" s="139">
        <f>'SO 302 - Tlaková splaškov...'!F38</f>
        <v>0</v>
      </c>
      <c r="BD111" s="141">
        <f>'SO 302 - Tlaková splaškov...'!F39</f>
        <v>0</v>
      </c>
      <c r="BE111" s="4"/>
      <c r="BT111" s="142" t="s">
        <v>87</v>
      </c>
      <c r="BV111" s="142" t="s">
        <v>80</v>
      </c>
      <c r="BW111" s="142" t="s">
        <v>128</v>
      </c>
      <c r="BX111" s="142" t="s">
        <v>123</v>
      </c>
      <c r="CL111" s="142" t="s">
        <v>19</v>
      </c>
    </row>
    <row r="112" s="4" customFormat="1" ht="16.5" customHeight="1">
      <c r="A112" s="143" t="s">
        <v>92</v>
      </c>
      <c r="B112" s="71"/>
      <c r="C112" s="133"/>
      <c r="D112" s="133"/>
      <c r="E112" s="134" t="s">
        <v>129</v>
      </c>
      <c r="F112" s="134"/>
      <c r="G112" s="134"/>
      <c r="H112" s="134"/>
      <c r="I112" s="134"/>
      <c r="J112" s="133"/>
      <c r="K112" s="134" t="s">
        <v>130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 303 - Vodovod'!J32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90</v>
      </c>
      <c r="AR112" s="73"/>
      <c r="AS112" s="138">
        <v>0</v>
      </c>
      <c r="AT112" s="139">
        <f>ROUND(SUM(AV112:AW112),2)</f>
        <v>0</v>
      </c>
      <c r="AU112" s="140">
        <f>'SO 303 - Vodovod'!P130</f>
        <v>0</v>
      </c>
      <c r="AV112" s="139">
        <f>'SO 303 - Vodovod'!J35</f>
        <v>0</v>
      </c>
      <c r="AW112" s="139">
        <f>'SO 303 - Vodovod'!J36</f>
        <v>0</v>
      </c>
      <c r="AX112" s="139">
        <f>'SO 303 - Vodovod'!J37</f>
        <v>0</v>
      </c>
      <c r="AY112" s="139">
        <f>'SO 303 - Vodovod'!J38</f>
        <v>0</v>
      </c>
      <c r="AZ112" s="139">
        <f>'SO 303 - Vodovod'!F35</f>
        <v>0</v>
      </c>
      <c r="BA112" s="139">
        <f>'SO 303 - Vodovod'!F36</f>
        <v>0</v>
      </c>
      <c r="BB112" s="139">
        <f>'SO 303 - Vodovod'!F37</f>
        <v>0</v>
      </c>
      <c r="BC112" s="139">
        <f>'SO 303 - Vodovod'!F38</f>
        <v>0</v>
      </c>
      <c r="BD112" s="141">
        <f>'SO 303 - Vodovod'!F39</f>
        <v>0</v>
      </c>
      <c r="BE112" s="4"/>
      <c r="BT112" s="142" t="s">
        <v>87</v>
      </c>
      <c r="BV112" s="142" t="s">
        <v>80</v>
      </c>
      <c r="BW112" s="142" t="s">
        <v>131</v>
      </c>
      <c r="BX112" s="142" t="s">
        <v>123</v>
      </c>
      <c r="CL112" s="142" t="s">
        <v>19</v>
      </c>
    </row>
    <row r="113" s="4" customFormat="1" ht="16.5" customHeight="1">
      <c r="A113" s="143" t="s">
        <v>92</v>
      </c>
      <c r="B113" s="71"/>
      <c r="C113" s="133"/>
      <c r="D113" s="133"/>
      <c r="E113" s="134" t="s">
        <v>103</v>
      </c>
      <c r="F113" s="134"/>
      <c r="G113" s="134"/>
      <c r="H113" s="134"/>
      <c r="I113" s="134"/>
      <c r="J113" s="133"/>
      <c r="K113" s="134" t="s">
        <v>104</v>
      </c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 402 - Veřejné osvětlen..._01'!J32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90</v>
      </c>
      <c r="AR113" s="73"/>
      <c r="AS113" s="138">
        <v>0</v>
      </c>
      <c r="AT113" s="139">
        <f>ROUND(SUM(AV113:AW113),2)</f>
        <v>0</v>
      </c>
      <c r="AU113" s="140">
        <f>'SO 402 - Veřejné osvětlen..._01'!P120</f>
        <v>0</v>
      </c>
      <c r="AV113" s="139">
        <f>'SO 402 - Veřejné osvětlen..._01'!J35</f>
        <v>0</v>
      </c>
      <c r="AW113" s="139">
        <f>'SO 402 - Veřejné osvětlen..._01'!J36</f>
        <v>0</v>
      </c>
      <c r="AX113" s="139">
        <f>'SO 402 - Veřejné osvětlen..._01'!J37</f>
        <v>0</v>
      </c>
      <c r="AY113" s="139">
        <f>'SO 402 - Veřejné osvětlen..._01'!J38</f>
        <v>0</v>
      </c>
      <c r="AZ113" s="139">
        <f>'SO 402 - Veřejné osvětlen..._01'!F35</f>
        <v>0</v>
      </c>
      <c r="BA113" s="139">
        <f>'SO 402 - Veřejné osvětlen..._01'!F36</f>
        <v>0</v>
      </c>
      <c r="BB113" s="139">
        <f>'SO 402 - Veřejné osvětlen..._01'!F37</f>
        <v>0</v>
      </c>
      <c r="BC113" s="139">
        <f>'SO 402 - Veřejné osvětlen..._01'!F38</f>
        <v>0</v>
      </c>
      <c r="BD113" s="141">
        <f>'SO 402 - Veřejné osvětlen..._01'!F39</f>
        <v>0</v>
      </c>
      <c r="BE113" s="4"/>
      <c r="BT113" s="142" t="s">
        <v>87</v>
      </c>
      <c r="BV113" s="142" t="s">
        <v>80</v>
      </c>
      <c r="BW113" s="142" t="s">
        <v>132</v>
      </c>
      <c r="BX113" s="142" t="s">
        <v>123</v>
      </c>
      <c r="CL113" s="142" t="s">
        <v>19</v>
      </c>
    </row>
    <row r="114" s="4" customFormat="1" ht="23.25" customHeight="1">
      <c r="A114" s="143" t="s">
        <v>92</v>
      </c>
      <c r="B114" s="71"/>
      <c r="C114" s="133"/>
      <c r="D114" s="133"/>
      <c r="E114" s="134" t="s">
        <v>133</v>
      </c>
      <c r="F114" s="134"/>
      <c r="G114" s="134"/>
      <c r="H114" s="134"/>
      <c r="I114" s="134"/>
      <c r="J114" s="133"/>
      <c r="K114" s="134" t="s">
        <v>107</v>
      </c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'VRN 101, 402 - Vedlejší r...'!J32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90</v>
      </c>
      <c r="AR114" s="73"/>
      <c r="AS114" s="138">
        <v>0</v>
      </c>
      <c r="AT114" s="139">
        <f>ROUND(SUM(AV114:AW114),2)</f>
        <v>0</v>
      </c>
      <c r="AU114" s="140">
        <f>'VRN 101, 402 - Vedlejší r...'!P124</f>
        <v>0</v>
      </c>
      <c r="AV114" s="139">
        <f>'VRN 101, 402 - Vedlejší r...'!J35</f>
        <v>0</v>
      </c>
      <c r="AW114" s="139">
        <f>'VRN 101, 402 - Vedlejší r...'!J36</f>
        <v>0</v>
      </c>
      <c r="AX114" s="139">
        <f>'VRN 101, 402 - Vedlejší r...'!J37</f>
        <v>0</v>
      </c>
      <c r="AY114" s="139">
        <f>'VRN 101, 402 - Vedlejší r...'!J38</f>
        <v>0</v>
      </c>
      <c r="AZ114" s="139">
        <f>'VRN 101, 402 - Vedlejší r...'!F35</f>
        <v>0</v>
      </c>
      <c r="BA114" s="139">
        <f>'VRN 101, 402 - Vedlejší r...'!F36</f>
        <v>0</v>
      </c>
      <c r="BB114" s="139">
        <f>'VRN 101, 402 - Vedlejší r...'!F37</f>
        <v>0</v>
      </c>
      <c r="BC114" s="139">
        <f>'VRN 101, 402 - Vedlejší r...'!F38</f>
        <v>0</v>
      </c>
      <c r="BD114" s="141">
        <f>'VRN 101, 402 - Vedlejší r...'!F39</f>
        <v>0</v>
      </c>
      <c r="BE114" s="4"/>
      <c r="BT114" s="142" t="s">
        <v>87</v>
      </c>
      <c r="BV114" s="142" t="s">
        <v>80</v>
      </c>
      <c r="BW114" s="142" t="s">
        <v>134</v>
      </c>
      <c r="BX114" s="142" t="s">
        <v>123</v>
      </c>
      <c r="CL114" s="142" t="s">
        <v>19</v>
      </c>
    </row>
    <row r="115" s="4" customFormat="1" ht="23.25" customHeight="1">
      <c r="A115" s="143" t="s">
        <v>92</v>
      </c>
      <c r="B115" s="71"/>
      <c r="C115" s="133"/>
      <c r="D115" s="133"/>
      <c r="E115" s="134" t="s">
        <v>135</v>
      </c>
      <c r="F115" s="134"/>
      <c r="G115" s="134"/>
      <c r="H115" s="134"/>
      <c r="I115" s="134"/>
      <c r="J115" s="133"/>
      <c r="K115" s="134" t="s">
        <v>107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'VRN 302, 303 - Vedlejší r...'!J32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90</v>
      </c>
      <c r="AR115" s="73"/>
      <c r="AS115" s="144">
        <v>0</v>
      </c>
      <c r="AT115" s="145">
        <f>ROUND(SUM(AV115:AW115),2)</f>
        <v>0</v>
      </c>
      <c r="AU115" s="146">
        <f>'VRN 302, 303 - Vedlejší r...'!P123</f>
        <v>0</v>
      </c>
      <c r="AV115" s="145">
        <f>'VRN 302, 303 - Vedlejší r...'!J35</f>
        <v>0</v>
      </c>
      <c r="AW115" s="145">
        <f>'VRN 302, 303 - Vedlejší r...'!J36</f>
        <v>0</v>
      </c>
      <c r="AX115" s="145">
        <f>'VRN 302, 303 - Vedlejší r...'!J37</f>
        <v>0</v>
      </c>
      <c r="AY115" s="145">
        <f>'VRN 302, 303 - Vedlejší r...'!J38</f>
        <v>0</v>
      </c>
      <c r="AZ115" s="145">
        <f>'VRN 302, 303 - Vedlejší r...'!F35</f>
        <v>0</v>
      </c>
      <c r="BA115" s="145">
        <f>'VRN 302, 303 - Vedlejší r...'!F36</f>
        <v>0</v>
      </c>
      <c r="BB115" s="145">
        <f>'VRN 302, 303 - Vedlejší r...'!F37</f>
        <v>0</v>
      </c>
      <c r="BC115" s="145">
        <f>'VRN 302, 303 - Vedlejší r...'!F38</f>
        <v>0</v>
      </c>
      <c r="BD115" s="147">
        <f>'VRN 302, 303 - Vedlejší r...'!F39</f>
        <v>0</v>
      </c>
      <c r="BE115" s="4"/>
      <c r="BT115" s="142" t="s">
        <v>87</v>
      </c>
      <c r="BV115" s="142" t="s">
        <v>80</v>
      </c>
      <c r="BW115" s="142" t="s">
        <v>136</v>
      </c>
      <c r="BX115" s="142" t="s">
        <v>123</v>
      </c>
      <c r="CL115" s="142" t="s">
        <v>19</v>
      </c>
    </row>
    <row r="116" s="2" customFormat="1" ht="30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5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45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</row>
  </sheetData>
  <sheetProtection sheet="1" formatColumns="0" formatRows="0" objects="1" scenarios="1" spinCount="100000" saltValue="TspW68HFN40dv7So4P0lJX5w12k1HifOx2D7MgJEXJLL6QwGf7Xv8deBzBGqTMLVp+LX7xACHsnJzsJ+Z+EgXQ==" hashValue="mMEw1iqhiKODLcDeuD8LMyiR2gXlevatfglb33Ej3cpR6XaOQZGu5cRWV57OHgg3VCq0H/movkMLbyZl1d3u3w==" algorithmName="SHA-512" password="CC35"/>
  <mergeCells count="122">
    <mergeCell ref="C92:G92"/>
    <mergeCell ref="D95:H95"/>
    <mergeCell ref="E102:I102"/>
    <mergeCell ref="E96:I96"/>
    <mergeCell ref="F98:J98"/>
    <mergeCell ref="F103:J103"/>
    <mergeCell ref="F101:J101"/>
    <mergeCell ref="F100:J100"/>
    <mergeCell ref="F99:J99"/>
    <mergeCell ref="F97:J97"/>
    <mergeCell ref="F104:J104"/>
    <mergeCell ref="I92:AF92"/>
    <mergeCell ref="J95:AF95"/>
    <mergeCell ref="K102:AF102"/>
    <mergeCell ref="K96:AF96"/>
    <mergeCell ref="L98:AF98"/>
    <mergeCell ref="L101:AF101"/>
    <mergeCell ref="L97:AF97"/>
    <mergeCell ref="L100:AF100"/>
    <mergeCell ref="L85:AJ85"/>
    <mergeCell ref="L104:AF104"/>
    <mergeCell ref="L103:AF103"/>
    <mergeCell ref="L99:AF99"/>
    <mergeCell ref="F105:J105"/>
    <mergeCell ref="L105:AF105"/>
    <mergeCell ref="E106:I106"/>
    <mergeCell ref="K106:AF106"/>
    <mergeCell ref="F107:J107"/>
    <mergeCell ref="L107:AF107"/>
    <mergeCell ref="D108:H108"/>
    <mergeCell ref="J108:AF108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E114:I114"/>
    <mergeCell ref="K114:AF114"/>
    <mergeCell ref="E115:I115"/>
    <mergeCell ref="K115:AF11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2:AM102"/>
    <mergeCell ref="AG103:AM103"/>
    <mergeCell ref="AG101:AM101"/>
    <mergeCell ref="AG104:AM104"/>
    <mergeCell ref="AG100:AM100"/>
    <mergeCell ref="AG99:AM99"/>
    <mergeCell ref="AG95:AM95"/>
    <mergeCell ref="AG98:AM98"/>
    <mergeCell ref="AG96:AM96"/>
    <mergeCell ref="AG92:AM92"/>
    <mergeCell ref="AG97:AM97"/>
    <mergeCell ref="AM87:AN87"/>
    <mergeCell ref="AM90:AP90"/>
    <mergeCell ref="AM89:AP89"/>
    <mergeCell ref="AN95:AP95"/>
    <mergeCell ref="AN96:AP96"/>
    <mergeCell ref="AN103:AP103"/>
    <mergeCell ref="AN99:AP99"/>
    <mergeCell ref="AN92:AP92"/>
    <mergeCell ref="AN97:AP97"/>
    <mergeCell ref="AN101:AP101"/>
    <mergeCell ref="AN104:AP104"/>
    <mergeCell ref="AN98:AP98"/>
    <mergeCell ref="AN100:AP100"/>
    <mergeCell ref="AN102:AP102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G94:AM94"/>
    <mergeCell ref="AN94:AP94"/>
  </mergeCells>
  <hyperlinks>
    <hyperlink ref="A97" location="'SO 101 - Stezka a zpevněn...'!C2" display="/"/>
    <hyperlink ref="A98" location="'SO 101s - Sanace zemní pláně'!C2" display="/"/>
    <hyperlink ref="A99" location="'SO 301 - Odvodnění komuni...'!C2" display="/"/>
    <hyperlink ref="A100" location="'SO 402 - Veřejné osvětlen...'!C2" display="/"/>
    <hyperlink ref="A101" location="'VRN - Vedlejší rozpočtové...'!C2" display="/"/>
    <hyperlink ref="A103" location="'SO 101 - Stezka a zpevněn..._01'!C2" display="/"/>
    <hyperlink ref="A104" location="'SO 301 - Odvodnění komuni..._01'!C2" display="/"/>
    <hyperlink ref="A105" location="'SO 401 - Přeložka veřejné...'!C2" display="/"/>
    <hyperlink ref="A107" location="'VRN - Vedlejší rozpočtové..._01'!C2" display="/"/>
    <hyperlink ref="A109" location="'SO 101 - Stezka a zpevněn..._02'!C2" display="/"/>
    <hyperlink ref="A110" location="'SO 101s - Sanace zemní pláně_01'!C2" display="/"/>
    <hyperlink ref="A111" location="'SO 302 - Tlaková splaškov...'!C2" display="/"/>
    <hyperlink ref="A112" location="'SO 303 - Vodovod'!C2" display="/"/>
    <hyperlink ref="A113" location="'SO 402 - Veřejné osvětlen..._01'!C2" display="/"/>
    <hyperlink ref="A114" location="'VRN 101, 402 - Vedlejší r...'!C2" display="/"/>
    <hyperlink ref="A115" location="'VRN 302, 303 - Vedlejší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ROUND(J139,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ROUND((SUM(BE139:BE1044)),  2)</f>
        <v>0</v>
      </c>
      <c r="G37" s="39"/>
      <c r="H37" s="39"/>
      <c r="I37" s="166">
        <v>0.20999999999999999</v>
      </c>
      <c r="J37" s="165">
        <f>ROUND(((SUM(BE139:BE1044))*I37),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ROUND((SUM(BF139:BF1044)),  2)</f>
        <v>0</v>
      </c>
      <c r="G38" s="39"/>
      <c r="H38" s="39"/>
      <c r="I38" s="166">
        <v>0.14999999999999999</v>
      </c>
      <c r="J38" s="165">
        <f>ROUND(((SUM(BF139:BF1044))*I38),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ROUND((SUM(BG139:BG1044)),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ROUND((SUM(BH139:BH1044)),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ROUND((SUM(BI139:BI1044)),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101 - Stezka a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J139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149</v>
      </c>
      <c r="E101" s="194"/>
      <c r="F101" s="194"/>
      <c r="G101" s="194"/>
      <c r="H101" s="194"/>
      <c r="I101" s="194"/>
      <c r="J101" s="195">
        <f>J140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150</v>
      </c>
      <c r="E102" s="199"/>
      <c r="F102" s="199"/>
      <c r="G102" s="199"/>
      <c r="H102" s="199"/>
      <c r="I102" s="199"/>
      <c r="J102" s="200">
        <f>J141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151</v>
      </c>
      <c r="E103" s="199"/>
      <c r="F103" s="199"/>
      <c r="G103" s="199"/>
      <c r="H103" s="199"/>
      <c r="I103" s="199"/>
      <c r="J103" s="200">
        <f>J374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152</v>
      </c>
      <c r="E104" s="199"/>
      <c r="F104" s="199"/>
      <c r="G104" s="199"/>
      <c r="H104" s="199"/>
      <c r="I104" s="199"/>
      <c r="J104" s="200">
        <f>J489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153</v>
      </c>
      <c r="E105" s="199"/>
      <c r="F105" s="199"/>
      <c r="G105" s="199"/>
      <c r="H105" s="199"/>
      <c r="I105" s="199"/>
      <c r="J105" s="200">
        <f>J589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154</v>
      </c>
      <c r="E106" s="199"/>
      <c r="F106" s="199"/>
      <c r="G106" s="199"/>
      <c r="H106" s="199"/>
      <c r="I106" s="199"/>
      <c r="J106" s="200">
        <f>J623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155</v>
      </c>
      <c r="E107" s="199"/>
      <c r="F107" s="199"/>
      <c r="G107" s="199"/>
      <c r="H107" s="199"/>
      <c r="I107" s="199"/>
      <c r="J107" s="200">
        <f>J697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156</v>
      </c>
      <c r="E108" s="199"/>
      <c r="F108" s="199"/>
      <c r="G108" s="199"/>
      <c r="H108" s="199"/>
      <c r="I108" s="199"/>
      <c r="J108" s="200">
        <f>J763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3"/>
      <c r="D109" s="198" t="s">
        <v>157</v>
      </c>
      <c r="E109" s="199"/>
      <c r="F109" s="199"/>
      <c r="G109" s="199"/>
      <c r="H109" s="199"/>
      <c r="I109" s="199"/>
      <c r="J109" s="200">
        <f>J867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158</v>
      </c>
      <c r="E110" s="199"/>
      <c r="F110" s="199"/>
      <c r="G110" s="199"/>
      <c r="H110" s="199"/>
      <c r="I110" s="199"/>
      <c r="J110" s="200">
        <f>J933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159</v>
      </c>
      <c r="E111" s="199"/>
      <c r="F111" s="199"/>
      <c r="G111" s="199"/>
      <c r="H111" s="199"/>
      <c r="I111" s="199"/>
      <c r="J111" s="200">
        <f>J973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160</v>
      </c>
      <c r="E112" s="194"/>
      <c r="F112" s="194"/>
      <c r="G112" s="194"/>
      <c r="H112" s="194"/>
      <c r="I112" s="194"/>
      <c r="J112" s="195">
        <f>J976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33"/>
      <c r="D113" s="198" t="s">
        <v>161</v>
      </c>
      <c r="E113" s="199"/>
      <c r="F113" s="199"/>
      <c r="G113" s="199"/>
      <c r="H113" s="199"/>
      <c r="I113" s="199"/>
      <c r="J113" s="200">
        <f>J977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162</v>
      </c>
      <c r="E114" s="199"/>
      <c r="F114" s="199"/>
      <c r="G114" s="199"/>
      <c r="H114" s="199"/>
      <c r="I114" s="199"/>
      <c r="J114" s="200">
        <f>J1000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163</v>
      </c>
      <c r="E115" s="199"/>
      <c r="F115" s="199"/>
      <c r="G115" s="199"/>
      <c r="H115" s="199"/>
      <c r="I115" s="199"/>
      <c r="J115" s="200">
        <f>J1029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164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Klatovy - cyklostezka podél I/22 v Puškinově ulici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138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1" customFormat="1" ht="16.5" customHeight="1">
      <c r="B127" s="22"/>
      <c r="C127" s="23"/>
      <c r="D127" s="23"/>
      <c r="E127" s="185" t="s">
        <v>139</v>
      </c>
      <c r="F127" s="23"/>
      <c r="G127" s="23"/>
      <c r="H127" s="23"/>
      <c r="I127" s="23"/>
      <c r="J127" s="23"/>
      <c r="K127" s="23"/>
      <c r="L127" s="21"/>
    </row>
    <row r="128" s="1" customFormat="1" ht="12" customHeight="1">
      <c r="B128" s="22"/>
      <c r="C128" s="33" t="s">
        <v>140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6" t="s">
        <v>141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142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E13</f>
        <v>SO 101 - Stezka a zpevněné plochy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22</v>
      </c>
      <c r="D133" s="41"/>
      <c r="E133" s="41"/>
      <c r="F133" s="28" t="str">
        <f>F16</f>
        <v xml:space="preserve">Klatovy </v>
      </c>
      <c r="G133" s="41"/>
      <c r="H133" s="41"/>
      <c r="I133" s="33" t="s">
        <v>24</v>
      </c>
      <c r="J133" s="80" t="str">
        <f>IF(J16="","",J16)</f>
        <v>2. 11. 2023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5.65" customHeight="1">
      <c r="A135" s="39"/>
      <c r="B135" s="40"/>
      <c r="C135" s="33" t="s">
        <v>26</v>
      </c>
      <c r="D135" s="41"/>
      <c r="E135" s="41"/>
      <c r="F135" s="28" t="str">
        <f>E19</f>
        <v xml:space="preserve"> </v>
      </c>
      <c r="G135" s="41"/>
      <c r="H135" s="41"/>
      <c r="I135" s="33" t="s">
        <v>32</v>
      </c>
      <c r="J135" s="37" t="str">
        <f>E25</f>
        <v>Projekce dopravní Filip,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30</v>
      </c>
      <c r="D136" s="41"/>
      <c r="E136" s="41"/>
      <c r="F136" s="28" t="str">
        <f>IF(E22="","",E22)</f>
        <v>Vyplň údaj</v>
      </c>
      <c r="G136" s="41"/>
      <c r="H136" s="41"/>
      <c r="I136" s="33" t="s">
        <v>35</v>
      </c>
      <c r="J136" s="37" t="str">
        <f>E28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2"/>
      <c r="B138" s="203"/>
      <c r="C138" s="204" t="s">
        <v>165</v>
      </c>
      <c r="D138" s="205" t="s">
        <v>63</v>
      </c>
      <c r="E138" s="205" t="s">
        <v>59</v>
      </c>
      <c r="F138" s="205" t="s">
        <v>60</v>
      </c>
      <c r="G138" s="205" t="s">
        <v>166</v>
      </c>
      <c r="H138" s="205" t="s">
        <v>167</v>
      </c>
      <c r="I138" s="205" t="s">
        <v>168</v>
      </c>
      <c r="J138" s="205" t="s">
        <v>146</v>
      </c>
      <c r="K138" s="206" t="s">
        <v>169</v>
      </c>
      <c r="L138" s="207"/>
      <c r="M138" s="101" t="s">
        <v>1</v>
      </c>
      <c r="N138" s="102" t="s">
        <v>42</v>
      </c>
      <c r="O138" s="102" t="s">
        <v>170</v>
      </c>
      <c r="P138" s="102" t="s">
        <v>171</v>
      </c>
      <c r="Q138" s="102" t="s">
        <v>172</v>
      </c>
      <c r="R138" s="102" t="s">
        <v>173</v>
      </c>
      <c r="S138" s="102" t="s">
        <v>174</v>
      </c>
      <c r="T138" s="103" t="s">
        <v>175</v>
      </c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</row>
    <row r="139" s="2" customFormat="1" ht="22.8" customHeight="1">
      <c r="A139" s="39"/>
      <c r="B139" s="40"/>
      <c r="C139" s="108" t="s">
        <v>176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P140+P976</f>
        <v>0</v>
      </c>
      <c r="Q139" s="105"/>
      <c r="R139" s="210">
        <f>R140+R976</f>
        <v>1432.4817901400002</v>
      </c>
      <c r="S139" s="105"/>
      <c r="T139" s="211">
        <f>T140+T976</f>
        <v>249.47534999999999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77</v>
      </c>
      <c r="AU139" s="18" t="s">
        <v>148</v>
      </c>
      <c r="BK139" s="212">
        <f>BK140+BK976</f>
        <v>0</v>
      </c>
    </row>
    <row r="140" s="12" customFormat="1" ht="25.92" customHeight="1">
      <c r="A140" s="12"/>
      <c r="B140" s="213"/>
      <c r="C140" s="214"/>
      <c r="D140" s="215" t="s">
        <v>77</v>
      </c>
      <c r="E140" s="216" t="s">
        <v>177</v>
      </c>
      <c r="F140" s="216" t="s">
        <v>178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P141+P374+P489+P589+P623+P697+P763+P933+P973</f>
        <v>0</v>
      </c>
      <c r="Q140" s="221"/>
      <c r="R140" s="222">
        <f>R141+R374+R489+R589+R623+R697+R763+R933+R973</f>
        <v>1431.5469066500002</v>
      </c>
      <c r="S140" s="221"/>
      <c r="T140" s="223">
        <f>T141+T374+T489+T589+T623+T697+T763+T933+T973</f>
        <v>249.47534999999999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77</v>
      </c>
      <c r="AU140" s="225" t="s">
        <v>78</v>
      </c>
      <c r="AY140" s="224" t="s">
        <v>179</v>
      </c>
      <c r="BK140" s="226">
        <f>BK141+BK374+BK489+BK589+BK623+BK697+BK763+BK933+BK973</f>
        <v>0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85</v>
      </c>
      <c r="F141" s="227" t="s">
        <v>180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SUM(P142:P373)</f>
        <v>0</v>
      </c>
      <c r="Q141" s="221"/>
      <c r="R141" s="222">
        <f>SUM(R142:R373)</f>
        <v>748.62065400000006</v>
      </c>
      <c r="S141" s="221"/>
      <c r="T141" s="223">
        <f>SUM(T142:T373)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179</v>
      </c>
      <c r="BK141" s="226">
        <f>SUM(BK142:BK373)</f>
        <v>0</v>
      </c>
    </row>
    <row r="142" s="2" customFormat="1" ht="33" customHeight="1">
      <c r="A142" s="39"/>
      <c r="B142" s="40"/>
      <c r="C142" s="229" t="s">
        <v>85</v>
      </c>
      <c r="D142" s="229" t="s">
        <v>181</v>
      </c>
      <c r="E142" s="230" t="s">
        <v>182</v>
      </c>
      <c r="F142" s="231" t="s">
        <v>183</v>
      </c>
      <c r="G142" s="232" t="s">
        <v>184</v>
      </c>
      <c r="H142" s="233">
        <v>65</v>
      </c>
      <c r="I142" s="234"/>
      <c r="J142" s="235">
        <f>ROUND(I142*H142,2)</f>
        <v>0</v>
      </c>
      <c r="K142" s="231" t="s">
        <v>185</v>
      </c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186</v>
      </c>
      <c r="AT142" s="240" t="s">
        <v>181</v>
      </c>
      <c r="AU142" s="240" t="s">
        <v>87</v>
      </c>
      <c r="AY142" s="18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85</v>
      </c>
      <c r="BK142" s="241">
        <f>ROUND(I142*H142,2)</f>
        <v>0</v>
      </c>
      <c r="BL142" s="18" t="s">
        <v>186</v>
      </c>
      <c r="BM142" s="240" t="s">
        <v>187</v>
      </c>
    </row>
    <row r="143" s="2" customFormat="1">
      <c r="A143" s="39"/>
      <c r="B143" s="40"/>
      <c r="C143" s="41"/>
      <c r="D143" s="242" t="s">
        <v>188</v>
      </c>
      <c r="E143" s="41"/>
      <c r="F143" s="243" t="s">
        <v>189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188</v>
      </c>
      <c r="AU143" s="18" t="s">
        <v>87</v>
      </c>
    </row>
    <row r="144" s="13" customFormat="1">
      <c r="A144" s="13"/>
      <c r="B144" s="247"/>
      <c r="C144" s="248"/>
      <c r="D144" s="242" t="s">
        <v>190</v>
      </c>
      <c r="E144" s="249" t="s">
        <v>1</v>
      </c>
      <c r="F144" s="250" t="s">
        <v>191</v>
      </c>
      <c r="G144" s="248"/>
      <c r="H144" s="251">
        <v>65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190</v>
      </c>
      <c r="AU144" s="257" t="s">
        <v>87</v>
      </c>
      <c r="AV144" s="13" t="s">
        <v>87</v>
      </c>
      <c r="AW144" s="13" t="s">
        <v>34</v>
      </c>
      <c r="AX144" s="13" t="s">
        <v>78</v>
      </c>
      <c r="AY144" s="257" t="s">
        <v>179</v>
      </c>
    </row>
    <row r="145" s="14" customFormat="1">
      <c r="A145" s="14"/>
      <c r="B145" s="258"/>
      <c r="C145" s="259"/>
      <c r="D145" s="242" t="s">
        <v>190</v>
      </c>
      <c r="E145" s="260" t="s">
        <v>1</v>
      </c>
      <c r="F145" s="261" t="s">
        <v>192</v>
      </c>
      <c r="G145" s="259"/>
      <c r="H145" s="262">
        <v>65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8" t="s">
        <v>190</v>
      </c>
      <c r="AU145" s="268" t="s">
        <v>87</v>
      </c>
      <c r="AV145" s="14" t="s">
        <v>186</v>
      </c>
      <c r="AW145" s="14" t="s">
        <v>34</v>
      </c>
      <c r="AX145" s="14" t="s">
        <v>85</v>
      </c>
      <c r="AY145" s="268" t="s">
        <v>179</v>
      </c>
    </row>
    <row r="146" s="2" customFormat="1" ht="24.15" customHeight="1">
      <c r="A146" s="39"/>
      <c r="B146" s="40"/>
      <c r="C146" s="229" t="s">
        <v>87</v>
      </c>
      <c r="D146" s="229" t="s">
        <v>181</v>
      </c>
      <c r="E146" s="230" t="s">
        <v>193</v>
      </c>
      <c r="F146" s="231" t="s">
        <v>194</v>
      </c>
      <c r="G146" s="232" t="s">
        <v>195</v>
      </c>
      <c r="H146" s="233">
        <v>9</v>
      </c>
      <c r="I146" s="234"/>
      <c r="J146" s="235">
        <f>ROUND(I146*H146,2)</f>
        <v>0</v>
      </c>
      <c r="K146" s="231" t="s">
        <v>185</v>
      </c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186</v>
      </c>
      <c r="AT146" s="240" t="s">
        <v>181</v>
      </c>
      <c r="AU146" s="240" t="s">
        <v>87</v>
      </c>
      <c r="AY146" s="18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85</v>
      </c>
      <c r="BK146" s="241">
        <f>ROUND(I146*H146,2)</f>
        <v>0</v>
      </c>
      <c r="BL146" s="18" t="s">
        <v>186</v>
      </c>
      <c r="BM146" s="240" t="s">
        <v>196</v>
      </c>
    </row>
    <row r="147" s="2" customFormat="1">
      <c r="A147" s="39"/>
      <c r="B147" s="40"/>
      <c r="C147" s="41"/>
      <c r="D147" s="242" t="s">
        <v>188</v>
      </c>
      <c r="E147" s="41"/>
      <c r="F147" s="243" t="s">
        <v>197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188</v>
      </c>
      <c r="AU147" s="18" t="s">
        <v>87</v>
      </c>
    </row>
    <row r="148" s="2" customFormat="1">
      <c r="A148" s="39"/>
      <c r="B148" s="40"/>
      <c r="C148" s="41"/>
      <c r="D148" s="242" t="s">
        <v>198</v>
      </c>
      <c r="E148" s="41"/>
      <c r="F148" s="269" t="s">
        <v>199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198</v>
      </c>
      <c r="AU148" s="18" t="s">
        <v>87</v>
      </c>
    </row>
    <row r="149" s="13" customFormat="1">
      <c r="A149" s="13"/>
      <c r="B149" s="247"/>
      <c r="C149" s="248"/>
      <c r="D149" s="242" t="s">
        <v>190</v>
      </c>
      <c r="E149" s="249" t="s">
        <v>1</v>
      </c>
      <c r="F149" s="250" t="s">
        <v>200</v>
      </c>
      <c r="G149" s="248"/>
      <c r="H149" s="251">
        <v>9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190</v>
      </c>
      <c r="AU149" s="257" t="s">
        <v>87</v>
      </c>
      <c r="AV149" s="13" t="s">
        <v>87</v>
      </c>
      <c r="AW149" s="13" t="s">
        <v>34</v>
      </c>
      <c r="AX149" s="13" t="s">
        <v>85</v>
      </c>
      <c r="AY149" s="257" t="s">
        <v>179</v>
      </c>
    </row>
    <row r="150" s="2" customFormat="1" ht="24.15" customHeight="1">
      <c r="A150" s="39"/>
      <c r="B150" s="40"/>
      <c r="C150" s="229" t="s">
        <v>95</v>
      </c>
      <c r="D150" s="229" t="s">
        <v>181</v>
      </c>
      <c r="E150" s="230" t="s">
        <v>201</v>
      </c>
      <c r="F150" s="231" t="s">
        <v>202</v>
      </c>
      <c r="G150" s="232" t="s">
        <v>195</v>
      </c>
      <c r="H150" s="233">
        <v>1</v>
      </c>
      <c r="I150" s="234"/>
      <c r="J150" s="235">
        <f>ROUND(I150*H150,2)</f>
        <v>0</v>
      </c>
      <c r="K150" s="231" t="s">
        <v>185</v>
      </c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186</v>
      </c>
      <c r="AT150" s="240" t="s">
        <v>181</v>
      </c>
      <c r="AU150" s="240" t="s">
        <v>87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186</v>
      </c>
      <c r="BM150" s="240" t="s">
        <v>203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204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87</v>
      </c>
    </row>
    <row r="152" s="2" customFormat="1">
      <c r="A152" s="39"/>
      <c r="B152" s="40"/>
      <c r="C152" s="41"/>
      <c r="D152" s="242" t="s">
        <v>198</v>
      </c>
      <c r="E152" s="41"/>
      <c r="F152" s="269" t="s">
        <v>205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198</v>
      </c>
      <c r="AU152" s="18" t="s">
        <v>87</v>
      </c>
    </row>
    <row r="153" s="13" customFormat="1">
      <c r="A153" s="13"/>
      <c r="B153" s="247"/>
      <c r="C153" s="248"/>
      <c r="D153" s="242" t="s">
        <v>190</v>
      </c>
      <c r="E153" s="249" t="s">
        <v>1</v>
      </c>
      <c r="F153" s="250" t="s">
        <v>85</v>
      </c>
      <c r="G153" s="248"/>
      <c r="H153" s="251">
        <v>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190</v>
      </c>
      <c r="AU153" s="257" t="s">
        <v>87</v>
      </c>
      <c r="AV153" s="13" t="s">
        <v>87</v>
      </c>
      <c r="AW153" s="13" t="s">
        <v>34</v>
      </c>
      <c r="AX153" s="13" t="s">
        <v>85</v>
      </c>
      <c r="AY153" s="257" t="s">
        <v>179</v>
      </c>
    </row>
    <row r="154" s="2" customFormat="1" ht="24.15" customHeight="1">
      <c r="A154" s="39"/>
      <c r="B154" s="40"/>
      <c r="C154" s="229" t="s">
        <v>186</v>
      </c>
      <c r="D154" s="229" t="s">
        <v>181</v>
      </c>
      <c r="E154" s="230" t="s">
        <v>206</v>
      </c>
      <c r="F154" s="231" t="s">
        <v>207</v>
      </c>
      <c r="G154" s="232" t="s">
        <v>195</v>
      </c>
      <c r="H154" s="233">
        <v>2</v>
      </c>
      <c r="I154" s="234"/>
      <c r="J154" s="235">
        <f>ROUND(I154*H154,2)</f>
        <v>0</v>
      </c>
      <c r="K154" s="231" t="s">
        <v>185</v>
      </c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186</v>
      </c>
      <c r="AT154" s="240" t="s">
        <v>181</v>
      </c>
      <c r="AU154" s="240" t="s">
        <v>87</v>
      </c>
      <c r="AY154" s="18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85</v>
      </c>
      <c r="BK154" s="241">
        <f>ROUND(I154*H154,2)</f>
        <v>0</v>
      </c>
      <c r="BL154" s="18" t="s">
        <v>186</v>
      </c>
      <c r="BM154" s="240" t="s">
        <v>208</v>
      </c>
    </row>
    <row r="155" s="2" customFormat="1">
      <c r="A155" s="39"/>
      <c r="B155" s="40"/>
      <c r="C155" s="41"/>
      <c r="D155" s="242" t="s">
        <v>188</v>
      </c>
      <c r="E155" s="41"/>
      <c r="F155" s="243" t="s">
        <v>209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188</v>
      </c>
      <c r="AU155" s="18" t="s">
        <v>87</v>
      </c>
    </row>
    <row r="156" s="2" customFormat="1">
      <c r="A156" s="39"/>
      <c r="B156" s="40"/>
      <c r="C156" s="41"/>
      <c r="D156" s="242" t="s">
        <v>198</v>
      </c>
      <c r="E156" s="41"/>
      <c r="F156" s="269" t="s">
        <v>205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198</v>
      </c>
      <c r="AU156" s="18" t="s">
        <v>87</v>
      </c>
    </row>
    <row r="157" s="13" customFormat="1">
      <c r="A157" s="13"/>
      <c r="B157" s="247"/>
      <c r="C157" s="248"/>
      <c r="D157" s="242" t="s">
        <v>190</v>
      </c>
      <c r="E157" s="249" t="s">
        <v>1</v>
      </c>
      <c r="F157" s="250" t="s">
        <v>210</v>
      </c>
      <c r="G157" s="248"/>
      <c r="H157" s="251">
        <v>2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190</v>
      </c>
      <c r="AU157" s="257" t="s">
        <v>87</v>
      </c>
      <c r="AV157" s="13" t="s">
        <v>87</v>
      </c>
      <c r="AW157" s="13" t="s">
        <v>34</v>
      </c>
      <c r="AX157" s="13" t="s">
        <v>85</v>
      </c>
      <c r="AY157" s="257" t="s">
        <v>179</v>
      </c>
    </row>
    <row r="158" s="2" customFormat="1" ht="33" customHeight="1">
      <c r="A158" s="39"/>
      <c r="B158" s="40"/>
      <c r="C158" s="229" t="s">
        <v>211</v>
      </c>
      <c r="D158" s="229" t="s">
        <v>181</v>
      </c>
      <c r="E158" s="230" t="s">
        <v>212</v>
      </c>
      <c r="F158" s="231" t="s">
        <v>213</v>
      </c>
      <c r="G158" s="232" t="s">
        <v>195</v>
      </c>
      <c r="H158" s="233">
        <v>9</v>
      </c>
      <c r="I158" s="234"/>
      <c r="J158" s="235">
        <f>ROUND(I158*H158,2)</f>
        <v>0</v>
      </c>
      <c r="K158" s="231" t="s">
        <v>185</v>
      </c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186</v>
      </c>
      <c r="AT158" s="240" t="s">
        <v>181</v>
      </c>
      <c r="AU158" s="240" t="s">
        <v>87</v>
      </c>
      <c r="AY158" s="18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85</v>
      </c>
      <c r="BK158" s="241">
        <f>ROUND(I158*H158,2)</f>
        <v>0</v>
      </c>
      <c r="BL158" s="18" t="s">
        <v>186</v>
      </c>
      <c r="BM158" s="240" t="s">
        <v>214</v>
      </c>
    </row>
    <row r="159" s="2" customFormat="1">
      <c r="A159" s="39"/>
      <c r="B159" s="40"/>
      <c r="C159" s="41"/>
      <c r="D159" s="242" t="s">
        <v>188</v>
      </c>
      <c r="E159" s="41"/>
      <c r="F159" s="243" t="s">
        <v>215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188</v>
      </c>
      <c r="AU159" s="18" t="s">
        <v>87</v>
      </c>
    </row>
    <row r="160" s="2" customFormat="1">
      <c r="A160" s="39"/>
      <c r="B160" s="40"/>
      <c r="C160" s="41"/>
      <c r="D160" s="242" t="s">
        <v>198</v>
      </c>
      <c r="E160" s="41"/>
      <c r="F160" s="269" t="s">
        <v>205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198</v>
      </c>
      <c r="AU160" s="18" t="s">
        <v>87</v>
      </c>
    </row>
    <row r="161" s="13" customFormat="1">
      <c r="A161" s="13"/>
      <c r="B161" s="247"/>
      <c r="C161" s="248"/>
      <c r="D161" s="242" t="s">
        <v>190</v>
      </c>
      <c r="E161" s="249" t="s">
        <v>1</v>
      </c>
      <c r="F161" s="250" t="s">
        <v>216</v>
      </c>
      <c r="G161" s="248"/>
      <c r="H161" s="251">
        <v>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190</v>
      </c>
      <c r="AU161" s="257" t="s">
        <v>87</v>
      </c>
      <c r="AV161" s="13" t="s">
        <v>87</v>
      </c>
      <c r="AW161" s="13" t="s">
        <v>34</v>
      </c>
      <c r="AX161" s="13" t="s">
        <v>85</v>
      </c>
      <c r="AY161" s="257" t="s">
        <v>179</v>
      </c>
    </row>
    <row r="162" s="2" customFormat="1" ht="33" customHeight="1">
      <c r="A162" s="39"/>
      <c r="B162" s="40"/>
      <c r="C162" s="229" t="s">
        <v>217</v>
      </c>
      <c r="D162" s="229" t="s">
        <v>181</v>
      </c>
      <c r="E162" s="230" t="s">
        <v>218</v>
      </c>
      <c r="F162" s="231" t="s">
        <v>219</v>
      </c>
      <c r="G162" s="232" t="s">
        <v>195</v>
      </c>
      <c r="H162" s="233">
        <v>1</v>
      </c>
      <c r="I162" s="234"/>
      <c r="J162" s="235">
        <f>ROUND(I162*H162,2)</f>
        <v>0</v>
      </c>
      <c r="K162" s="231" t="s">
        <v>185</v>
      </c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186</v>
      </c>
      <c r="AT162" s="240" t="s">
        <v>181</v>
      </c>
      <c r="AU162" s="240" t="s">
        <v>87</v>
      </c>
      <c r="AY162" s="18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85</v>
      </c>
      <c r="BK162" s="241">
        <f>ROUND(I162*H162,2)</f>
        <v>0</v>
      </c>
      <c r="BL162" s="18" t="s">
        <v>186</v>
      </c>
      <c r="BM162" s="240" t="s">
        <v>220</v>
      </c>
    </row>
    <row r="163" s="2" customFormat="1">
      <c r="A163" s="39"/>
      <c r="B163" s="40"/>
      <c r="C163" s="41"/>
      <c r="D163" s="242" t="s">
        <v>188</v>
      </c>
      <c r="E163" s="41"/>
      <c r="F163" s="243" t="s">
        <v>221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188</v>
      </c>
      <c r="AU163" s="18" t="s">
        <v>87</v>
      </c>
    </row>
    <row r="164" s="2" customFormat="1">
      <c r="A164" s="39"/>
      <c r="B164" s="40"/>
      <c r="C164" s="41"/>
      <c r="D164" s="242" t="s">
        <v>198</v>
      </c>
      <c r="E164" s="41"/>
      <c r="F164" s="269" t="s">
        <v>205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198</v>
      </c>
      <c r="AU164" s="18" t="s">
        <v>87</v>
      </c>
    </row>
    <row r="165" s="13" customFormat="1">
      <c r="A165" s="13"/>
      <c r="B165" s="247"/>
      <c r="C165" s="248"/>
      <c r="D165" s="242" t="s">
        <v>190</v>
      </c>
      <c r="E165" s="249" t="s">
        <v>1</v>
      </c>
      <c r="F165" s="250" t="s">
        <v>85</v>
      </c>
      <c r="G165" s="248"/>
      <c r="H165" s="251">
        <v>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190</v>
      </c>
      <c r="AU165" s="257" t="s">
        <v>87</v>
      </c>
      <c r="AV165" s="13" t="s">
        <v>87</v>
      </c>
      <c r="AW165" s="13" t="s">
        <v>34</v>
      </c>
      <c r="AX165" s="13" t="s">
        <v>85</v>
      </c>
      <c r="AY165" s="257" t="s">
        <v>179</v>
      </c>
    </row>
    <row r="166" s="2" customFormat="1" ht="33" customHeight="1">
      <c r="A166" s="39"/>
      <c r="B166" s="40"/>
      <c r="C166" s="229" t="s">
        <v>222</v>
      </c>
      <c r="D166" s="229" t="s">
        <v>181</v>
      </c>
      <c r="E166" s="230" t="s">
        <v>223</v>
      </c>
      <c r="F166" s="231" t="s">
        <v>224</v>
      </c>
      <c r="G166" s="232" t="s">
        <v>195</v>
      </c>
      <c r="H166" s="233">
        <v>2</v>
      </c>
      <c r="I166" s="234"/>
      <c r="J166" s="235">
        <f>ROUND(I166*H166,2)</f>
        <v>0</v>
      </c>
      <c r="K166" s="231" t="s">
        <v>185</v>
      </c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186</v>
      </c>
      <c r="AT166" s="240" t="s">
        <v>181</v>
      </c>
      <c r="AU166" s="240" t="s">
        <v>87</v>
      </c>
      <c r="AY166" s="18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85</v>
      </c>
      <c r="BK166" s="241">
        <f>ROUND(I166*H166,2)</f>
        <v>0</v>
      </c>
      <c r="BL166" s="18" t="s">
        <v>186</v>
      </c>
      <c r="BM166" s="240" t="s">
        <v>225</v>
      </c>
    </row>
    <row r="167" s="2" customFormat="1">
      <c r="A167" s="39"/>
      <c r="B167" s="40"/>
      <c r="C167" s="41"/>
      <c r="D167" s="242" t="s">
        <v>188</v>
      </c>
      <c r="E167" s="41"/>
      <c r="F167" s="243" t="s">
        <v>226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188</v>
      </c>
      <c r="AU167" s="18" t="s">
        <v>87</v>
      </c>
    </row>
    <row r="168" s="2" customFormat="1">
      <c r="A168" s="39"/>
      <c r="B168" s="40"/>
      <c r="C168" s="41"/>
      <c r="D168" s="242" t="s">
        <v>198</v>
      </c>
      <c r="E168" s="41"/>
      <c r="F168" s="269" t="s">
        <v>205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198</v>
      </c>
      <c r="AU168" s="18" t="s">
        <v>87</v>
      </c>
    </row>
    <row r="169" s="13" customFormat="1">
      <c r="A169" s="13"/>
      <c r="B169" s="247"/>
      <c r="C169" s="248"/>
      <c r="D169" s="242" t="s">
        <v>190</v>
      </c>
      <c r="E169" s="249" t="s">
        <v>1</v>
      </c>
      <c r="F169" s="250" t="s">
        <v>87</v>
      </c>
      <c r="G169" s="248"/>
      <c r="H169" s="251">
        <v>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190</v>
      </c>
      <c r="AU169" s="257" t="s">
        <v>87</v>
      </c>
      <c r="AV169" s="13" t="s">
        <v>87</v>
      </c>
      <c r="AW169" s="13" t="s">
        <v>34</v>
      </c>
      <c r="AX169" s="13" t="s">
        <v>85</v>
      </c>
      <c r="AY169" s="257" t="s">
        <v>179</v>
      </c>
    </row>
    <row r="170" s="2" customFormat="1" ht="33" customHeight="1">
      <c r="A170" s="39"/>
      <c r="B170" s="40"/>
      <c r="C170" s="229" t="s">
        <v>227</v>
      </c>
      <c r="D170" s="229" t="s">
        <v>181</v>
      </c>
      <c r="E170" s="230" t="s">
        <v>228</v>
      </c>
      <c r="F170" s="231" t="s">
        <v>229</v>
      </c>
      <c r="G170" s="232" t="s">
        <v>195</v>
      </c>
      <c r="H170" s="233">
        <v>7</v>
      </c>
      <c r="I170" s="234"/>
      <c r="J170" s="235">
        <f>ROUND(I170*H170,2)</f>
        <v>0</v>
      </c>
      <c r="K170" s="231" t="s">
        <v>185</v>
      </c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186</v>
      </c>
      <c r="AT170" s="240" t="s">
        <v>181</v>
      </c>
      <c r="AU170" s="240" t="s">
        <v>87</v>
      </c>
      <c r="AY170" s="18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85</v>
      </c>
      <c r="BK170" s="241">
        <f>ROUND(I170*H170,2)</f>
        <v>0</v>
      </c>
      <c r="BL170" s="18" t="s">
        <v>186</v>
      </c>
      <c r="BM170" s="240" t="s">
        <v>230</v>
      </c>
    </row>
    <row r="171" s="2" customFormat="1">
      <c r="A171" s="39"/>
      <c r="B171" s="40"/>
      <c r="C171" s="41"/>
      <c r="D171" s="242" t="s">
        <v>188</v>
      </c>
      <c r="E171" s="41"/>
      <c r="F171" s="243" t="s">
        <v>231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188</v>
      </c>
      <c r="AU171" s="18" t="s">
        <v>87</v>
      </c>
    </row>
    <row r="172" s="2" customFormat="1">
      <c r="A172" s="39"/>
      <c r="B172" s="40"/>
      <c r="C172" s="41"/>
      <c r="D172" s="242" t="s">
        <v>198</v>
      </c>
      <c r="E172" s="41"/>
      <c r="F172" s="269" t="s">
        <v>205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198</v>
      </c>
      <c r="AU172" s="18" t="s">
        <v>87</v>
      </c>
    </row>
    <row r="173" s="13" customFormat="1">
      <c r="A173" s="13"/>
      <c r="B173" s="247"/>
      <c r="C173" s="248"/>
      <c r="D173" s="242" t="s">
        <v>190</v>
      </c>
      <c r="E173" s="249" t="s">
        <v>1</v>
      </c>
      <c r="F173" s="250" t="s">
        <v>222</v>
      </c>
      <c r="G173" s="248"/>
      <c r="H173" s="251">
        <v>7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190</v>
      </c>
      <c r="AU173" s="257" t="s">
        <v>87</v>
      </c>
      <c r="AV173" s="13" t="s">
        <v>87</v>
      </c>
      <c r="AW173" s="13" t="s">
        <v>34</v>
      </c>
      <c r="AX173" s="13" t="s">
        <v>85</v>
      </c>
      <c r="AY173" s="257" t="s">
        <v>179</v>
      </c>
    </row>
    <row r="174" s="2" customFormat="1" ht="24.15" customHeight="1">
      <c r="A174" s="39"/>
      <c r="B174" s="40"/>
      <c r="C174" s="229" t="s">
        <v>216</v>
      </c>
      <c r="D174" s="229" t="s">
        <v>181</v>
      </c>
      <c r="E174" s="230" t="s">
        <v>232</v>
      </c>
      <c r="F174" s="231" t="s">
        <v>233</v>
      </c>
      <c r="G174" s="232" t="s">
        <v>184</v>
      </c>
      <c r="H174" s="233">
        <v>906.84000000000003</v>
      </c>
      <c r="I174" s="234"/>
      <c r="J174" s="235">
        <f>ROUND(I174*H174,2)</f>
        <v>0</v>
      </c>
      <c r="K174" s="231" t="s">
        <v>185</v>
      </c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186</v>
      </c>
      <c r="AT174" s="240" t="s">
        <v>181</v>
      </c>
      <c r="AU174" s="240" t="s">
        <v>87</v>
      </c>
      <c r="AY174" s="18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85</v>
      </c>
      <c r="BK174" s="241">
        <f>ROUND(I174*H174,2)</f>
        <v>0</v>
      </c>
      <c r="BL174" s="18" t="s">
        <v>186</v>
      </c>
      <c r="BM174" s="240" t="s">
        <v>234</v>
      </c>
    </row>
    <row r="175" s="2" customFormat="1">
      <c r="A175" s="39"/>
      <c r="B175" s="40"/>
      <c r="C175" s="41"/>
      <c r="D175" s="242" t="s">
        <v>188</v>
      </c>
      <c r="E175" s="41"/>
      <c r="F175" s="243" t="s">
        <v>235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188</v>
      </c>
      <c r="AU175" s="18" t="s">
        <v>87</v>
      </c>
    </row>
    <row r="176" s="13" customFormat="1">
      <c r="A176" s="13"/>
      <c r="B176" s="247"/>
      <c r="C176" s="248"/>
      <c r="D176" s="242" t="s">
        <v>190</v>
      </c>
      <c r="E176" s="249" t="s">
        <v>1</v>
      </c>
      <c r="F176" s="250" t="s">
        <v>236</v>
      </c>
      <c r="G176" s="248"/>
      <c r="H176" s="251">
        <v>906.84000000000003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190</v>
      </c>
      <c r="AU176" s="257" t="s">
        <v>87</v>
      </c>
      <c r="AV176" s="13" t="s">
        <v>87</v>
      </c>
      <c r="AW176" s="13" t="s">
        <v>34</v>
      </c>
      <c r="AX176" s="13" t="s">
        <v>78</v>
      </c>
      <c r="AY176" s="257" t="s">
        <v>179</v>
      </c>
    </row>
    <row r="177" s="14" customFormat="1">
      <c r="A177" s="14"/>
      <c r="B177" s="258"/>
      <c r="C177" s="259"/>
      <c r="D177" s="242" t="s">
        <v>190</v>
      </c>
      <c r="E177" s="260" t="s">
        <v>1</v>
      </c>
      <c r="F177" s="261" t="s">
        <v>192</v>
      </c>
      <c r="G177" s="259"/>
      <c r="H177" s="262">
        <v>906.84000000000003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190</v>
      </c>
      <c r="AU177" s="268" t="s">
        <v>87</v>
      </c>
      <c r="AV177" s="14" t="s">
        <v>186</v>
      </c>
      <c r="AW177" s="14" t="s">
        <v>34</v>
      </c>
      <c r="AX177" s="14" t="s">
        <v>85</v>
      </c>
      <c r="AY177" s="268" t="s">
        <v>179</v>
      </c>
    </row>
    <row r="178" s="2" customFormat="1" ht="24.15" customHeight="1">
      <c r="A178" s="39"/>
      <c r="B178" s="40"/>
      <c r="C178" s="229" t="s">
        <v>237</v>
      </c>
      <c r="D178" s="229" t="s">
        <v>181</v>
      </c>
      <c r="E178" s="230" t="s">
        <v>238</v>
      </c>
      <c r="F178" s="231" t="s">
        <v>239</v>
      </c>
      <c r="G178" s="232" t="s">
        <v>184</v>
      </c>
      <c r="H178" s="233">
        <v>1238.22</v>
      </c>
      <c r="I178" s="234"/>
      <c r="J178" s="235">
        <f>ROUND(I178*H178,2)</f>
        <v>0</v>
      </c>
      <c r="K178" s="231" t="s">
        <v>185</v>
      </c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186</v>
      </c>
      <c r="AT178" s="240" t="s">
        <v>181</v>
      </c>
      <c r="AU178" s="240" t="s">
        <v>87</v>
      </c>
      <c r="AY178" s="18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85</v>
      </c>
      <c r="BK178" s="241">
        <f>ROUND(I178*H178,2)</f>
        <v>0</v>
      </c>
      <c r="BL178" s="18" t="s">
        <v>186</v>
      </c>
      <c r="BM178" s="240" t="s">
        <v>240</v>
      </c>
    </row>
    <row r="179" s="2" customFormat="1">
      <c r="A179" s="39"/>
      <c r="B179" s="40"/>
      <c r="C179" s="41"/>
      <c r="D179" s="242" t="s">
        <v>188</v>
      </c>
      <c r="E179" s="41"/>
      <c r="F179" s="243" t="s">
        <v>241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188</v>
      </c>
      <c r="AU179" s="18" t="s">
        <v>87</v>
      </c>
    </row>
    <row r="180" s="13" customFormat="1">
      <c r="A180" s="13"/>
      <c r="B180" s="247"/>
      <c r="C180" s="248"/>
      <c r="D180" s="242" t="s">
        <v>190</v>
      </c>
      <c r="E180" s="249" t="s">
        <v>1</v>
      </c>
      <c r="F180" s="250" t="s">
        <v>242</v>
      </c>
      <c r="G180" s="248"/>
      <c r="H180" s="251">
        <v>1238.22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190</v>
      </c>
      <c r="AU180" s="257" t="s">
        <v>87</v>
      </c>
      <c r="AV180" s="13" t="s">
        <v>87</v>
      </c>
      <c r="AW180" s="13" t="s">
        <v>34</v>
      </c>
      <c r="AX180" s="13" t="s">
        <v>78</v>
      </c>
      <c r="AY180" s="257" t="s">
        <v>179</v>
      </c>
    </row>
    <row r="181" s="14" customFormat="1">
      <c r="A181" s="14"/>
      <c r="B181" s="258"/>
      <c r="C181" s="259"/>
      <c r="D181" s="242" t="s">
        <v>190</v>
      </c>
      <c r="E181" s="260" t="s">
        <v>1</v>
      </c>
      <c r="F181" s="261" t="s">
        <v>192</v>
      </c>
      <c r="G181" s="259"/>
      <c r="H181" s="262">
        <v>1238.22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190</v>
      </c>
      <c r="AU181" s="268" t="s">
        <v>87</v>
      </c>
      <c r="AV181" s="14" t="s">
        <v>186</v>
      </c>
      <c r="AW181" s="14" t="s">
        <v>34</v>
      </c>
      <c r="AX181" s="14" t="s">
        <v>85</v>
      </c>
      <c r="AY181" s="268" t="s">
        <v>179</v>
      </c>
    </row>
    <row r="182" s="2" customFormat="1" ht="33" customHeight="1">
      <c r="A182" s="39"/>
      <c r="B182" s="40"/>
      <c r="C182" s="229" t="s">
        <v>243</v>
      </c>
      <c r="D182" s="229" t="s">
        <v>181</v>
      </c>
      <c r="E182" s="230" t="s">
        <v>244</v>
      </c>
      <c r="F182" s="231" t="s">
        <v>245</v>
      </c>
      <c r="G182" s="232" t="s">
        <v>246</v>
      </c>
      <c r="H182" s="233">
        <v>193.09999999999999</v>
      </c>
      <c r="I182" s="234"/>
      <c r="J182" s="235">
        <f>ROUND(I182*H182,2)</f>
        <v>0</v>
      </c>
      <c r="K182" s="231" t="s">
        <v>185</v>
      </c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186</v>
      </c>
      <c r="AT182" s="240" t="s">
        <v>181</v>
      </c>
      <c r="AU182" s="240" t="s">
        <v>87</v>
      </c>
      <c r="AY182" s="18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85</v>
      </c>
      <c r="BK182" s="241">
        <f>ROUND(I182*H182,2)</f>
        <v>0</v>
      </c>
      <c r="BL182" s="18" t="s">
        <v>186</v>
      </c>
      <c r="BM182" s="240" t="s">
        <v>247</v>
      </c>
    </row>
    <row r="183" s="2" customFormat="1">
      <c r="A183" s="39"/>
      <c r="B183" s="40"/>
      <c r="C183" s="41"/>
      <c r="D183" s="242" t="s">
        <v>188</v>
      </c>
      <c r="E183" s="41"/>
      <c r="F183" s="243" t="s">
        <v>248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188</v>
      </c>
      <c r="AU183" s="18" t="s">
        <v>87</v>
      </c>
    </row>
    <row r="184" s="13" customFormat="1">
      <c r="A184" s="13"/>
      <c r="B184" s="247"/>
      <c r="C184" s="248"/>
      <c r="D184" s="242" t="s">
        <v>190</v>
      </c>
      <c r="E184" s="249" t="s">
        <v>1</v>
      </c>
      <c r="F184" s="250" t="s">
        <v>249</v>
      </c>
      <c r="G184" s="248"/>
      <c r="H184" s="251">
        <v>193.09999999999999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190</v>
      </c>
      <c r="AU184" s="257" t="s">
        <v>87</v>
      </c>
      <c r="AV184" s="13" t="s">
        <v>87</v>
      </c>
      <c r="AW184" s="13" t="s">
        <v>34</v>
      </c>
      <c r="AX184" s="13" t="s">
        <v>85</v>
      </c>
      <c r="AY184" s="257" t="s">
        <v>179</v>
      </c>
    </row>
    <row r="185" s="2" customFormat="1" ht="24.15" customHeight="1">
      <c r="A185" s="39"/>
      <c r="B185" s="40"/>
      <c r="C185" s="229" t="s">
        <v>250</v>
      </c>
      <c r="D185" s="229" t="s">
        <v>181</v>
      </c>
      <c r="E185" s="230" t="s">
        <v>251</v>
      </c>
      <c r="F185" s="231" t="s">
        <v>252</v>
      </c>
      <c r="G185" s="232" t="s">
        <v>253</v>
      </c>
      <c r="H185" s="233">
        <v>12.6</v>
      </c>
      <c r="I185" s="234"/>
      <c r="J185" s="235">
        <f>ROUND(I185*H185,2)</f>
        <v>0</v>
      </c>
      <c r="K185" s="231" t="s">
        <v>185</v>
      </c>
      <c r="L185" s="45"/>
      <c r="M185" s="236" t="s">
        <v>1</v>
      </c>
      <c r="N185" s="237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186</v>
      </c>
      <c r="AT185" s="240" t="s">
        <v>181</v>
      </c>
      <c r="AU185" s="240" t="s">
        <v>87</v>
      </c>
      <c r="AY185" s="18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85</v>
      </c>
      <c r="BK185" s="241">
        <f>ROUND(I185*H185,2)</f>
        <v>0</v>
      </c>
      <c r="BL185" s="18" t="s">
        <v>186</v>
      </c>
      <c r="BM185" s="240" t="s">
        <v>254</v>
      </c>
    </row>
    <row r="186" s="2" customFormat="1">
      <c r="A186" s="39"/>
      <c r="B186" s="40"/>
      <c r="C186" s="41"/>
      <c r="D186" s="242" t="s">
        <v>188</v>
      </c>
      <c r="E186" s="41"/>
      <c r="F186" s="243" t="s">
        <v>255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188</v>
      </c>
      <c r="AU186" s="18" t="s">
        <v>87</v>
      </c>
    </row>
    <row r="187" s="15" customFormat="1">
      <c r="A187" s="15"/>
      <c r="B187" s="270"/>
      <c r="C187" s="271"/>
      <c r="D187" s="242" t="s">
        <v>190</v>
      </c>
      <c r="E187" s="272" t="s">
        <v>1</v>
      </c>
      <c r="F187" s="273" t="s">
        <v>256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9" t="s">
        <v>190</v>
      </c>
      <c r="AU187" s="279" t="s">
        <v>87</v>
      </c>
      <c r="AV187" s="15" t="s">
        <v>85</v>
      </c>
      <c r="AW187" s="15" t="s">
        <v>34</v>
      </c>
      <c r="AX187" s="15" t="s">
        <v>78</v>
      </c>
      <c r="AY187" s="279" t="s">
        <v>179</v>
      </c>
    </row>
    <row r="188" s="13" customFormat="1">
      <c r="A188" s="13"/>
      <c r="B188" s="247"/>
      <c r="C188" s="248"/>
      <c r="D188" s="242" t="s">
        <v>190</v>
      </c>
      <c r="E188" s="249" t="s">
        <v>1</v>
      </c>
      <c r="F188" s="250" t="s">
        <v>257</v>
      </c>
      <c r="G188" s="248"/>
      <c r="H188" s="251">
        <v>12.6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190</v>
      </c>
      <c r="AU188" s="257" t="s">
        <v>87</v>
      </c>
      <c r="AV188" s="13" t="s">
        <v>87</v>
      </c>
      <c r="AW188" s="13" t="s">
        <v>34</v>
      </c>
      <c r="AX188" s="13" t="s">
        <v>78</v>
      </c>
      <c r="AY188" s="257" t="s">
        <v>179</v>
      </c>
    </row>
    <row r="189" s="14" customFormat="1">
      <c r="A189" s="14"/>
      <c r="B189" s="258"/>
      <c r="C189" s="259"/>
      <c r="D189" s="242" t="s">
        <v>190</v>
      </c>
      <c r="E189" s="260" t="s">
        <v>1</v>
      </c>
      <c r="F189" s="261" t="s">
        <v>192</v>
      </c>
      <c r="G189" s="259"/>
      <c r="H189" s="262">
        <v>12.6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190</v>
      </c>
      <c r="AU189" s="268" t="s">
        <v>87</v>
      </c>
      <c r="AV189" s="14" t="s">
        <v>186</v>
      </c>
      <c r="AW189" s="14" t="s">
        <v>34</v>
      </c>
      <c r="AX189" s="14" t="s">
        <v>85</v>
      </c>
      <c r="AY189" s="268" t="s">
        <v>179</v>
      </c>
    </row>
    <row r="190" s="2" customFormat="1" ht="33" customHeight="1">
      <c r="A190" s="39"/>
      <c r="B190" s="40"/>
      <c r="C190" s="229" t="s">
        <v>258</v>
      </c>
      <c r="D190" s="229" t="s">
        <v>181</v>
      </c>
      <c r="E190" s="230" t="s">
        <v>259</v>
      </c>
      <c r="F190" s="231" t="s">
        <v>260</v>
      </c>
      <c r="G190" s="232" t="s">
        <v>246</v>
      </c>
      <c r="H190" s="233">
        <v>0.34999999999999998</v>
      </c>
      <c r="I190" s="234"/>
      <c r="J190" s="235">
        <f>ROUND(I190*H190,2)</f>
        <v>0</v>
      </c>
      <c r="K190" s="231" t="s">
        <v>185</v>
      </c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186</v>
      </c>
      <c r="AT190" s="240" t="s">
        <v>181</v>
      </c>
      <c r="AU190" s="240" t="s">
        <v>87</v>
      </c>
      <c r="AY190" s="18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85</v>
      </c>
      <c r="BK190" s="241">
        <f>ROUND(I190*H190,2)</f>
        <v>0</v>
      </c>
      <c r="BL190" s="18" t="s">
        <v>186</v>
      </c>
      <c r="BM190" s="240" t="s">
        <v>261</v>
      </c>
    </row>
    <row r="191" s="2" customFormat="1">
      <c r="A191" s="39"/>
      <c r="B191" s="40"/>
      <c r="C191" s="41"/>
      <c r="D191" s="242" t="s">
        <v>188</v>
      </c>
      <c r="E191" s="41"/>
      <c r="F191" s="243" t="s">
        <v>262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188</v>
      </c>
      <c r="AU191" s="18" t="s">
        <v>87</v>
      </c>
    </row>
    <row r="192" s="13" customFormat="1">
      <c r="A192" s="13"/>
      <c r="B192" s="247"/>
      <c r="C192" s="248"/>
      <c r="D192" s="242" t="s">
        <v>190</v>
      </c>
      <c r="E192" s="249" t="s">
        <v>1</v>
      </c>
      <c r="F192" s="250" t="s">
        <v>263</v>
      </c>
      <c r="G192" s="248"/>
      <c r="H192" s="251">
        <v>0.34999999999999998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190</v>
      </c>
      <c r="AU192" s="257" t="s">
        <v>87</v>
      </c>
      <c r="AV192" s="13" t="s">
        <v>87</v>
      </c>
      <c r="AW192" s="13" t="s">
        <v>34</v>
      </c>
      <c r="AX192" s="13" t="s">
        <v>78</v>
      </c>
      <c r="AY192" s="257" t="s">
        <v>179</v>
      </c>
    </row>
    <row r="193" s="14" customFormat="1">
      <c r="A193" s="14"/>
      <c r="B193" s="258"/>
      <c r="C193" s="259"/>
      <c r="D193" s="242" t="s">
        <v>190</v>
      </c>
      <c r="E193" s="260" t="s">
        <v>1</v>
      </c>
      <c r="F193" s="261" t="s">
        <v>192</v>
      </c>
      <c r="G193" s="259"/>
      <c r="H193" s="262">
        <v>0.34999999999999998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8" t="s">
        <v>190</v>
      </c>
      <c r="AU193" s="268" t="s">
        <v>87</v>
      </c>
      <c r="AV193" s="14" t="s">
        <v>186</v>
      </c>
      <c r="AW193" s="14" t="s">
        <v>34</v>
      </c>
      <c r="AX193" s="14" t="s">
        <v>85</v>
      </c>
      <c r="AY193" s="268" t="s">
        <v>179</v>
      </c>
    </row>
    <row r="194" s="2" customFormat="1" ht="24.15" customHeight="1">
      <c r="A194" s="39"/>
      <c r="B194" s="40"/>
      <c r="C194" s="229" t="s">
        <v>264</v>
      </c>
      <c r="D194" s="229" t="s">
        <v>181</v>
      </c>
      <c r="E194" s="230" t="s">
        <v>265</v>
      </c>
      <c r="F194" s="231" t="s">
        <v>266</v>
      </c>
      <c r="G194" s="232" t="s">
        <v>246</v>
      </c>
      <c r="H194" s="233">
        <v>141.50999999999999</v>
      </c>
      <c r="I194" s="234"/>
      <c r="J194" s="235">
        <f>ROUND(I194*H194,2)</f>
        <v>0</v>
      </c>
      <c r="K194" s="231" t="s">
        <v>185</v>
      </c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186</v>
      </c>
      <c r="AT194" s="240" t="s">
        <v>181</v>
      </c>
      <c r="AU194" s="240" t="s">
        <v>87</v>
      </c>
      <c r="AY194" s="18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85</v>
      </c>
      <c r="BK194" s="241">
        <f>ROUND(I194*H194,2)</f>
        <v>0</v>
      </c>
      <c r="BL194" s="18" t="s">
        <v>186</v>
      </c>
      <c r="BM194" s="240" t="s">
        <v>267</v>
      </c>
    </row>
    <row r="195" s="2" customFormat="1">
      <c r="A195" s="39"/>
      <c r="B195" s="40"/>
      <c r="C195" s="41"/>
      <c r="D195" s="242" t="s">
        <v>188</v>
      </c>
      <c r="E195" s="41"/>
      <c r="F195" s="243" t="s">
        <v>268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188</v>
      </c>
      <c r="AU195" s="18" t="s">
        <v>87</v>
      </c>
    </row>
    <row r="196" s="13" customFormat="1">
      <c r="A196" s="13"/>
      <c r="B196" s="247"/>
      <c r="C196" s="248"/>
      <c r="D196" s="242" t="s">
        <v>190</v>
      </c>
      <c r="E196" s="249" t="s">
        <v>1</v>
      </c>
      <c r="F196" s="250" t="s">
        <v>269</v>
      </c>
      <c r="G196" s="248"/>
      <c r="H196" s="251">
        <v>72.879999999999995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190</v>
      </c>
      <c r="AU196" s="257" t="s">
        <v>87</v>
      </c>
      <c r="AV196" s="13" t="s">
        <v>87</v>
      </c>
      <c r="AW196" s="13" t="s">
        <v>34</v>
      </c>
      <c r="AX196" s="13" t="s">
        <v>78</v>
      </c>
      <c r="AY196" s="257" t="s">
        <v>179</v>
      </c>
    </row>
    <row r="197" s="13" customFormat="1">
      <c r="A197" s="13"/>
      <c r="B197" s="247"/>
      <c r="C197" s="248"/>
      <c r="D197" s="242" t="s">
        <v>190</v>
      </c>
      <c r="E197" s="249" t="s">
        <v>1</v>
      </c>
      <c r="F197" s="250" t="s">
        <v>270</v>
      </c>
      <c r="G197" s="248"/>
      <c r="H197" s="251">
        <v>58.240000000000002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190</v>
      </c>
      <c r="AU197" s="257" t="s">
        <v>87</v>
      </c>
      <c r="AV197" s="13" t="s">
        <v>87</v>
      </c>
      <c r="AW197" s="13" t="s">
        <v>34</v>
      </c>
      <c r="AX197" s="13" t="s">
        <v>78</v>
      </c>
      <c r="AY197" s="257" t="s">
        <v>179</v>
      </c>
    </row>
    <row r="198" s="13" customFormat="1">
      <c r="A198" s="13"/>
      <c r="B198" s="247"/>
      <c r="C198" s="248"/>
      <c r="D198" s="242" t="s">
        <v>190</v>
      </c>
      <c r="E198" s="249" t="s">
        <v>1</v>
      </c>
      <c r="F198" s="250" t="s">
        <v>271</v>
      </c>
      <c r="G198" s="248"/>
      <c r="H198" s="251">
        <v>10.390000000000001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190</v>
      </c>
      <c r="AU198" s="257" t="s">
        <v>87</v>
      </c>
      <c r="AV198" s="13" t="s">
        <v>87</v>
      </c>
      <c r="AW198" s="13" t="s">
        <v>34</v>
      </c>
      <c r="AX198" s="13" t="s">
        <v>78</v>
      </c>
      <c r="AY198" s="257" t="s">
        <v>179</v>
      </c>
    </row>
    <row r="199" s="14" customFormat="1">
      <c r="A199" s="14"/>
      <c r="B199" s="258"/>
      <c r="C199" s="259"/>
      <c r="D199" s="242" t="s">
        <v>190</v>
      </c>
      <c r="E199" s="260" t="s">
        <v>1</v>
      </c>
      <c r="F199" s="261" t="s">
        <v>192</v>
      </c>
      <c r="G199" s="259"/>
      <c r="H199" s="262">
        <v>141.50999999999999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190</v>
      </c>
      <c r="AU199" s="268" t="s">
        <v>87</v>
      </c>
      <c r="AV199" s="14" t="s">
        <v>186</v>
      </c>
      <c r="AW199" s="14" t="s">
        <v>34</v>
      </c>
      <c r="AX199" s="14" t="s">
        <v>85</v>
      </c>
      <c r="AY199" s="268" t="s">
        <v>179</v>
      </c>
    </row>
    <row r="200" s="2" customFormat="1" ht="33" customHeight="1">
      <c r="A200" s="39"/>
      <c r="B200" s="40"/>
      <c r="C200" s="229" t="s">
        <v>8</v>
      </c>
      <c r="D200" s="229" t="s">
        <v>181</v>
      </c>
      <c r="E200" s="230" t="s">
        <v>272</v>
      </c>
      <c r="F200" s="231" t="s">
        <v>273</v>
      </c>
      <c r="G200" s="232" t="s">
        <v>246</v>
      </c>
      <c r="H200" s="233">
        <v>74.510000000000005</v>
      </c>
      <c r="I200" s="234"/>
      <c r="J200" s="235">
        <f>ROUND(I200*H200,2)</f>
        <v>0</v>
      </c>
      <c r="K200" s="231" t="s">
        <v>185</v>
      </c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186</v>
      </c>
      <c r="AT200" s="240" t="s">
        <v>181</v>
      </c>
      <c r="AU200" s="240" t="s">
        <v>87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274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275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87</v>
      </c>
    </row>
    <row r="202" s="13" customFormat="1">
      <c r="A202" s="13"/>
      <c r="B202" s="247"/>
      <c r="C202" s="248"/>
      <c r="D202" s="242" t="s">
        <v>190</v>
      </c>
      <c r="E202" s="249" t="s">
        <v>1</v>
      </c>
      <c r="F202" s="250" t="s">
        <v>276</v>
      </c>
      <c r="G202" s="248"/>
      <c r="H202" s="251">
        <v>11.4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190</v>
      </c>
      <c r="AU202" s="257" t="s">
        <v>87</v>
      </c>
      <c r="AV202" s="13" t="s">
        <v>87</v>
      </c>
      <c r="AW202" s="13" t="s">
        <v>34</v>
      </c>
      <c r="AX202" s="13" t="s">
        <v>78</v>
      </c>
      <c r="AY202" s="257" t="s">
        <v>179</v>
      </c>
    </row>
    <row r="203" s="13" customFormat="1">
      <c r="A203" s="13"/>
      <c r="B203" s="247"/>
      <c r="C203" s="248"/>
      <c r="D203" s="242" t="s">
        <v>190</v>
      </c>
      <c r="E203" s="249" t="s">
        <v>1</v>
      </c>
      <c r="F203" s="250" t="s">
        <v>277</v>
      </c>
      <c r="G203" s="248"/>
      <c r="H203" s="251">
        <v>63.109999999999999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34</v>
      </c>
      <c r="AX203" s="13" t="s">
        <v>78</v>
      </c>
      <c r="AY203" s="257" t="s">
        <v>179</v>
      </c>
    </row>
    <row r="204" s="14" customFormat="1">
      <c r="A204" s="14"/>
      <c r="B204" s="258"/>
      <c r="C204" s="259"/>
      <c r="D204" s="242" t="s">
        <v>190</v>
      </c>
      <c r="E204" s="260" t="s">
        <v>1</v>
      </c>
      <c r="F204" s="261" t="s">
        <v>192</v>
      </c>
      <c r="G204" s="259"/>
      <c r="H204" s="262">
        <v>74.510000000000005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190</v>
      </c>
      <c r="AU204" s="268" t="s">
        <v>87</v>
      </c>
      <c r="AV204" s="14" t="s">
        <v>186</v>
      </c>
      <c r="AW204" s="14" t="s">
        <v>34</v>
      </c>
      <c r="AX204" s="14" t="s">
        <v>85</v>
      </c>
      <c r="AY204" s="268" t="s">
        <v>179</v>
      </c>
    </row>
    <row r="205" s="2" customFormat="1" ht="24.15" customHeight="1">
      <c r="A205" s="39"/>
      <c r="B205" s="40"/>
      <c r="C205" s="229" t="s">
        <v>278</v>
      </c>
      <c r="D205" s="229" t="s">
        <v>181</v>
      </c>
      <c r="E205" s="230" t="s">
        <v>279</v>
      </c>
      <c r="F205" s="231" t="s">
        <v>280</v>
      </c>
      <c r="G205" s="232" t="s">
        <v>246</v>
      </c>
      <c r="H205" s="233">
        <v>5</v>
      </c>
      <c r="I205" s="234"/>
      <c r="J205" s="235">
        <f>ROUND(I205*H205,2)</f>
        <v>0</v>
      </c>
      <c r="K205" s="231" t="s">
        <v>185</v>
      </c>
      <c r="L205" s="45"/>
      <c r="M205" s="236" t="s">
        <v>1</v>
      </c>
      <c r="N205" s="237" t="s">
        <v>43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186</v>
      </c>
      <c r="AT205" s="240" t="s">
        <v>181</v>
      </c>
      <c r="AU205" s="240" t="s">
        <v>87</v>
      </c>
      <c r="AY205" s="18" t="s">
        <v>179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85</v>
      </c>
      <c r="BK205" s="241">
        <f>ROUND(I205*H205,2)</f>
        <v>0</v>
      </c>
      <c r="BL205" s="18" t="s">
        <v>186</v>
      </c>
      <c r="BM205" s="240" t="s">
        <v>281</v>
      </c>
    </row>
    <row r="206" s="2" customFormat="1">
      <c r="A206" s="39"/>
      <c r="B206" s="40"/>
      <c r="C206" s="41"/>
      <c r="D206" s="242" t="s">
        <v>188</v>
      </c>
      <c r="E206" s="41"/>
      <c r="F206" s="243" t="s">
        <v>282</v>
      </c>
      <c r="G206" s="41"/>
      <c r="H206" s="41"/>
      <c r="I206" s="244"/>
      <c r="J206" s="41"/>
      <c r="K206" s="41"/>
      <c r="L206" s="45"/>
      <c r="M206" s="245"/>
      <c r="N206" s="24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188</v>
      </c>
      <c r="AU206" s="18" t="s">
        <v>87</v>
      </c>
    </row>
    <row r="207" s="13" customFormat="1">
      <c r="A207" s="13"/>
      <c r="B207" s="247"/>
      <c r="C207" s="248"/>
      <c r="D207" s="242" t="s">
        <v>190</v>
      </c>
      <c r="E207" s="249" t="s">
        <v>1</v>
      </c>
      <c r="F207" s="250" t="s">
        <v>283</v>
      </c>
      <c r="G207" s="248"/>
      <c r="H207" s="251">
        <v>5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190</v>
      </c>
      <c r="AU207" s="257" t="s">
        <v>87</v>
      </c>
      <c r="AV207" s="13" t="s">
        <v>87</v>
      </c>
      <c r="AW207" s="13" t="s">
        <v>34</v>
      </c>
      <c r="AX207" s="13" t="s">
        <v>78</v>
      </c>
      <c r="AY207" s="257" t="s">
        <v>179</v>
      </c>
    </row>
    <row r="208" s="14" customFormat="1">
      <c r="A208" s="14"/>
      <c r="B208" s="258"/>
      <c r="C208" s="259"/>
      <c r="D208" s="242" t="s">
        <v>190</v>
      </c>
      <c r="E208" s="260" t="s">
        <v>1</v>
      </c>
      <c r="F208" s="261" t="s">
        <v>192</v>
      </c>
      <c r="G208" s="259"/>
      <c r="H208" s="262">
        <v>5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190</v>
      </c>
      <c r="AU208" s="268" t="s">
        <v>87</v>
      </c>
      <c r="AV208" s="14" t="s">
        <v>186</v>
      </c>
      <c r="AW208" s="14" t="s">
        <v>34</v>
      </c>
      <c r="AX208" s="14" t="s">
        <v>85</v>
      </c>
      <c r="AY208" s="268" t="s">
        <v>179</v>
      </c>
    </row>
    <row r="209" s="2" customFormat="1" ht="24.15" customHeight="1">
      <c r="A209" s="39"/>
      <c r="B209" s="40"/>
      <c r="C209" s="229" t="s">
        <v>284</v>
      </c>
      <c r="D209" s="229" t="s">
        <v>181</v>
      </c>
      <c r="E209" s="230" t="s">
        <v>285</v>
      </c>
      <c r="F209" s="231" t="s">
        <v>286</v>
      </c>
      <c r="G209" s="232" t="s">
        <v>195</v>
      </c>
      <c r="H209" s="233">
        <v>10</v>
      </c>
      <c r="I209" s="234"/>
      <c r="J209" s="235">
        <f>ROUND(I209*H209,2)</f>
        <v>0</v>
      </c>
      <c r="K209" s="231" t="s">
        <v>185</v>
      </c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186</v>
      </c>
      <c r="AT209" s="240" t="s">
        <v>181</v>
      </c>
      <c r="AU209" s="240" t="s">
        <v>87</v>
      </c>
      <c r="AY209" s="18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85</v>
      </c>
      <c r="BK209" s="241">
        <f>ROUND(I209*H209,2)</f>
        <v>0</v>
      </c>
      <c r="BL209" s="18" t="s">
        <v>186</v>
      </c>
      <c r="BM209" s="240" t="s">
        <v>287</v>
      </c>
    </row>
    <row r="210" s="2" customFormat="1">
      <c r="A210" s="39"/>
      <c r="B210" s="40"/>
      <c r="C210" s="41"/>
      <c r="D210" s="242" t="s">
        <v>188</v>
      </c>
      <c r="E210" s="41"/>
      <c r="F210" s="243" t="s">
        <v>288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188</v>
      </c>
      <c r="AU210" s="18" t="s">
        <v>87</v>
      </c>
    </row>
    <row r="211" s="13" customFormat="1">
      <c r="A211" s="13"/>
      <c r="B211" s="247"/>
      <c r="C211" s="248"/>
      <c r="D211" s="242" t="s">
        <v>190</v>
      </c>
      <c r="E211" s="249" t="s">
        <v>1</v>
      </c>
      <c r="F211" s="250" t="s">
        <v>289</v>
      </c>
      <c r="G211" s="248"/>
      <c r="H211" s="251">
        <v>10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190</v>
      </c>
      <c r="AU211" s="257" t="s">
        <v>87</v>
      </c>
      <c r="AV211" s="13" t="s">
        <v>87</v>
      </c>
      <c r="AW211" s="13" t="s">
        <v>34</v>
      </c>
      <c r="AX211" s="13" t="s">
        <v>78</v>
      </c>
      <c r="AY211" s="257" t="s">
        <v>179</v>
      </c>
    </row>
    <row r="212" s="14" customFormat="1">
      <c r="A212" s="14"/>
      <c r="B212" s="258"/>
      <c r="C212" s="259"/>
      <c r="D212" s="242" t="s">
        <v>190</v>
      </c>
      <c r="E212" s="260" t="s">
        <v>1</v>
      </c>
      <c r="F212" s="261" t="s">
        <v>192</v>
      </c>
      <c r="G212" s="259"/>
      <c r="H212" s="262">
        <v>10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8" t="s">
        <v>190</v>
      </c>
      <c r="AU212" s="268" t="s">
        <v>87</v>
      </c>
      <c r="AV212" s="14" t="s">
        <v>186</v>
      </c>
      <c r="AW212" s="14" t="s">
        <v>34</v>
      </c>
      <c r="AX212" s="14" t="s">
        <v>85</v>
      </c>
      <c r="AY212" s="268" t="s">
        <v>179</v>
      </c>
    </row>
    <row r="213" s="2" customFormat="1" ht="24.15" customHeight="1">
      <c r="A213" s="39"/>
      <c r="B213" s="40"/>
      <c r="C213" s="229" t="s">
        <v>290</v>
      </c>
      <c r="D213" s="229" t="s">
        <v>181</v>
      </c>
      <c r="E213" s="230" t="s">
        <v>291</v>
      </c>
      <c r="F213" s="231" t="s">
        <v>292</v>
      </c>
      <c r="G213" s="232" t="s">
        <v>195</v>
      </c>
      <c r="H213" s="233">
        <v>2</v>
      </c>
      <c r="I213" s="234"/>
      <c r="J213" s="235">
        <f>ROUND(I213*H213,2)</f>
        <v>0</v>
      </c>
      <c r="K213" s="231" t="s">
        <v>185</v>
      </c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186</v>
      </c>
      <c r="AT213" s="240" t="s">
        <v>181</v>
      </c>
      <c r="AU213" s="240" t="s">
        <v>87</v>
      </c>
      <c r="AY213" s="18" t="s">
        <v>179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85</v>
      </c>
      <c r="BK213" s="241">
        <f>ROUND(I213*H213,2)</f>
        <v>0</v>
      </c>
      <c r="BL213" s="18" t="s">
        <v>186</v>
      </c>
      <c r="BM213" s="240" t="s">
        <v>293</v>
      </c>
    </row>
    <row r="214" s="2" customFormat="1">
      <c r="A214" s="39"/>
      <c r="B214" s="40"/>
      <c r="C214" s="41"/>
      <c r="D214" s="242" t="s">
        <v>188</v>
      </c>
      <c r="E214" s="41"/>
      <c r="F214" s="243" t="s">
        <v>294</v>
      </c>
      <c r="G214" s="41"/>
      <c r="H214" s="41"/>
      <c r="I214" s="244"/>
      <c r="J214" s="41"/>
      <c r="K214" s="41"/>
      <c r="L214" s="45"/>
      <c r="M214" s="245"/>
      <c r="N214" s="24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188</v>
      </c>
      <c r="AU214" s="18" t="s">
        <v>87</v>
      </c>
    </row>
    <row r="215" s="13" customFormat="1">
      <c r="A215" s="13"/>
      <c r="B215" s="247"/>
      <c r="C215" s="248"/>
      <c r="D215" s="242" t="s">
        <v>190</v>
      </c>
      <c r="E215" s="249" t="s">
        <v>1</v>
      </c>
      <c r="F215" s="250" t="s">
        <v>87</v>
      </c>
      <c r="G215" s="248"/>
      <c r="H215" s="251">
        <v>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190</v>
      </c>
      <c r="AU215" s="257" t="s">
        <v>87</v>
      </c>
      <c r="AV215" s="13" t="s">
        <v>87</v>
      </c>
      <c r="AW215" s="13" t="s">
        <v>34</v>
      </c>
      <c r="AX215" s="13" t="s">
        <v>85</v>
      </c>
      <c r="AY215" s="257" t="s">
        <v>179</v>
      </c>
    </row>
    <row r="216" s="2" customFormat="1" ht="24.15" customHeight="1">
      <c r="A216" s="39"/>
      <c r="B216" s="40"/>
      <c r="C216" s="229" t="s">
        <v>295</v>
      </c>
      <c r="D216" s="229" t="s">
        <v>181</v>
      </c>
      <c r="E216" s="230" t="s">
        <v>296</v>
      </c>
      <c r="F216" s="231" t="s">
        <v>297</v>
      </c>
      <c r="G216" s="232" t="s">
        <v>195</v>
      </c>
      <c r="H216" s="233">
        <v>10</v>
      </c>
      <c r="I216" s="234"/>
      <c r="J216" s="235">
        <f>ROUND(I216*H216,2)</f>
        <v>0</v>
      </c>
      <c r="K216" s="231" t="s">
        <v>185</v>
      </c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186</v>
      </c>
      <c r="AT216" s="240" t="s">
        <v>181</v>
      </c>
      <c r="AU216" s="240" t="s">
        <v>87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298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299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87</v>
      </c>
    </row>
    <row r="218" s="13" customFormat="1">
      <c r="A218" s="13"/>
      <c r="B218" s="247"/>
      <c r="C218" s="248"/>
      <c r="D218" s="242" t="s">
        <v>190</v>
      </c>
      <c r="E218" s="249" t="s">
        <v>1</v>
      </c>
      <c r="F218" s="250" t="s">
        <v>237</v>
      </c>
      <c r="G218" s="248"/>
      <c r="H218" s="251">
        <v>10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190</v>
      </c>
      <c r="AU218" s="257" t="s">
        <v>87</v>
      </c>
      <c r="AV218" s="13" t="s">
        <v>87</v>
      </c>
      <c r="AW218" s="13" t="s">
        <v>34</v>
      </c>
      <c r="AX218" s="13" t="s">
        <v>78</v>
      </c>
      <c r="AY218" s="257" t="s">
        <v>179</v>
      </c>
    </row>
    <row r="219" s="14" customFormat="1">
      <c r="A219" s="14"/>
      <c r="B219" s="258"/>
      <c r="C219" s="259"/>
      <c r="D219" s="242" t="s">
        <v>190</v>
      </c>
      <c r="E219" s="260" t="s">
        <v>1</v>
      </c>
      <c r="F219" s="261" t="s">
        <v>192</v>
      </c>
      <c r="G219" s="259"/>
      <c r="H219" s="262">
        <v>10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8" t="s">
        <v>190</v>
      </c>
      <c r="AU219" s="268" t="s">
        <v>87</v>
      </c>
      <c r="AV219" s="14" t="s">
        <v>186</v>
      </c>
      <c r="AW219" s="14" t="s">
        <v>34</v>
      </c>
      <c r="AX219" s="14" t="s">
        <v>85</v>
      </c>
      <c r="AY219" s="268" t="s">
        <v>179</v>
      </c>
    </row>
    <row r="220" s="2" customFormat="1" ht="24.15" customHeight="1">
      <c r="A220" s="39"/>
      <c r="B220" s="40"/>
      <c r="C220" s="229" t="s">
        <v>300</v>
      </c>
      <c r="D220" s="229" t="s">
        <v>181</v>
      </c>
      <c r="E220" s="230" t="s">
        <v>301</v>
      </c>
      <c r="F220" s="231" t="s">
        <v>302</v>
      </c>
      <c r="G220" s="232" t="s">
        <v>195</v>
      </c>
      <c r="H220" s="233">
        <v>2</v>
      </c>
      <c r="I220" s="234"/>
      <c r="J220" s="235">
        <f>ROUND(I220*H220,2)</f>
        <v>0</v>
      </c>
      <c r="K220" s="231" t="s">
        <v>185</v>
      </c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186</v>
      </c>
      <c r="AT220" s="240" t="s">
        <v>181</v>
      </c>
      <c r="AU220" s="240" t="s">
        <v>87</v>
      </c>
      <c r="AY220" s="18" t="s">
        <v>179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85</v>
      </c>
      <c r="BK220" s="241">
        <f>ROUND(I220*H220,2)</f>
        <v>0</v>
      </c>
      <c r="BL220" s="18" t="s">
        <v>186</v>
      </c>
      <c r="BM220" s="240" t="s">
        <v>303</v>
      </c>
    </row>
    <row r="221" s="2" customFormat="1">
      <c r="A221" s="39"/>
      <c r="B221" s="40"/>
      <c r="C221" s="41"/>
      <c r="D221" s="242" t="s">
        <v>188</v>
      </c>
      <c r="E221" s="41"/>
      <c r="F221" s="243" t="s">
        <v>304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188</v>
      </c>
      <c r="AU221" s="18" t="s">
        <v>87</v>
      </c>
    </row>
    <row r="222" s="13" customFormat="1">
      <c r="A222" s="13"/>
      <c r="B222" s="247"/>
      <c r="C222" s="248"/>
      <c r="D222" s="242" t="s">
        <v>190</v>
      </c>
      <c r="E222" s="249" t="s">
        <v>1</v>
      </c>
      <c r="F222" s="250" t="s">
        <v>87</v>
      </c>
      <c r="G222" s="248"/>
      <c r="H222" s="251">
        <v>2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190</v>
      </c>
      <c r="AU222" s="257" t="s">
        <v>87</v>
      </c>
      <c r="AV222" s="13" t="s">
        <v>87</v>
      </c>
      <c r="AW222" s="13" t="s">
        <v>34</v>
      </c>
      <c r="AX222" s="13" t="s">
        <v>85</v>
      </c>
      <c r="AY222" s="257" t="s">
        <v>179</v>
      </c>
    </row>
    <row r="223" s="2" customFormat="1" ht="24.15" customHeight="1">
      <c r="A223" s="39"/>
      <c r="B223" s="40"/>
      <c r="C223" s="229" t="s">
        <v>7</v>
      </c>
      <c r="D223" s="229" t="s">
        <v>181</v>
      </c>
      <c r="E223" s="230" t="s">
        <v>305</v>
      </c>
      <c r="F223" s="231" t="s">
        <v>306</v>
      </c>
      <c r="G223" s="232" t="s">
        <v>195</v>
      </c>
      <c r="H223" s="233">
        <v>10</v>
      </c>
      <c r="I223" s="234"/>
      <c r="J223" s="235">
        <f>ROUND(I223*H223,2)</f>
        <v>0</v>
      </c>
      <c r="K223" s="231" t="s">
        <v>185</v>
      </c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186</v>
      </c>
      <c r="AT223" s="240" t="s">
        <v>181</v>
      </c>
      <c r="AU223" s="240" t="s">
        <v>87</v>
      </c>
      <c r="AY223" s="18" t="s">
        <v>179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85</v>
      </c>
      <c r="BK223" s="241">
        <f>ROUND(I223*H223,2)</f>
        <v>0</v>
      </c>
      <c r="BL223" s="18" t="s">
        <v>186</v>
      </c>
      <c r="BM223" s="240" t="s">
        <v>307</v>
      </c>
    </row>
    <row r="224" s="2" customFormat="1">
      <c r="A224" s="39"/>
      <c r="B224" s="40"/>
      <c r="C224" s="41"/>
      <c r="D224" s="242" t="s">
        <v>188</v>
      </c>
      <c r="E224" s="41"/>
      <c r="F224" s="243" t="s">
        <v>308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188</v>
      </c>
      <c r="AU224" s="18" t="s">
        <v>87</v>
      </c>
    </row>
    <row r="225" s="13" customFormat="1">
      <c r="A225" s="13"/>
      <c r="B225" s="247"/>
      <c r="C225" s="248"/>
      <c r="D225" s="242" t="s">
        <v>190</v>
      </c>
      <c r="E225" s="249" t="s">
        <v>1</v>
      </c>
      <c r="F225" s="250" t="s">
        <v>237</v>
      </c>
      <c r="G225" s="248"/>
      <c r="H225" s="251">
        <v>10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190</v>
      </c>
      <c r="AU225" s="257" t="s">
        <v>87</v>
      </c>
      <c r="AV225" s="13" t="s">
        <v>87</v>
      </c>
      <c r="AW225" s="13" t="s">
        <v>34</v>
      </c>
      <c r="AX225" s="13" t="s">
        <v>78</v>
      </c>
      <c r="AY225" s="257" t="s">
        <v>179</v>
      </c>
    </row>
    <row r="226" s="14" customFormat="1">
      <c r="A226" s="14"/>
      <c r="B226" s="258"/>
      <c r="C226" s="259"/>
      <c r="D226" s="242" t="s">
        <v>190</v>
      </c>
      <c r="E226" s="260" t="s">
        <v>1</v>
      </c>
      <c r="F226" s="261" t="s">
        <v>192</v>
      </c>
      <c r="G226" s="259"/>
      <c r="H226" s="262">
        <v>10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190</v>
      </c>
      <c r="AU226" s="268" t="s">
        <v>87</v>
      </c>
      <c r="AV226" s="14" t="s">
        <v>186</v>
      </c>
      <c r="AW226" s="14" t="s">
        <v>34</v>
      </c>
      <c r="AX226" s="14" t="s">
        <v>85</v>
      </c>
      <c r="AY226" s="268" t="s">
        <v>179</v>
      </c>
    </row>
    <row r="227" s="2" customFormat="1" ht="24.15" customHeight="1">
      <c r="A227" s="39"/>
      <c r="B227" s="40"/>
      <c r="C227" s="229" t="s">
        <v>309</v>
      </c>
      <c r="D227" s="229" t="s">
        <v>181</v>
      </c>
      <c r="E227" s="230" t="s">
        <v>310</v>
      </c>
      <c r="F227" s="231" t="s">
        <v>311</v>
      </c>
      <c r="G227" s="232" t="s">
        <v>195</v>
      </c>
      <c r="H227" s="233">
        <v>2</v>
      </c>
      <c r="I227" s="234"/>
      <c r="J227" s="235">
        <f>ROUND(I227*H227,2)</f>
        <v>0</v>
      </c>
      <c r="K227" s="231" t="s">
        <v>185</v>
      </c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186</v>
      </c>
      <c r="AT227" s="240" t="s">
        <v>181</v>
      </c>
      <c r="AU227" s="240" t="s">
        <v>87</v>
      </c>
      <c r="AY227" s="18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85</v>
      </c>
      <c r="BK227" s="241">
        <f>ROUND(I227*H227,2)</f>
        <v>0</v>
      </c>
      <c r="BL227" s="18" t="s">
        <v>186</v>
      </c>
      <c r="BM227" s="240" t="s">
        <v>312</v>
      </c>
    </row>
    <row r="228" s="2" customFormat="1">
      <c r="A228" s="39"/>
      <c r="B228" s="40"/>
      <c r="C228" s="41"/>
      <c r="D228" s="242" t="s">
        <v>188</v>
      </c>
      <c r="E228" s="41"/>
      <c r="F228" s="243" t="s">
        <v>313</v>
      </c>
      <c r="G228" s="41"/>
      <c r="H228" s="41"/>
      <c r="I228" s="244"/>
      <c r="J228" s="41"/>
      <c r="K228" s="41"/>
      <c r="L228" s="45"/>
      <c r="M228" s="245"/>
      <c r="N228" s="24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188</v>
      </c>
      <c r="AU228" s="18" t="s">
        <v>87</v>
      </c>
    </row>
    <row r="229" s="13" customFormat="1">
      <c r="A229" s="13"/>
      <c r="B229" s="247"/>
      <c r="C229" s="248"/>
      <c r="D229" s="242" t="s">
        <v>190</v>
      </c>
      <c r="E229" s="249" t="s">
        <v>1</v>
      </c>
      <c r="F229" s="250" t="s">
        <v>87</v>
      </c>
      <c r="G229" s="248"/>
      <c r="H229" s="251">
        <v>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190</v>
      </c>
      <c r="AU229" s="257" t="s">
        <v>87</v>
      </c>
      <c r="AV229" s="13" t="s">
        <v>87</v>
      </c>
      <c r="AW229" s="13" t="s">
        <v>34</v>
      </c>
      <c r="AX229" s="13" t="s">
        <v>85</v>
      </c>
      <c r="AY229" s="257" t="s">
        <v>179</v>
      </c>
    </row>
    <row r="230" s="2" customFormat="1" ht="24.15" customHeight="1">
      <c r="A230" s="39"/>
      <c r="B230" s="40"/>
      <c r="C230" s="229" t="s">
        <v>314</v>
      </c>
      <c r="D230" s="229" t="s">
        <v>181</v>
      </c>
      <c r="E230" s="230" t="s">
        <v>315</v>
      </c>
      <c r="F230" s="231" t="s">
        <v>316</v>
      </c>
      <c r="G230" s="232" t="s">
        <v>195</v>
      </c>
      <c r="H230" s="233">
        <v>7</v>
      </c>
      <c r="I230" s="234"/>
      <c r="J230" s="235">
        <f>ROUND(I230*H230,2)</f>
        <v>0</v>
      </c>
      <c r="K230" s="231" t="s">
        <v>185</v>
      </c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186</v>
      </c>
      <c r="AT230" s="240" t="s">
        <v>181</v>
      </c>
      <c r="AU230" s="240" t="s">
        <v>87</v>
      </c>
      <c r="AY230" s="18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85</v>
      </c>
      <c r="BK230" s="241">
        <f>ROUND(I230*H230,2)</f>
        <v>0</v>
      </c>
      <c r="BL230" s="18" t="s">
        <v>186</v>
      </c>
      <c r="BM230" s="240" t="s">
        <v>317</v>
      </c>
    </row>
    <row r="231" s="2" customFormat="1">
      <c r="A231" s="39"/>
      <c r="B231" s="40"/>
      <c r="C231" s="41"/>
      <c r="D231" s="242" t="s">
        <v>188</v>
      </c>
      <c r="E231" s="41"/>
      <c r="F231" s="243" t="s">
        <v>318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188</v>
      </c>
      <c r="AU231" s="18" t="s">
        <v>87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222</v>
      </c>
      <c r="G232" s="248"/>
      <c r="H232" s="251">
        <v>7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87</v>
      </c>
      <c r="AV232" s="13" t="s">
        <v>87</v>
      </c>
      <c r="AW232" s="13" t="s">
        <v>34</v>
      </c>
      <c r="AX232" s="13" t="s">
        <v>85</v>
      </c>
      <c r="AY232" s="257" t="s">
        <v>179</v>
      </c>
    </row>
    <row r="233" s="2" customFormat="1" ht="24.15" customHeight="1">
      <c r="A233" s="39"/>
      <c r="B233" s="40"/>
      <c r="C233" s="229" t="s">
        <v>319</v>
      </c>
      <c r="D233" s="229" t="s">
        <v>181</v>
      </c>
      <c r="E233" s="230" t="s">
        <v>320</v>
      </c>
      <c r="F233" s="231" t="s">
        <v>321</v>
      </c>
      <c r="G233" s="232" t="s">
        <v>184</v>
      </c>
      <c r="H233" s="233">
        <v>65</v>
      </c>
      <c r="I233" s="234"/>
      <c r="J233" s="235">
        <f>ROUND(I233*H233,2)</f>
        <v>0</v>
      </c>
      <c r="K233" s="231" t="s">
        <v>185</v>
      </c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186</v>
      </c>
      <c r="AT233" s="240" t="s">
        <v>181</v>
      </c>
      <c r="AU233" s="240" t="s">
        <v>87</v>
      </c>
      <c r="AY233" s="18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85</v>
      </c>
      <c r="BK233" s="241">
        <f>ROUND(I233*H233,2)</f>
        <v>0</v>
      </c>
      <c r="BL233" s="18" t="s">
        <v>186</v>
      </c>
      <c r="BM233" s="240" t="s">
        <v>322</v>
      </c>
    </row>
    <row r="234" s="2" customFormat="1">
      <c r="A234" s="39"/>
      <c r="B234" s="40"/>
      <c r="C234" s="41"/>
      <c r="D234" s="242" t="s">
        <v>188</v>
      </c>
      <c r="E234" s="41"/>
      <c r="F234" s="243" t="s">
        <v>323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188</v>
      </c>
      <c r="AU234" s="18" t="s">
        <v>87</v>
      </c>
    </row>
    <row r="235" s="2" customFormat="1">
      <c r="A235" s="39"/>
      <c r="B235" s="40"/>
      <c r="C235" s="41"/>
      <c r="D235" s="242" t="s">
        <v>198</v>
      </c>
      <c r="E235" s="41"/>
      <c r="F235" s="269" t="s">
        <v>205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198</v>
      </c>
      <c r="AU235" s="18" t="s">
        <v>87</v>
      </c>
    </row>
    <row r="236" s="13" customFormat="1">
      <c r="A236" s="13"/>
      <c r="B236" s="247"/>
      <c r="C236" s="248"/>
      <c r="D236" s="242" t="s">
        <v>190</v>
      </c>
      <c r="E236" s="249" t="s">
        <v>1</v>
      </c>
      <c r="F236" s="250" t="s">
        <v>191</v>
      </c>
      <c r="G236" s="248"/>
      <c r="H236" s="251">
        <v>65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190</v>
      </c>
      <c r="AU236" s="257" t="s">
        <v>87</v>
      </c>
      <c r="AV236" s="13" t="s">
        <v>87</v>
      </c>
      <c r="AW236" s="13" t="s">
        <v>34</v>
      </c>
      <c r="AX236" s="13" t="s">
        <v>78</v>
      </c>
      <c r="AY236" s="257" t="s">
        <v>179</v>
      </c>
    </row>
    <row r="237" s="14" customFormat="1">
      <c r="A237" s="14"/>
      <c r="B237" s="258"/>
      <c r="C237" s="259"/>
      <c r="D237" s="242" t="s">
        <v>190</v>
      </c>
      <c r="E237" s="260" t="s">
        <v>1</v>
      </c>
      <c r="F237" s="261" t="s">
        <v>192</v>
      </c>
      <c r="G237" s="259"/>
      <c r="H237" s="262">
        <v>65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190</v>
      </c>
      <c r="AU237" s="268" t="s">
        <v>87</v>
      </c>
      <c r="AV237" s="14" t="s">
        <v>186</v>
      </c>
      <c r="AW237" s="14" t="s">
        <v>34</v>
      </c>
      <c r="AX237" s="14" t="s">
        <v>85</v>
      </c>
      <c r="AY237" s="268" t="s">
        <v>179</v>
      </c>
    </row>
    <row r="238" s="2" customFormat="1" ht="33" customHeight="1">
      <c r="A238" s="39"/>
      <c r="B238" s="40"/>
      <c r="C238" s="229" t="s">
        <v>324</v>
      </c>
      <c r="D238" s="229" t="s">
        <v>181</v>
      </c>
      <c r="E238" s="230" t="s">
        <v>325</v>
      </c>
      <c r="F238" s="231" t="s">
        <v>326</v>
      </c>
      <c r="G238" s="232" t="s">
        <v>195</v>
      </c>
      <c r="H238" s="233">
        <v>90</v>
      </c>
      <c r="I238" s="234"/>
      <c r="J238" s="235">
        <f>ROUND(I238*H238,2)</f>
        <v>0</v>
      </c>
      <c r="K238" s="231" t="s">
        <v>185</v>
      </c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186</v>
      </c>
      <c r="AT238" s="240" t="s">
        <v>181</v>
      </c>
      <c r="AU238" s="240" t="s">
        <v>87</v>
      </c>
      <c r="AY238" s="18" t="s">
        <v>179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85</v>
      </c>
      <c r="BK238" s="241">
        <f>ROUND(I238*H238,2)</f>
        <v>0</v>
      </c>
      <c r="BL238" s="18" t="s">
        <v>186</v>
      </c>
      <c r="BM238" s="240" t="s">
        <v>327</v>
      </c>
    </row>
    <row r="239" s="2" customFormat="1">
      <c r="A239" s="39"/>
      <c r="B239" s="40"/>
      <c r="C239" s="41"/>
      <c r="D239" s="242" t="s">
        <v>188</v>
      </c>
      <c r="E239" s="41"/>
      <c r="F239" s="243" t="s">
        <v>328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188</v>
      </c>
      <c r="AU239" s="18" t="s">
        <v>87</v>
      </c>
    </row>
    <row r="240" s="2" customFormat="1">
      <c r="A240" s="39"/>
      <c r="B240" s="40"/>
      <c r="C240" s="41"/>
      <c r="D240" s="242" t="s">
        <v>198</v>
      </c>
      <c r="E240" s="41"/>
      <c r="F240" s="269" t="s">
        <v>329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198</v>
      </c>
      <c r="AU240" s="18" t="s">
        <v>87</v>
      </c>
    </row>
    <row r="241" s="13" customFormat="1">
      <c r="A241" s="13"/>
      <c r="B241" s="247"/>
      <c r="C241" s="248"/>
      <c r="D241" s="242" t="s">
        <v>190</v>
      </c>
      <c r="E241" s="249" t="s">
        <v>1</v>
      </c>
      <c r="F241" s="250" t="s">
        <v>330</v>
      </c>
      <c r="G241" s="248"/>
      <c r="H241" s="251">
        <v>90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190</v>
      </c>
      <c r="AU241" s="257" t="s">
        <v>87</v>
      </c>
      <c r="AV241" s="13" t="s">
        <v>87</v>
      </c>
      <c r="AW241" s="13" t="s">
        <v>34</v>
      </c>
      <c r="AX241" s="13" t="s">
        <v>85</v>
      </c>
      <c r="AY241" s="257" t="s">
        <v>179</v>
      </c>
    </row>
    <row r="242" s="2" customFormat="1" ht="33" customHeight="1">
      <c r="A242" s="39"/>
      <c r="B242" s="40"/>
      <c r="C242" s="229" t="s">
        <v>331</v>
      </c>
      <c r="D242" s="229" t="s">
        <v>181</v>
      </c>
      <c r="E242" s="230" t="s">
        <v>332</v>
      </c>
      <c r="F242" s="231" t="s">
        <v>333</v>
      </c>
      <c r="G242" s="232" t="s">
        <v>195</v>
      </c>
      <c r="H242" s="233">
        <v>18</v>
      </c>
      <c r="I242" s="234"/>
      <c r="J242" s="235">
        <f>ROUND(I242*H242,2)</f>
        <v>0</v>
      </c>
      <c r="K242" s="231" t="s">
        <v>185</v>
      </c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186</v>
      </c>
      <c r="AT242" s="240" t="s">
        <v>181</v>
      </c>
      <c r="AU242" s="240" t="s">
        <v>87</v>
      </c>
      <c r="AY242" s="18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85</v>
      </c>
      <c r="BK242" s="241">
        <f>ROUND(I242*H242,2)</f>
        <v>0</v>
      </c>
      <c r="BL242" s="18" t="s">
        <v>186</v>
      </c>
      <c r="BM242" s="240" t="s">
        <v>334</v>
      </c>
    </row>
    <row r="243" s="2" customFormat="1">
      <c r="A243" s="39"/>
      <c r="B243" s="40"/>
      <c r="C243" s="41"/>
      <c r="D243" s="242" t="s">
        <v>188</v>
      </c>
      <c r="E243" s="41"/>
      <c r="F243" s="243" t="s">
        <v>335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188</v>
      </c>
      <c r="AU243" s="18" t="s">
        <v>87</v>
      </c>
    </row>
    <row r="244" s="2" customFormat="1">
      <c r="A244" s="39"/>
      <c r="B244" s="40"/>
      <c r="C244" s="41"/>
      <c r="D244" s="242" t="s">
        <v>198</v>
      </c>
      <c r="E244" s="41"/>
      <c r="F244" s="269" t="s">
        <v>329</v>
      </c>
      <c r="G244" s="41"/>
      <c r="H244" s="41"/>
      <c r="I244" s="244"/>
      <c r="J244" s="41"/>
      <c r="K244" s="41"/>
      <c r="L244" s="45"/>
      <c r="M244" s="245"/>
      <c r="N244" s="24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198</v>
      </c>
      <c r="AU244" s="18" t="s">
        <v>87</v>
      </c>
    </row>
    <row r="245" s="13" customFormat="1">
      <c r="A245" s="13"/>
      <c r="B245" s="247"/>
      <c r="C245" s="248"/>
      <c r="D245" s="242" t="s">
        <v>190</v>
      </c>
      <c r="E245" s="249" t="s">
        <v>1</v>
      </c>
      <c r="F245" s="250" t="s">
        <v>336</v>
      </c>
      <c r="G245" s="248"/>
      <c r="H245" s="251">
        <v>18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190</v>
      </c>
      <c r="AU245" s="257" t="s">
        <v>87</v>
      </c>
      <c r="AV245" s="13" t="s">
        <v>87</v>
      </c>
      <c r="AW245" s="13" t="s">
        <v>34</v>
      </c>
      <c r="AX245" s="13" t="s">
        <v>85</v>
      </c>
      <c r="AY245" s="257" t="s">
        <v>179</v>
      </c>
    </row>
    <row r="246" s="2" customFormat="1" ht="33" customHeight="1">
      <c r="A246" s="39"/>
      <c r="B246" s="40"/>
      <c r="C246" s="229" t="s">
        <v>337</v>
      </c>
      <c r="D246" s="229" t="s">
        <v>181</v>
      </c>
      <c r="E246" s="230" t="s">
        <v>338</v>
      </c>
      <c r="F246" s="231" t="s">
        <v>339</v>
      </c>
      <c r="G246" s="232" t="s">
        <v>195</v>
      </c>
      <c r="H246" s="233">
        <v>90</v>
      </c>
      <c r="I246" s="234"/>
      <c r="J246" s="235">
        <f>ROUND(I246*H246,2)</f>
        <v>0</v>
      </c>
      <c r="K246" s="231" t="s">
        <v>185</v>
      </c>
      <c r="L246" s="45"/>
      <c r="M246" s="236" t="s">
        <v>1</v>
      </c>
      <c r="N246" s="237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186</v>
      </c>
      <c r="AT246" s="240" t="s">
        <v>181</v>
      </c>
      <c r="AU246" s="240" t="s">
        <v>87</v>
      </c>
      <c r="AY246" s="18" t="s">
        <v>179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85</v>
      </c>
      <c r="BK246" s="241">
        <f>ROUND(I246*H246,2)</f>
        <v>0</v>
      </c>
      <c r="BL246" s="18" t="s">
        <v>186</v>
      </c>
      <c r="BM246" s="240" t="s">
        <v>340</v>
      </c>
    </row>
    <row r="247" s="2" customFormat="1">
      <c r="A247" s="39"/>
      <c r="B247" s="40"/>
      <c r="C247" s="41"/>
      <c r="D247" s="242" t="s">
        <v>188</v>
      </c>
      <c r="E247" s="41"/>
      <c r="F247" s="243" t="s">
        <v>341</v>
      </c>
      <c r="G247" s="41"/>
      <c r="H247" s="41"/>
      <c r="I247" s="244"/>
      <c r="J247" s="41"/>
      <c r="K247" s="41"/>
      <c r="L247" s="45"/>
      <c r="M247" s="245"/>
      <c r="N247" s="24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188</v>
      </c>
      <c r="AU247" s="18" t="s">
        <v>87</v>
      </c>
    </row>
    <row r="248" s="2" customFormat="1">
      <c r="A248" s="39"/>
      <c r="B248" s="40"/>
      <c r="C248" s="41"/>
      <c r="D248" s="242" t="s">
        <v>198</v>
      </c>
      <c r="E248" s="41"/>
      <c r="F248" s="269" t="s">
        <v>329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198</v>
      </c>
      <c r="AU248" s="18" t="s">
        <v>87</v>
      </c>
    </row>
    <row r="249" s="13" customFormat="1">
      <c r="A249" s="13"/>
      <c r="B249" s="247"/>
      <c r="C249" s="248"/>
      <c r="D249" s="242" t="s">
        <v>190</v>
      </c>
      <c r="E249" s="249" t="s">
        <v>1</v>
      </c>
      <c r="F249" s="250" t="s">
        <v>330</v>
      </c>
      <c r="G249" s="248"/>
      <c r="H249" s="251">
        <v>90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190</v>
      </c>
      <c r="AU249" s="257" t="s">
        <v>87</v>
      </c>
      <c r="AV249" s="13" t="s">
        <v>87</v>
      </c>
      <c r="AW249" s="13" t="s">
        <v>34</v>
      </c>
      <c r="AX249" s="13" t="s">
        <v>85</v>
      </c>
      <c r="AY249" s="257" t="s">
        <v>179</v>
      </c>
    </row>
    <row r="250" s="2" customFormat="1" ht="33" customHeight="1">
      <c r="A250" s="39"/>
      <c r="B250" s="40"/>
      <c r="C250" s="229" t="s">
        <v>342</v>
      </c>
      <c r="D250" s="229" t="s">
        <v>181</v>
      </c>
      <c r="E250" s="230" t="s">
        <v>343</v>
      </c>
      <c r="F250" s="231" t="s">
        <v>344</v>
      </c>
      <c r="G250" s="232" t="s">
        <v>195</v>
      </c>
      <c r="H250" s="233">
        <v>18</v>
      </c>
      <c r="I250" s="234"/>
      <c r="J250" s="235">
        <f>ROUND(I250*H250,2)</f>
        <v>0</v>
      </c>
      <c r="K250" s="231" t="s">
        <v>185</v>
      </c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186</v>
      </c>
      <c r="AT250" s="240" t="s">
        <v>181</v>
      </c>
      <c r="AU250" s="240" t="s">
        <v>87</v>
      </c>
      <c r="AY250" s="18" t="s">
        <v>179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85</v>
      </c>
      <c r="BK250" s="241">
        <f>ROUND(I250*H250,2)</f>
        <v>0</v>
      </c>
      <c r="BL250" s="18" t="s">
        <v>186</v>
      </c>
      <c r="BM250" s="240" t="s">
        <v>345</v>
      </c>
    </row>
    <row r="251" s="2" customFormat="1">
      <c r="A251" s="39"/>
      <c r="B251" s="40"/>
      <c r="C251" s="41"/>
      <c r="D251" s="242" t="s">
        <v>188</v>
      </c>
      <c r="E251" s="41"/>
      <c r="F251" s="243" t="s">
        <v>346</v>
      </c>
      <c r="G251" s="41"/>
      <c r="H251" s="41"/>
      <c r="I251" s="244"/>
      <c r="J251" s="41"/>
      <c r="K251" s="41"/>
      <c r="L251" s="45"/>
      <c r="M251" s="245"/>
      <c r="N251" s="24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188</v>
      </c>
      <c r="AU251" s="18" t="s">
        <v>87</v>
      </c>
    </row>
    <row r="252" s="2" customFormat="1">
      <c r="A252" s="39"/>
      <c r="B252" s="40"/>
      <c r="C252" s="41"/>
      <c r="D252" s="242" t="s">
        <v>198</v>
      </c>
      <c r="E252" s="41"/>
      <c r="F252" s="269" t="s">
        <v>329</v>
      </c>
      <c r="G252" s="41"/>
      <c r="H252" s="41"/>
      <c r="I252" s="244"/>
      <c r="J252" s="41"/>
      <c r="K252" s="41"/>
      <c r="L252" s="45"/>
      <c r="M252" s="245"/>
      <c r="N252" s="24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198</v>
      </c>
      <c r="AU252" s="18" t="s">
        <v>87</v>
      </c>
    </row>
    <row r="253" s="13" customFormat="1">
      <c r="A253" s="13"/>
      <c r="B253" s="247"/>
      <c r="C253" s="248"/>
      <c r="D253" s="242" t="s">
        <v>190</v>
      </c>
      <c r="E253" s="249" t="s">
        <v>1</v>
      </c>
      <c r="F253" s="250" t="s">
        <v>336</v>
      </c>
      <c r="G253" s="248"/>
      <c r="H253" s="251">
        <v>18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190</v>
      </c>
      <c r="AU253" s="257" t="s">
        <v>87</v>
      </c>
      <c r="AV253" s="13" t="s">
        <v>87</v>
      </c>
      <c r="AW253" s="13" t="s">
        <v>34</v>
      </c>
      <c r="AX253" s="13" t="s">
        <v>85</v>
      </c>
      <c r="AY253" s="257" t="s">
        <v>179</v>
      </c>
    </row>
    <row r="254" s="2" customFormat="1" ht="24.15" customHeight="1">
      <c r="A254" s="39"/>
      <c r="B254" s="40"/>
      <c r="C254" s="229" t="s">
        <v>347</v>
      </c>
      <c r="D254" s="229" t="s">
        <v>181</v>
      </c>
      <c r="E254" s="230" t="s">
        <v>348</v>
      </c>
      <c r="F254" s="231" t="s">
        <v>349</v>
      </c>
      <c r="G254" s="232" t="s">
        <v>195</v>
      </c>
      <c r="H254" s="233">
        <v>90</v>
      </c>
      <c r="I254" s="234"/>
      <c r="J254" s="235">
        <f>ROUND(I254*H254,2)</f>
        <v>0</v>
      </c>
      <c r="K254" s="231" t="s">
        <v>185</v>
      </c>
      <c r="L254" s="45"/>
      <c r="M254" s="236" t="s">
        <v>1</v>
      </c>
      <c r="N254" s="237" t="s">
        <v>43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186</v>
      </c>
      <c r="AT254" s="240" t="s">
        <v>181</v>
      </c>
      <c r="AU254" s="240" t="s">
        <v>87</v>
      </c>
      <c r="AY254" s="18" t="s">
        <v>179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85</v>
      </c>
      <c r="BK254" s="241">
        <f>ROUND(I254*H254,2)</f>
        <v>0</v>
      </c>
      <c r="BL254" s="18" t="s">
        <v>186</v>
      </c>
      <c r="BM254" s="240" t="s">
        <v>350</v>
      </c>
    </row>
    <row r="255" s="2" customFormat="1">
      <c r="A255" s="39"/>
      <c r="B255" s="40"/>
      <c r="C255" s="41"/>
      <c r="D255" s="242" t="s">
        <v>188</v>
      </c>
      <c r="E255" s="41"/>
      <c r="F255" s="243" t="s">
        <v>351</v>
      </c>
      <c r="G255" s="41"/>
      <c r="H255" s="41"/>
      <c r="I255" s="244"/>
      <c r="J255" s="41"/>
      <c r="K255" s="41"/>
      <c r="L255" s="45"/>
      <c r="M255" s="245"/>
      <c r="N255" s="24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188</v>
      </c>
      <c r="AU255" s="18" t="s">
        <v>87</v>
      </c>
    </row>
    <row r="256" s="2" customFormat="1">
      <c r="A256" s="39"/>
      <c r="B256" s="40"/>
      <c r="C256" s="41"/>
      <c r="D256" s="242" t="s">
        <v>198</v>
      </c>
      <c r="E256" s="41"/>
      <c r="F256" s="269" t="s">
        <v>329</v>
      </c>
      <c r="G256" s="41"/>
      <c r="H256" s="41"/>
      <c r="I256" s="244"/>
      <c r="J256" s="41"/>
      <c r="K256" s="41"/>
      <c r="L256" s="45"/>
      <c r="M256" s="245"/>
      <c r="N256" s="24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198</v>
      </c>
      <c r="AU256" s="18" t="s">
        <v>87</v>
      </c>
    </row>
    <row r="257" s="13" customFormat="1">
      <c r="A257" s="13"/>
      <c r="B257" s="247"/>
      <c r="C257" s="248"/>
      <c r="D257" s="242" t="s">
        <v>190</v>
      </c>
      <c r="E257" s="249" t="s">
        <v>1</v>
      </c>
      <c r="F257" s="250" t="s">
        <v>330</v>
      </c>
      <c r="G257" s="248"/>
      <c r="H257" s="251">
        <v>90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190</v>
      </c>
      <c r="AU257" s="257" t="s">
        <v>87</v>
      </c>
      <c r="AV257" s="13" t="s">
        <v>87</v>
      </c>
      <c r="AW257" s="13" t="s">
        <v>34</v>
      </c>
      <c r="AX257" s="13" t="s">
        <v>78</v>
      </c>
      <c r="AY257" s="257" t="s">
        <v>179</v>
      </c>
    </row>
    <row r="258" s="14" customFormat="1">
      <c r="A258" s="14"/>
      <c r="B258" s="258"/>
      <c r="C258" s="259"/>
      <c r="D258" s="242" t="s">
        <v>190</v>
      </c>
      <c r="E258" s="260" t="s">
        <v>1</v>
      </c>
      <c r="F258" s="261" t="s">
        <v>192</v>
      </c>
      <c r="G258" s="259"/>
      <c r="H258" s="262">
        <v>90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190</v>
      </c>
      <c r="AU258" s="268" t="s">
        <v>87</v>
      </c>
      <c r="AV258" s="14" t="s">
        <v>186</v>
      </c>
      <c r="AW258" s="14" t="s">
        <v>34</v>
      </c>
      <c r="AX258" s="14" t="s">
        <v>85</v>
      </c>
      <c r="AY258" s="268" t="s">
        <v>179</v>
      </c>
    </row>
    <row r="259" s="2" customFormat="1" ht="24.15" customHeight="1">
      <c r="A259" s="39"/>
      <c r="B259" s="40"/>
      <c r="C259" s="229" t="s">
        <v>352</v>
      </c>
      <c r="D259" s="229" t="s">
        <v>181</v>
      </c>
      <c r="E259" s="230" t="s">
        <v>353</v>
      </c>
      <c r="F259" s="231" t="s">
        <v>354</v>
      </c>
      <c r="G259" s="232" t="s">
        <v>195</v>
      </c>
      <c r="H259" s="233">
        <v>18</v>
      </c>
      <c r="I259" s="234"/>
      <c r="J259" s="235">
        <f>ROUND(I259*H259,2)</f>
        <v>0</v>
      </c>
      <c r="K259" s="231" t="s">
        <v>185</v>
      </c>
      <c r="L259" s="45"/>
      <c r="M259" s="236" t="s">
        <v>1</v>
      </c>
      <c r="N259" s="237" t="s">
        <v>43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186</v>
      </c>
      <c r="AT259" s="240" t="s">
        <v>181</v>
      </c>
      <c r="AU259" s="240" t="s">
        <v>87</v>
      </c>
      <c r="AY259" s="18" t="s">
        <v>179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85</v>
      </c>
      <c r="BK259" s="241">
        <f>ROUND(I259*H259,2)</f>
        <v>0</v>
      </c>
      <c r="BL259" s="18" t="s">
        <v>186</v>
      </c>
      <c r="BM259" s="240" t="s">
        <v>355</v>
      </c>
    </row>
    <row r="260" s="2" customFormat="1">
      <c r="A260" s="39"/>
      <c r="B260" s="40"/>
      <c r="C260" s="41"/>
      <c r="D260" s="242" t="s">
        <v>188</v>
      </c>
      <c r="E260" s="41"/>
      <c r="F260" s="243" t="s">
        <v>356</v>
      </c>
      <c r="G260" s="41"/>
      <c r="H260" s="41"/>
      <c r="I260" s="244"/>
      <c r="J260" s="41"/>
      <c r="K260" s="41"/>
      <c r="L260" s="45"/>
      <c r="M260" s="245"/>
      <c r="N260" s="24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188</v>
      </c>
      <c r="AU260" s="18" t="s">
        <v>87</v>
      </c>
    </row>
    <row r="261" s="2" customFormat="1">
      <c r="A261" s="39"/>
      <c r="B261" s="40"/>
      <c r="C261" s="41"/>
      <c r="D261" s="242" t="s">
        <v>198</v>
      </c>
      <c r="E261" s="41"/>
      <c r="F261" s="269" t="s">
        <v>329</v>
      </c>
      <c r="G261" s="41"/>
      <c r="H261" s="41"/>
      <c r="I261" s="244"/>
      <c r="J261" s="41"/>
      <c r="K261" s="41"/>
      <c r="L261" s="45"/>
      <c r="M261" s="245"/>
      <c r="N261" s="24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198</v>
      </c>
      <c r="AU261" s="18" t="s">
        <v>87</v>
      </c>
    </row>
    <row r="262" s="13" customFormat="1">
      <c r="A262" s="13"/>
      <c r="B262" s="247"/>
      <c r="C262" s="248"/>
      <c r="D262" s="242" t="s">
        <v>190</v>
      </c>
      <c r="E262" s="249" t="s">
        <v>1</v>
      </c>
      <c r="F262" s="250" t="s">
        <v>336</v>
      </c>
      <c r="G262" s="248"/>
      <c r="H262" s="251">
        <v>18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190</v>
      </c>
      <c r="AU262" s="257" t="s">
        <v>87</v>
      </c>
      <c r="AV262" s="13" t="s">
        <v>87</v>
      </c>
      <c r="AW262" s="13" t="s">
        <v>34</v>
      </c>
      <c r="AX262" s="13" t="s">
        <v>85</v>
      </c>
      <c r="AY262" s="257" t="s">
        <v>179</v>
      </c>
    </row>
    <row r="263" s="2" customFormat="1" ht="24.15" customHeight="1">
      <c r="A263" s="39"/>
      <c r="B263" s="40"/>
      <c r="C263" s="229" t="s">
        <v>357</v>
      </c>
      <c r="D263" s="229" t="s">
        <v>181</v>
      </c>
      <c r="E263" s="230" t="s">
        <v>358</v>
      </c>
      <c r="F263" s="231" t="s">
        <v>359</v>
      </c>
      <c r="G263" s="232" t="s">
        <v>195</v>
      </c>
      <c r="H263" s="233">
        <v>63</v>
      </c>
      <c r="I263" s="234"/>
      <c r="J263" s="235">
        <f>ROUND(I263*H263,2)</f>
        <v>0</v>
      </c>
      <c r="K263" s="231" t="s">
        <v>185</v>
      </c>
      <c r="L263" s="45"/>
      <c r="M263" s="236" t="s">
        <v>1</v>
      </c>
      <c r="N263" s="237" t="s">
        <v>43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186</v>
      </c>
      <c r="AT263" s="240" t="s">
        <v>181</v>
      </c>
      <c r="AU263" s="240" t="s">
        <v>87</v>
      </c>
      <c r="AY263" s="18" t="s">
        <v>179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85</v>
      </c>
      <c r="BK263" s="241">
        <f>ROUND(I263*H263,2)</f>
        <v>0</v>
      </c>
      <c r="BL263" s="18" t="s">
        <v>186</v>
      </c>
      <c r="BM263" s="240" t="s">
        <v>360</v>
      </c>
    </row>
    <row r="264" s="2" customFormat="1">
      <c r="A264" s="39"/>
      <c r="B264" s="40"/>
      <c r="C264" s="41"/>
      <c r="D264" s="242" t="s">
        <v>188</v>
      </c>
      <c r="E264" s="41"/>
      <c r="F264" s="243" t="s">
        <v>361</v>
      </c>
      <c r="G264" s="41"/>
      <c r="H264" s="41"/>
      <c r="I264" s="244"/>
      <c r="J264" s="41"/>
      <c r="K264" s="41"/>
      <c r="L264" s="45"/>
      <c r="M264" s="245"/>
      <c r="N264" s="24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188</v>
      </c>
      <c r="AU264" s="18" t="s">
        <v>87</v>
      </c>
    </row>
    <row r="265" s="2" customFormat="1">
      <c r="A265" s="39"/>
      <c r="B265" s="40"/>
      <c r="C265" s="41"/>
      <c r="D265" s="242" t="s">
        <v>198</v>
      </c>
      <c r="E265" s="41"/>
      <c r="F265" s="269" t="s">
        <v>329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198</v>
      </c>
      <c r="AU265" s="18" t="s">
        <v>87</v>
      </c>
    </row>
    <row r="266" s="13" customFormat="1">
      <c r="A266" s="13"/>
      <c r="B266" s="247"/>
      <c r="C266" s="248"/>
      <c r="D266" s="242" t="s">
        <v>190</v>
      </c>
      <c r="E266" s="249" t="s">
        <v>1</v>
      </c>
      <c r="F266" s="250" t="s">
        <v>362</v>
      </c>
      <c r="G266" s="248"/>
      <c r="H266" s="251">
        <v>63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190</v>
      </c>
      <c r="AU266" s="257" t="s">
        <v>87</v>
      </c>
      <c r="AV266" s="13" t="s">
        <v>87</v>
      </c>
      <c r="AW266" s="13" t="s">
        <v>34</v>
      </c>
      <c r="AX266" s="13" t="s">
        <v>85</v>
      </c>
      <c r="AY266" s="257" t="s">
        <v>179</v>
      </c>
    </row>
    <row r="267" s="2" customFormat="1" ht="24.15" customHeight="1">
      <c r="A267" s="39"/>
      <c r="B267" s="40"/>
      <c r="C267" s="229" t="s">
        <v>363</v>
      </c>
      <c r="D267" s="229" t="s">
        <v>181</v>
      </c>
      <c r="E267" s="230" t="s">
        <v>364</v>
      </c>
      <c r="F267" s="231" t="s">
        <v>365</v>
      </c>
      <c r="G267" s="232" t="s">
        <v>184</v>
      </c>
      <c r="H267" s="233">
        <v>325</v>
      </c>
      <c r="I267" s="234"/>
      <c r="J267" s="235">
        <f>ROUND(I267*H267,2)</f>
        <v>0</v>
      </c>
      <c r="K267" s="231" t="s">
        <v>185</v>
      </c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186</v>
      </c>
      <c r="AT267" s="240" t="s">
        <v>181</v>
      </c>
      <c r="AU267" s="240" t="s">
        <v>87</v>
      </c>
      <c r="AY267" s="18" t="s">
        <v>179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85</v>
      </c>
      <c r="BK267" s="241">
        <f>ROUND(I267*H267,2)</f>
        <v>0</v>
      </c>
      <c r="BL267" s="18" t="s">
        <v>186</v>
      </c>
      <c r="BM267" s="240" t="s">
        <v>366</v>
      </c>
    </row>
    <row r="268" s="2" customFormat="1">
      <c r="A268" s="39"/>
      <c r="B268" s="40"/>
      <c r="C268" s="41"/>
      <c r="D268" s="242" t="s">
        <v>188</v>
      </c>
      <c r="E268" s="41"/>
      <c r="F268" s="243" t="s">
        <v>367</v>
      </c>
      <c r="G268" s="41"/>
      <c r="H268" s="41"/>
      <c r="I268" s="244"/>
      <c r="J268" s="41"/>
      <c r="K268" s="41"/>
      <c r="L268" s="45"/>
      <c r="M268" s="245"/>
      <c r="N268" s="24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188</v>
      </c>
      <c r="AU268" s="18" t="s">
        <v>87</v>
      </c>
    </row>
    <row r="269" s="2" customFormat="1">
      <c r="A269" s="39"/>
      <c r="B269" s="40"/>
      <c r="C269" s="41"/>
      <c r="D269" s="242" t="s">
        <v>198</v>
      </c>
      <c r="E269" s="41"/>
      <c r="F269" s="269" t="s">
        <v>329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198</v>
      </c>
      <c r="AU269" s="18" t="s">
        <v>87</v>
      </c>
    </row>
    <row r="270" s="13" customFormat="1">
      <c r="A270" s="13"/>
      <c r="B270" s="247"/>
      <c r="C270" s="248"/>
      <c r="D270" s="242" t="s">
        <v>190</v>
      </c>
      <c r="E270" s="249" t="s">
        <v>1</v>
      </c>
      <c r="F270" s="250" t="s">
        <v>368</v>
      </c>
      <c r="G270" s="248"/>
      <c r="H270" s="251">
        <v>325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190</v>
      </c>
      <c r="AU270" s="257" t="s">
        <v>87</v>
      </c>
      <c r="AV270" s="13" t="s">
        <v>87</v>
      </c>
      <c r="AW270" s="13" t="s">
        <v>34</v>
      </c>
      <c r="AX270" s="13" t="s">
        <v>78</v>
      </c>
      <c r="AY270" s="257" t="s">
        <v>179</v>
      </c>
    </row>
    <row r="271" s="14" customFormat="1">
      <c r="A271" s="14"/>
      <c r="B271" s="258"/>
      <c r="C271" s="259"/>
      <c r="D271" s="242" t="s">
        <v>190</v>
      </c>
      <c r="E271" s="260" t="s">
        <v>1</v>
      </c>
      <c r="F271" s="261" t="s">
        <v>192</v>
      </c>
      <c r="G271" s="259"/>
      <c r="H271" s="262">
        <v>325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190</v>
      </c>
      <c r="AU271" s="268" t="s">
        <v>87</v>
      </c>
      <c r="AV271" s="14" t="s">
        <v>186</v>
      </c>
      <c r="AW271" s="14" t="s">
        <v>34</v>
      </c>
      <c r="AX271" s="14" t="s">
        <v>85</v>
      </c>
      <c r="AY271" s="268" t="s">
        <v>179</v>
      </c>
    </row>
    <row r="272" s="2" customFormat="1" ht="37.8" customHeight="1">
      <c r="A272" s="39"/>
      <c r="B272" s="40"/>
      <c r="C272" s="229" t="s">
        <v>369</v>
      </c>
      <c r="D272" s="229" t="s">
        <v>181</v>
      </c>
      <c r="E272" s="230" t="s">
        <v>370</v>
      </c>
      <c r="F272" s="231" t="s">
        <v>371</v>
      </c>
      <c r="G272" s="232" t="s">
        <v>246</v>
      </c>
      <c r="H272" s="233">
        <v>735.98400000000004</v>
      </c>
      <c r="I272" s="234"/>
      <c r="J272" s="235">
        <f>ROUND(I272*H272,2)</f>
        <v>0</v>
      </c>
      <c r="K272" s="231" t="s">
        <v>185</v>
      </c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186</v>
      </c>
      <c r="AT272" s="240" t="s">
        <v>181</v>
      </c>
      <c r="AU272" s="240" t="s">
        <v>87</v>
      </c>
      <c r="AY272" s="18" t="s">
        <v>179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85</v>
      </c>
      <c r="BK272" s="241">
        <f>ROUND(I272*H272,2)</f>
        <v>0</v>
      </c>
      <c r="BL272" s="18" t="s">
        <v>186</v>
      </c>
      <c r="BM272" s="240" t="s">
        <v>372</v>
      </c>
    </row>
    <row r="273" s="2" customFormat="1">
      <c r="A273" s="39"/>
      <c r="B273" s="40"/>
      <c r="C273" s="41"/>
      <c r="D273" s="242" t="s">
        <v>188</v>
      </c>
      <c r="E273" s="41"/>
      <c r="F273" s="243" t="s">
        <v>373</v>
      </c>
      <c r="G273" s="41"/>
      <c r="H273" s="41"/>
      <c r="I273" s="244"/>
      <c r="J273" s="41"/>
      <c r="K273" s="41"/>
      <c r="L273" s="45"/>
      <c r="M273" s="245"/>
      <c r="N273" s="24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188</v>
      </c>
      <c r="AU273" s="18" t="s">
        <v>87</v>
      </c>
    </row>
    <row r="274" s="13" customFormat="1">
      <c r="A274" s="13"/>
      <c r="B274" s="247"/>
      <c r="C274" s="248"/>
      <c r="D274" s="242" t="s">
        <v>190</v>
      </c>
      <c r="E274" s="249" t="s">
        <v>1</v>
      </c>
      <c r="F274" s="250" t="s">
        <v>374</v>
      </c>
      <c r="G274" s="248"/>
      <c r="H274" s="251">
        <v>63.018000000000001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190</v>
      </c>
      <c r="AU274" s="257" t="s">
        <v>87</v>
      </c>
      <c r="AV274" s="13" t="s">
        <v>87</v>
      </c>
      <c r="AW274" s="13" t="s">
        <v>34</v>
      </c>
      <c r="AX274" s="13" t="s">
        <v>78</v>
      </c>
      <c r="AY274" s="257" t="s">
        <v>179</v>
      </c>
    </row>
    <row r="275" s="13" customFormat="1">
      <c r="A275" s="13"/>
      <c r="B275" s="247"/>
      <c r="C275" s="248"/>
      <c r="D275" s="242" t="s">
        <v>190</v>
      </c>
      <c r="E275" s="249" t="s">
        <v>1</v>
      </c>
      <c r="F275" s="250" t="s">
        <v>375</v>
      </c>
      <c r="G275" s="248"/>
      <c r="H275" s="251">
        <v>153.27000000000001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190</v>
      </c>
      <c r="AU275" s="257" t="s">
        <v>87</v>
      </c>
      <c r="AV275" s="13" t="s">
        <v>87</v>
      </c>
      <c r="AW275" s="13" t="s">
        <v>34</v>
      </c>
      <c r="AX275" s="13" t="s">
        <v>78</v>
      </c>
      <c r="AY275" s="257" t="s">
        <v>179</v>
      </c>
    </row>
    <row r="276" s="13" customFormat="1">
      <c r="A276" s="13"/>
      <c r="B276" s="247"/>
      <c r="C276" s="248"/>
      <c r="D276" s="242" t="s">
        <v>190</v>
      </c>
      <c r="E276" s="249" t="s">
        <v>1</v>
      </c>
      <c r="F276" s="250" t="s">
        <v>376</v>
      </c>
      <c r="G276" s="248"/>
      <c r="H276" s="251">
        <v>153.27000000000001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190</v>
      </c>
      <c r="AU276" s="257" t="s">
        <v>87</v>
      </c>
      <c r="AV276" s="13" t="s">
        <v>87</v>
      </c>
      <c r="AW276" s="13" t="s">
        <v>34</v>
      </c>
      <c r="AX276" s="13" t="s">
        <v>78</v>
      </c>
      <c r="AY276" s="257" t="s">
        <v>179</v>
      </c>
    </row>
    <row r="277" s="13" customFormat="1">
      <c r="A277" s="13"/>
      <c r="B277" s="247"/>
      <c r="C277" s="248"/>
      <c r="D277" s="242" t="s">
        <v>190</v>
      </c>
      <c r="E277" s="249" t="s">
        <v>1</v>
      </c>
      <c r="F277" s="250" t="s">
        <v>377</v>
      </c>
      <c r="G277" s="248"/>
      <c r="H277" s="251">
        <v>366.42599999999999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190</v>
      </c>
      <c r="AU277" s="257" t="s">
        <v>87</v>
      </c>
      <c r="AV277" s="13" t="s">
        <v>87</v>
      </c>
      <c r="AW277" s="13" t="s">
        <v>34</v>
      </c>
      <c r="AX277" s="13" t="s">
        <v>78</v>
      </c>
      <c r="AY277" s="257" t="s">
        <v>179</v>
      </c>
    </row>
    <row r="278" s="14" customFormat="1">
      <c r="A278" s="14"/>
      <c r="B278" s="258"/>
      <c r="C278" s="259"/>
      <c r="D278" s="242" t="s">
        <v>190</v>
      </c>
      <c r="E278" s="260" t="s">
        <v>1</v>
      </c>
      <c r="F278" s="261" t="s">
        <v>192</v>
      </c>
      <c r="G278" s="259"/>
      <c r="H278" s="262">
        <v>735.98399999999992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190</v>
      </c>
      <c r="AU278" s="268" t="s">
        <v>87</v>
      </c>
      <c r="AV278" s="14" t="s">
        <v>186</v>
      </c>
      <c r="AW278" s="14" t="s">
        <v>34</v>
      </c>
      <c r="AX278" s="14" t="s">
        <v>85</v>
      </c>
      <c r="AY278" s="268" t="s">
        <v>179</v>
      </c>
    </row>
    <row r="279" s="2" customFormat="1" ht="37.8" customHeight="1">
      <c r="A279" s="39"/>
      <c r="B279" s="40"/>
      <c r="C279" s="229" t="s">
        <v>378</v>
      </c>
      <c r="D279" s="229" t="s">
        <v>181</v>
      </c>
      <c r="E279" s="230" t="s">
        <v>379</v>
      </c>
      <c r="F279" s="231" t="s">
        <v>380</v>
      </c>
      <c r="G279" s="232" t="s">
        <v>246</v>
      </c>
      <c r="H279" s="233">
        <v>352.07100000000003</v>
      </c>
      <c r="I279" s="234"/>
      <c r="J279" s="235">
        <f>ROUND(I279*H279,2)</f>
        <v>0</v>
      </c>
      <c r="K279" s="231" t="s">
        <v>185</v>
      </c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186</v>
      </c>
      <c r="AT279" s="240" t="s">
        <v>181</v>
      </c>
      <c r="AU279" s="240" t="s">
        <v>87</v>
      </c>
      <c r="AY279" s="18" t="s">
        <v>179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85</v>
      </c>
      <c r="BK279" s="241">
        <f>ROUND(I279*H279,2)</f>
        <v>0</v>
      </c>
      <c r="BL279" s="18" t="s">
        <v>186</v>
      </c>
      <c r="BM279" s="240" t="s">
        <v>381</v>
      </c>
    </row>
    <row r="280" s="2" customFormat="1">
      <c r="A280" s="39"/>
      <c r="B280" s="40"/>
      <c r="C280" s="41"/>
      <c r="D280" s="242" t="s">
        <v>188</v>
      </c>
      <c r="E280" s="41"/>
      <c r="F280" s="243" t="s">
        <v>382</v>
      </c>
      <c r="G280" s="41"/>
      <c r="H280" s="41"/>
      <c r="I280" s="244"/>
      <c r="J280" s="41"/>
      <c r="K280" s="41"/>
      <c r="L280" s="45"/>
      <c r="M280" s="245"/>
      <c r="N280" s="24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188</v>
      </c>
      <c r="AU280" s="18" t="s">
        <v>87</v>
      </c>
    </row>
    <row r="281" s="2" customFormat="1">
      <c r="A281" s="39"/>
      <c r="B281" s="40"/>
      <c r="C281" s="41"/>
      <c r="D281" s="242" t="s">
        <v>198</v>
      </c>
      <c r="E281" s="41"/>
      <c r="F281" s="269" t="s">
        <v>329</v>
      </c>
      <c r="G281" s="41"/>
      <c r="H281" s="41"/>
      <c r="I281" s="244"/>
      <c r="J281" s="41"/>
      <c r="K281" s="41"/>
      <c r="L281" s="45"/>
      <c r="M281" s="245"/>
      <c r="N281" s="24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198</v>
      </c>
      <c r="AU281" s="18" t="s">
        <v>87</v>
      </c>
    </row>
    <row r="282" s="13" customFormat="1">
      <c r="A282" s="13"/>
      <c r="B282" s="247"/>
      <c r="C282" s="248"/>
      <c r="D282" s="242" t="s">
        <v>190</v>
      </c>
      <c r="E282" s="249" t="s">
        <v>1</v>
      </c>
      <c r="F282" s="250" t="s">
        <v>383</v>
      </c>
      <c r="G282" s="248"/>
      <c r="H282" s="251">
        <v>415.089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190</v>
      </c>
      <c r="AU282" s="257" t="s">
        <v>87</v>
      </c>
      <c r="AV282" s="13" t="s">
        <v>87</v>
      </c>
      <c r="AW282" s="13" t="s">
        <v>34</v>
      </c>
      <c r="AX282" s="13" t="s">
        <v>78</v>
      </c>
      <c r="AY282" s="257" t="s">
        <v>179</v>
      </c>
    </row>
    <row r="283" s="13" customFormat="1">
      <c r="A283" s="13"/>
      <c r="B283" s="247"/>
      <c r="C283" s="248"/>
      <c r="D283" s="242" t="s">
        <v>190</v>
      </c>
      <c r="E283" s="249" t="s">
        <v>1</v>
      </c>
      <c r="F283" s="250" t="s">
        <v>384</v>
      </c>
      <c r="G283" s="248"/>
      <c r="H283" s="251">
        <v>-63.018000000000001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190</v>
      </c>
      <c r="AU283" s="257" t="s">
        <v>87</v>
      </c>
      <c r="AV283" s="13" t="s">
        <v>87</v>
      </c>
      <c r="AW283" s="13" t="s">
        <v>34</v>
      </c>
      <c r="AX283" s="13" t="s">
        <v>78</v>
      </c>
      <c r="AY283" s="257" t="s">
        <v>179</v>
      </c>
    </row>
    <row r="284" s="14" customFormat="1">
      <c r="A284" s="14"/>
      <c r="B284" s="258"/>
      <c r="C284" s="259"/>
      <c r="D284" s="242" t="s">
        <v>190</v>
      </c>
      <c r="E284" s="260" t="s">
        <v>1</v>
      </c>
      <c r="F284" s="261" t="s">
        <v>192</v>
      </c>
      <c r="G284" s="259"/>
      <c r="H284" s="262">
        <v>352.07100000000003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190</v>
      </c>
      <c r="AU284" s="268" t="s">
        <v>87</v>
      </c>
      <c r="AV284" s="14" t="s">
        <v>186</v>
      </c>
      <c r="AW284" s="14" t="s">
        <v>34</v>
      </c>
      <c r="AX284" s="14" t="s">
        <v>85</v>
      </c>
      <c r="AY284" s="268" t="s">
        <v>179</v>
      </c>
    </row>
    <row r="285" s="2" customFormat="1" ht="24.15" customHeight="1">
      <c r="A285" s="39"/>
      <c r="B285" s="40"/>
      <c r="C285" s="229" t="s">
        <v>385</v>
      </c>
      <c r="D285" s="229" t="s">
        <v>181</v>
      </c>
      <c r="E285" s="230" t="s">
        <v>386</v>
      </c>
      <c r="F285" s="231" t="s">
        <v>387</v>
      </c>
      <c r="G285" s="232" t="s">
        <v>246</v>
      </c>
      <c r="H285" s="233">
        <v>216.28800000000001</v>
      </c>
      <c r="I285" s="234"/>
      <c r="J285" s="235">
        <f>ROUND(I285*H285,2)</f>
        <v>0</v>
      </c>
      <c r="K285" s="231" t="s">
        <v>185</v>
      </c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186</v>
      </c>
      <c r="AT285" s="240" t="s">
        <v>181</v>
      </c>
      <c r="AU285" s="240" t="s">
        <v>87</v>
      </c>
      <c r="AY285" s="18" t="s">
        <v>179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85</v>
      </c>
      <c r="BK285" s="241">
        <f>ROUND(I285*H285,2)</f>
        <v>0</v>
      </c>
      <c r="BL285" s="18" t="s">
        <v>186</v>
      </c>
      <c r="BM285" s="240" t="s">
        <v>388</v>
      </c>
    </row>
    <row r="286" s="2" customFormat="1">
      <c r="A286" s="39"/>
      <c r="B286" s="40"/>
      <c r="C286" s="41"/>
      <c r="D286" s="242" t="s">
        <v>188</v>
      </c>
      <c r="E286" s="41"/>
      <c r="F286" s="243" t="s">
        <v>389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188</v>
      </c>
      <c r="AU286" s="18" t="s">
        <v>87</v>
      </c>
    </row>
    <row r="287" s="13" customFormat="1">
      <c r="A287" s="13"/>
      <c r="B287" s="247"/>
      <c r="C287" s="248"/>
      <c r="D287" s="242" t="s">
        <v>190</v>
      </c>
      <c r="E287" s="249" t="s">
        <v>1</v>
      </c>
      <c r="F287" s="250" t="s">
        <v>390</v>
      </c>
      <c r="G287" s="248"/>
      <c r="H287" s="251">
        <v>63.018000000000001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190</v>
      </c>
      <c r="AU287" s="257" t="s">
        <v>87</v>
      </c>
      <c r="AV287" s="13" t="s">
        <v>87</v>
      </c>
      <c r="AW287" s="13" t="s">
        <v>34</v>
      </c>
      <c r="AX287" s="13" t="s">
        <v>78</v>
      </c>
      <c r="AY287" s="257" t="s">
        <v>179</v>
      </c>
    </row>
    <row r="288" s="13" customFormat="1">
      <c r="A288" s="13"/>
      <c r="B288" s="247"/>
      <c r="C288" s="248"/>
      <c r="D288" s="242" t="s">
        <v>190</v>
      </c>
      <c r="E288" s="249" t="s">
        <v>1</v>
      </c>
      <c r="F288" s="250" t="s">
        <v>391</v>
      </c>
      <c r="G288" s="248"/>
      <c r="H288" s="251">
        <v>153.27000000000001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190</v>
      </c>
      <c r="AU288" s="257" t="s">
        <v>87</v>
      </c>
      <c r="AV288" s="13" t="s">
        <v>87</v>
      </c>
      <c r="AW288" s="13" t="s">
        <v>34</v>
      </c>
      <c r="AX288" s="13" t="s">
        <v>78</v>
      </c>
      <c r="AY288" s="257" t="s">
        <v>179</v>
      </c>
    </row>
    <row r="289" s="14" customFormat="1">
      <c r="A289" s="14"/>
      <c r="B289" s="258"/>
      <c r="C289" s="259"/>
      <c r="D289" s="242" t="s">
        <v>190</v>
      </c>
      <c r="E289" s="260" t="s">
        <v>1</v>
      </c>
      <c r="F289" s="261" t="s">
        <v>192</v>
      </c>
      <c r="G289" s="259"/>
      <c r="H289" s="262">
        <v>216.28800000000001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190</v>
      </c>
      <c r="AU289" s="268" t="s">
        <v>87</v>
      </c>
      <c r="AV289" s="14" t="s">
        <v>186</v>
      </c>
      <c r="AW289" s="14" t="s">
        <v>34</v>
      </c>
      <c r="AX289" s="14" t="s">
        <v>85</v>
      </c>
      <c r="AY289" s="268" t="s">
        <v>179</v>
      </c>
    </row>
    <row r="290" s="2" customFormat="1" ht="24.15" customHeight="1">
      <c r="A290" s="39"/>
      <c r="B290" s="40"/>
      <c r="C290" s="229" t="s">
        <v>392</v>
      </c>
      <c r="D290" s="229" t="s">
        <v>181</v>
      </c>
      <c r="E290" s="230" t="s">
        <v>393</v>
      </c>
      <c r="F290" s="231" t="s">
        <v>394</v>
      </c>
      <c r="G290" s="232" t="s">
        <v>246</v>
      </c>
      <c r="H290" s="233">
        <v>405.52999999999997</v>
      </c>
      <c r="I290" s="234"/>
      <c r="J290" s="235">
        <f>ROUND(I290*H290,2)</f>
        <v>0</v>
      </c>
      <c r="K290" s="231" t="s">
        <v>185</v>
      </c>
      <c r="L290" s="45"/>
      <c r="M290" s="236" t="s">
        <v>1</v>
      </c>
      <c r="N290" s="237" t="s">
        <v>43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186</v>
      </c>
      <c r="AT290" s="240" t="s">
        <v>181</v>
      </c>
      <c r="AU290" s="240" t="s">
        <v>87</v>
      </c>
      <c r="AY290" s="18" t="s">
        <v>179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85</v>
      </c>
      <c r="BK290" s="241">
        <f>ROUND(I290*H290,2)</f>
        <v>0</v>
      </c>
      <c r="BL290" s="18" t="s">
        <v>186</v>
      </c>
      <c r="BM290" s="240" t="s">
        <v>395</v>
      </c>
    </row>
    <row r="291" s="2" customFormat="1">
      <c r="A291" s="39"/>
      <c r="B291" s="40"/>
      <c r="C291" s="41"/>
      <c r="D291" s="242" t="s">
        <v>188</v>
      </c>
      <c r="E291" s="41"/>
      <c r="F291" s="243" t="s">
        <v>396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188</v>
      </c>
      <c r="AU291" s="18" t="s">
        <v>87</v>
      </c>
    </row>
    <row r="292" s="13" customFormat="1">
      <c r="A292" s="13"/>
      <c r="B292" s="247"/>
      <c r="C292" s="248"/>
      <c r="D292" s="242" t="s">
        <v>190</v>
      </c>
      <c r="E292" s="249" t="s">
        <v>1</v>
      </c>
      <c r="F292" s="250" t="s">
        <v>397</v>
      </c>
      <c r="G292" s="248"/>
      <c r="H292" s="251">
        <v>261.99000000000001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190</v>
      </c>
      <c r="AU292" s="257" t="s">
        <v>87</v>
      </c>
      <c r="AV292" s="13" t="s">
        <v>87</v>
      </c>
      <c r="AW292" s="13" t="s">
        <v>34</v>
      </c>
      <c r="AX292" s="13" t="s">
        <v>78</v>
      </c>
      <c r="AY292" s="257" t="s">
        <v>179</v>
      </c>
    </row>
    <row r="293" s="13" customFormat="1">
      <c r="A293" s="13"/>
      <c r="B293" s="247"/>
      <c r="C293" s="248"/>
      <c r="D293" s="242" t="s">
        <v>190</v>
      </c>
      <c r="E293" s="249" t="s">
        <v>1</v>
      </c>
      <c r="F293" s="250" t="s">
        <v>398</v>
      </c>
      <c r="G293" s="248"/>
      <c r="H293" s="251">
        <v>143.53999999999999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190</v>
      </c>
      <c r="AU293" s="257" t="s">
        <v>87</v>
      </c>
      <c r="AV293" s="13" t="s">
        <v>87</v>
      </c>
      <c r="AW293" s="13" t="s">
        <v>34</v>
      </c>
      <c r="AX293" s="13" t="s">
        <v>78</v>
      </c>
      <c r="AY293" s="257" t="s">
        <v>179</v>
      </c>
    </row>
    <row r="294" s="14" customFormat="1">
      <c r="A294" s="14"/>
      <c r="B294" s="258"/>
      <c r="C294" s="259"/>
      <c r="D294" s="242" t="s">
        <v>190</v>
      </c>
      <c r="E294" s="260" t="s">
        <v>1</v>
      </c>
      <c r="F294" s="261" t="s">
        <v>192</v>
      </c>
      <c r="G294" s="259"/>
      <c r="H294" s="262">
        <v>405.52999999999997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190</v>
      </c>
      <c r="AU294" s="268" t="s">
        <v>87</v>
      </c>
      <c r="AV294" s="14" t="s">
        <v>186</v>
      </c>
      <c r="AW294" s="14" t="s">
        <v>34</v>
      </c>
      <c r="AX294" s="14" t="s">
        <v>85</v>
      </c>
      <c r="AY294" s="268" t="s">
        <v>179</v>
      </c>
    </row>
    <row r="295" s="2" customFormat="1" ht="16.5" customHeight="1">
      <c r="A295" s="39"/>
      <c r="B295" s="40"/>
      <c r="C295" s="280" t="s">
        <v>399</v>
      </c>
      <c r="D295" s="280" t="s">
        <v>400</v>
      </c>
      <c r="E295" s="281" t="s">
        <v>401</v>
      </c>
      <c r="F295" s="282" t="s">
        <v>402</v>
      </c>
      <c r="G295" s="283" t="s">
        <v>403</v>
      </c>
      <c r="H295" s="284">
        <v>740.97500000000002</v>
      </c>
      <c r="I295" s="285"/>
      <c r="J295" s="286">
        <f>ROUND(I295*H295,2)</f>
        <v>0</v>
      </c>
      <c r="K295" s="282" t="s">
        <v>185</v>
      </c>
      <c r="L295" s="287"/>
      <c r="M295" s="288" t="s">
        <v>1</v>
      </c>
      <c r="N295" s="289" t="s">
        <v>43</v>
      </c>
      <c r="O295" s="92"/>
      <c r="P295" s="238">
        <f>O295*H295</f>
        <v>0</v>
      </c>
      <c r="Q295" s="238">
        <v>1</v>
      </c>
      <c r="R295" s="238">
        <f>Q295*H295</f>
        <v>740.97500000000002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227</v>
      </c>
      <c r="AT295" s="240" t="s">
        <v>400</v>
      </c>
      <c r="AU295" s="240" t="s">
        <v>87</v>
      </c>
      <c r="AY295" s="18" t="s">
        <v>179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85</v>
      </c>
      <c r="BK295" s="241">
        <f>ROUND(I295*H295,2)</f>
        <v>0</v>
      </c>
      <c r="BL295" s="18" t="s">
        <v>186</v>
      </c>
      <c r="BM295" s="240" t="s">
        <v>404</v>
      </c>
    </row>
    <row r="296" s="2" customFormat="1">
      <c r="A296" s="39"/>
      <c r="B296" s="40"/>
      <c r="C296" s="41"/>
      <c r="D296" s="242" t="s">
        <v>188</v>
      </c>
      <c r="E296" s="41"/>
      <c r="F296" s="243" t="s">
        <v>402</v>
      </c>
      <c r="G296" s="41"/>
      <c r="H296" s="41"/>
      <c r="I296" s="244"/>
      <c r="J296" s="41"/>
      <c r="K296" s="41"/>
      <c r="L296" s="45"/>
      <c r="M296" s="245"/>
      <c r="N296" s="24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188</v>
      </c>
      <c r="AU296" s="18" t="s">
        <v>87</v>
      </c>
    </row>
    <row r="297" s="2" customFormat="1">
      <c r="A297" s="39"/>
      <c r="B297" s="40"/>
      <c r="C297" s="41"/>
      <c r="D297" s="242" t="s">
        <v>198</v>
      </c>
      <c r="E297" s="41"/>
      <c r="F297" s="269" t="s">
        <v>405</v>
      </c>
      <c r="G297" s="41"/>
      <c r="H297" s="41"/>
      <c r="I297" s="244"/>
      <c r="J297" s="41"/>
      <c r="K297" s="41"/>
      <c r="L297" s="45"/>
      <c r="M297" s="245"/>
      <c r="N297" s="24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198</v>
      </c>
      <c r="AU297" s="18" t="s">
        <v>87</v>
      </c>
    </row>
    <row r="298" s="13" customFormat="1">
      <c r="A298" s="13"/>
      <c r="B298" s="247"/>
      <c r="C298" s="248"/>
      <c r="D298" s="242" t="s">
        <v>190</v>
      </c>
      <c r="E298" s="249" t="s">
        <v>1</v>
      </c>
      <c r="F298" s="250" t="s">
        <v>406</v>
      </c>
      <c r="G298" s="248"/>
      <c r="H298" s="251">
        <v>411.65300000000002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190</v>
      </c>
      <c r="AU298" s="257" t="s">
        <v>87</v>
      </c>
      <c r="AV298" s="13" t="s">
        <v>87</v>
      </c>
      <c r="AW298" s="13" t="s">
        <v>34</v>
      </c>
      <c r="AX298" s="13" t="s">
        <v>78</v>
      </c>
      <c r="AY298" s="257" t="s">
        <v>179</v>
      </c>
    </row>
    <row r="299" s="14" customFormat="1">
      <c r="A299" s="14"/>
      <c r="B299" s="258"/>
      <c r="C299" s="259"/>
      <c r="D299" s="242" t="s">
        <v>190</v>
      </c>
      <c r="E299" s="260" t="s">
        <v>1</v>
      </c>
      <c r="F299" s="261" t="s">
        <v>192</v>
      </c>
      <c r="G299" s="259"/>
      <c r="H299" s="262">
        <v>411.65300000000002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8" t="s">
        <v>190</v>
      </c>
      <c r="AU299" s="268" t="s">
        <v>87</v>
      </c>
      <c r="AV299" s="14" t="s">
        <v>186</v>
      </c>
      <c r="AW299" s="14" t="s">
        <v>34</v>
      </c>
      <c r="AX299" s="14" t="s">
        <v>85</v>
      </c>
      <c r="AY299" s="268" t="s">
        <v>179</v>
      </c>
    </row>
    <row r="300" s="13" customFormat="1">
      <c r="A300" s="13"/>
      <c r="B300" s="247"/>
      <c r="C300" s="248"/>
      <c r="D300" s="242" t="s">
        <v>190</v>
      </c>
      <c r="E300" s="248"/>
      <c r="F300" s="250" t="s">
        <v>407</v>
      </c>
      <c r="G300" s="248"/>
      <c r="H300" s="251">
        <v>740.97500000000002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190</v>
      </c>
      <c r="AU300" s="257" t="s">
        <v>87</v>
      </c>
      <c r="AV300" s="13" t="s">
        <v>87</v>
      </c>
      <c r="AW300" s="13" t="s">
        <v>4</v>
      </c>
      <c r="AX300" s="13" t="s">
        <v>85</v>
      </c>
      <c r="AY300" s="257" t="s">
        <v>179</v>
      </c>
    </row>
    <row r="301" s="2" customFormat="1" ht="33" customHeight="1">
      <c r="A301" s="39"/>
      <c r="B301" s="40"/>
      <c r="C301" s="229" t="s">
        <v>408</v>
      </c>
      <c r="D301" s="229" t="s">
        <v>181</v>
      </c>
      <c r="E301" s="230" t="s">
        <v>409</v>
      </c>
      <c r="F301" s="231" t="s">
        <v>410</v>
      </c>
      <c r="G301" s="232" t="s">
        <v>403</v>
      </c>
      <c r="H301" s="233">
        <v>633.72799999999995</v>
      </c>
      <c r="I301" s="234"/>
      <c r="J301" s="235">
        <f>ROUND(I301*H301,2)</f>
        <v>0</v>
      </c>
      <c r="K301" s="231" t="s">
        <v>185</v>
      </c>
      <c r="L301" s="45"/>
      <c r="M301" s="236" t="s">
        <v>1</v>
      </c>
      <c r="N301" s="237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186</v>
      </c>
      <c r="AT301" s="240" t="s">
        <v>181</v>
      </c>
      <c r="AU301" s="240" t="s">
        <v>87</v>
      </c>
      <c r="AY301" s="18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85</v>
      </c>
      <c r="BK301" s="241">
        <f>ROUND(I301*H301,2)</f>
        <v>0</v>
      </c>
      <c r="BL301" s="18" t="s">
        <v>186</v>
      </c>
      <c r="BM301" s="240" t="s">
        <v>411</v>
      </c>
    </row>
    <row r="302" s="2" customFormat="1">
      <c r="A302" s="39"/>
      <c r="B302" s="40"/>
      <c r="C302" s="41"/>
      <c r="D302" s="242" t="s">
        <v>188</v>
      </c>
      <c r="E302" s="41"/>
      <c r="F302" s="243" t="s">
        <v>412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188</v>
      </c>
      <c r="AU302" s="18" t="s">
        <v>87</v>
      </c>
    </row>
    <row r="303" s="13" customFormat="1">
      <c r="A303" s="13"/>
      <c r="B303" s="247"/>
      <c r="C303" s="248"/>
      <c r="D303" s="242" t="s">
        <v>190</v>
      </c>
      <c r="E303" s="249" t="s">
        <v>1</v>
      </c>
      <c r="F303" s="250" t="s">
        <v>413</v>
      </c>
      <c r="G303" s="248"/>
      <c r="H303" s="251">
        <v>352.07100000000003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190</v>
      </c>
      <c r="AU303" s="257" t="s">
        <v>87</v>
      </c>
      <c r="AV303" s="13" t="s">
        <v>87</v>
      </c>
      <c r="AW303" s="13" t="s">
        <v>34</v>
      </c>
      <c r="AX303" s="13" t="s">
        <v>78</v>
      </c>
      <c r="AY303" s="257" t="s">
        <v>179</v>
      </c>
    </row>
    <row r="304" s="14" customFormat="1">
      <c r="A304" s="14"/>
      <c r="B304" s="258"/>
      <c r="C304" s="259"/>
      <c r="D304" s="242" t="s">
        <v>190</v>
      </c>
      <c r="E304" s="260" t="s">
        <v>1</v>
      </c>
      <c r="F304" s="261" t="s">
        <v>192</v>
      </c>
      <c r="G304" s="259"/>
      <c r="H304" s="262">
        <v>352.07100000000003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190</v>
      </c>
      <c r="AU304" s="268" t="s">
        <v>87</v>
      </c>
      <c r="AV304" s="14" t="s">
        <v>186</v>
      </c>
      <c r="AW304" s="14" t="s">
        <v>34</v>
      </c>
      <c r="AX304" s="14" t="s">
        <v>85</v>
      </c>
      <c r="AY304" s="268" t="s">
        <v>179</v>
      </c>
    </row>
    <row r="305" s="13" customFormat="1">
      <c r="A305" s="13"/>
      <c r="B305" s="247"/>
      <c r="C305" s="248"/>
      <c r="D305" s="242" t="s">
        <v>190</v>
      </c>
      <c r="E305" s="248"/>
      <c r="F305" s="250" t="s">
        <v>414</v>
      </c>
      <c r="G305" s="248"/>
      <c r="H305" s="251">
        <v>633.72799999999995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190</v>
      </c>
      <c r="AU305" s="257" t="s">
        <v>87</v>
      </c>
      <c r="AV305" s="13" t="s">
        <v>87</v>
      </c>
      <c r="AW305" s="13" t="s">
        <v>4</v>
      </c>
      <c r="AX305" s="13" t="s">
        <v>85</v>
      </c>
      <c r="AY305" s="257" t="s">
        <v>179</v>
      </c>
    </row>
    <row r="306" s="2" customFormat="1" ht="16.5" customHeight="1">
      <c r="A306" s="39"/>
      <c r="B306" s="40"/>
      <c r="C306" s="229" t="s">
        <v>415</v>
      </c>
      <c r="D306" s="229" t="s">
        <v>181</v>
      </c>
      <c r="E306" s="230" t="s">
        <v>416</v>
      </c>
      <c r="F306" s="231" t="s">
        <v>417</v>
      </c>
      <c r="G306" s="232" t="s">
        <v>246</v>
      </c>
      <c r="H306" s="233">
        <v>6.1280000000000001</v>
      </c>
      <c r="I306" s="234"/>
      <c r="J306" s="235">
        <f>ROUND(I306*H306,2)</f>
        <v>0</v>
      </c>
      <c r="K306" s="231" t="s">
        <v>185</v>
      </c>
      <c r="L306" s="45"/>
      <c r="M306" s="236" t="s">
        <v>1</v>
      </c>
      <c r="N306" s="237" t="s">
        <v>43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186</v>
      </c>
      <c r="AT306" s="240" t="s">
        <v>181</v>
      </c>
      <c r="AU306" s="240" t="s">
        <v>87</v>
      </c>
      <c r="AY306" s="18" t="s">
        <v>179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85</v>
      </c>
      <c r="BK306" s="241">
        <f>ROUND(I306*H306,2)</f>
        <v>0</v>
      </c>
      <c r="BL306" s="18" t="s">
        <v>186</v>
      </c>
      <c r="BM306" s="240" t="s">
        <v>418</v>
      </c>
    </row>
    <row r="307" s="2" customFormat="1">
      <c r="A307" s="39"/>
      <c r="B307" s="40"/>
      <c r="C307" s="41"/>
      <c r="D307" s="242" t="s">
        <v>188</v>
      </c>
      <c r="E307" s="41"/>
      <c r="F307" s="243" t="s">
        <v>419</v>
      </c>
      <c r="G307" s="41"/>
      <c r="H307" s="41"/>
      <c r="I307" s="244"/>
      <c r="J307" s="41"/>
      <c r="K307" s="41"/>
      <c r="L307" s="45"/>
      <c r="M307" s="245"/>
      <c r="N307" s="24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188</v>
      </c>
      <c r="AU307" s="18" t="s">
        <v>87</v>
      </c>
    </row>
    <row r="308" s="2" customFormat="1">
      <c r="A308" s="39"/>
      <c r="B308" s="40"/>
      <c r="C308" s="41"/>
      <c r="D308" s="242" t="s">
        <v>198</v>
      </c>
      <c r="E308" s="41"/>
      <c r="F308" s="269" t="s">
        <v>420</v>
      </c>
      <c r="G308" s="41"/>
      <c r="H308" s="41"/>
      <c r="I308" s="244"/>
      <c r="J308" s="41"/>
      <c r="K308" s="41"/>
      <c r="L308" s="45"/>
      <c r="M308" s="245"/>
      <c r="N308" s="24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198</v>
      </c>
      <c r="AU308" s="18" t="s">
        <v>87</v>
      </c>
    </row>
    <row r="309" s="13" customFormat="1">
      <c r="A309" s="13"/>
      <c r="B309" s="247"/>
      <c r="C309" s="248"/>
      <c r="D309" s="242" t="s">
        <v>190</v>
      </c>
      <c r="E309" s="249" t="s">
        <v>1</v>
      </c>
      <c r="F309" s="250" t="s">
        <v>421</v>
      </c>
      <c r="G309" s="248"/>
      <c r="H309" s="251">
        <v>6.1280000000000001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190</v>
      </c>
      <c r="AU309" s="257" t="s">
        <v>87</v>
      </c>
      <c r="AV309" s="13" t="s">
        <v>87</v>
      </c>
      <c r="AW309" s="13" t="s">
        <v>34</v>
      </c>
      <c r="AX309" s="13" t="s">
        <v>78</v>
      </c>
      <c r="AY309" s="257" t="s">
        <v>179</v>
      </c>
    </row>
    <row r="310" s="14" customFormat="1">
      <c r="A310" s="14"/>
      <c r="B310" s="258"/>
      <c r="C310" s="259"/>
      <c r="D310" s="242" t="s">
        <v>190</v>
      </c>
      <c r="E310" s="260" t="s">
        <v>1</v>
      </c>
      <c r="F310" s="261" t="s">
        <v>192</v>
      </c>
      <c r="G310" s="259"/>
      <c r="H310" s="262">
        <v>6.1280000000000001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190</v>
      </c>
      <c r="AU310" s="268" t="s">
        <v>87</v>
      </c>
      <c r="AV310" s="14" t="s">
        <v>186</v>
      </c>
      <c r="AW310" s="14" t="s">
        <v>34</v>
      </c>
      <c r="AX310" s="14" t="s">
        <v>85</v>
      </c>
      <c r="AY310" s="268" t="s">
        <v>179</v>
      </c>
    </row>
    <row r="311" s="2" customFormat="1" ht="24.15" customHeight="1">
      <c r="A311" s="39"/>
      <c r="B311" s="40"/>
      <c r="C311" s="229" t="s">
        <v>422</v>
      </c>
      <c r="D311" s="229" t="s">
        <v>181</v>
      </c>
      <c r="E311" s="230" t="s">
        <v>423</v>
      </c>
      <c r="F311" s="231" t="s">
        <v>424</v>
      </c>
      <c r="G311" s="232" t="s">
        <v>246</v>
      </c>
      <c r="H311" s="233">
        <v>11.529999999999999</v>
      </c>
      <c r="I311" s="234"/>
      <c r="J311" s="235">
        <f>ROUND(I311*H311,2)</f>
        <v>0</v>
      </c>
      <c r="K311" s="231" t="s">
        <v>185</v>
      </c>
      <c r="L311" s="45"/>
      <c r="M311" s="236" t="s">
        <v>1</v>
      </c>
      <c r="N311" s="237" t="s">
        <v>43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186</v>
      </c>
      <c r="AT311" s="240" t="s">
        <v>181</v>
      </c>
      <c r="AU311" s="240" t="s">
        <v>87</v>
      </c>
      <c r="AY311" s="18" t="s">
        <v>179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85</v>
      </c>
      <c r="BK311" s="241">
        <f>ROUND(I311*H311,2)</f>
        <v>0</v>
      </c>
      <c r="BL311" s="18" t="s">
        <v>186</v>
      </c>
      <c r="BM311" s="240" t="s">
        <v>425</v>
      </c>
    </row>
    <row r="312" s="2" customFormat="1">
      <c r="A312" s="39"/>
      <c r="B312" s="40"/>
      <c r="C312" s="41"/>
      <c r="D312" s="242" t="s">
        <v>188</v>
      </c>
      <c r="E312" s="41"/>
      <c r="F312" s="243" t="s">
        <v>426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188</v>
      </c>
      <c r="AU312" s="18" t="s">
        <v>87</v>
      </c>
    </row>
    <row r="313" s="13" customFormat="1">
      <c r="A313" s="13"/>
      <c r="B313" s="247"/>
      <c r="C313" s="248"/>
      <c r="D313" s="242" t="s">
        <v>190</v>
      </c>
      <c r="E313" s="249" t="s">
        <v>1</v>
      </c>
      <c r="F313" s="250" t="s">
        <v>427</v>
      </c>
      <c r="G313" s="248"/>
      <c r="H313" s="251">
        <v>0.23799999999999999</v>
      </c>
      <c r="I313" s="252"/>
      <c r="J313" s="248"/>
      <c r="K313" s="248"/>
      <c r="L313" s="253"/>
      <c r="M313" s="254"/>
      <c r="N313" s="255"/>
      <c r="O313" s="255"/>
      <c r="P313" s="255"/>
      <c r="Q313" s="255"/>
      <c r="R313" s="255"/>
      <c r="S313" s="255"/>
      <c r="T313" s="25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7" t="s">
        <v>190</v>
      </c>
      <c r="AU313" s="257" t="s">
        <v>87</v>
      </c>
      <c r="AV313" s="13" t="s">
        <v>87</v>
      </c>
      <c r="AW313" s="13" t="s">
        <v>34</v>
      </c>
      <c r="AX313" s="13" t="s">
        <v>78</v>
      </c>
      <c r="AY313" s="257" t="s">
        <v>179</v>
      </c>
    </row>
    <row r="314" s="13" customFormat="1">
      <c r="A314" s="13"/>
      <c r="B314" s="247"/>
      <c r="C314" s="248"/>
      <c r="D314" s="242" t="s">
        <v>190</v>
      </c>
      <c r="E314" s="249" t="s">
        <v>1</v>
      </c>
      <c r="F314" s="250" t="s">
        <v>428</v>
      </c>
      <c r="G314" s="248"/>
      <c r="H314" s="251">
        <v>7.4800000000000004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190</v>
      </c>
      <c r="AU314" s="257" t="s">
        <v>87</v>
      </c>
      <c r="AV314" s="13" t="s">
        <v>87</v>
      </c>
      <c r="AW314" s="13" t="s">
        <v>34</v>
      </c>
      <c r="AX314" s="13" t="s">
        <v>78</v>
      </c>
      <c r="AY314" s="257" t="s">
        <v>179</v>
      </c>
    </row>
    <row r="315" s="13" customFormat="1">
      <c r="A315" s="13"/>
      <c r="B315" s="247"/>
      <c r="C315" s="248"/>
      <c r="D315" s="242" t="s">
        <v>190</v>
      </c>
      <c r="E315" s="249" t="s">
        <v>1</v>
      </c>
      <c r="F315" s="250" t="s">
        <v>429</v>
      </c>
      <c r="G315" s="248"/>
      <c r="H315" s="251">
        <v>3.8119999999999998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190</v>
      </c>
      <c r="AU315" s="257" t="s">
        <v>87</v>
      </c>
      <c r="AV315" s="13" t="s">
        <v>87</v>
      </c>
      <c r="AW315" s="13" t="s">
        <v>34</v>
      </c>
      <c r="AX315" s="13" t="s">
        <v>78</v>
      </c>
      <c r="AY315" s="257" t="s">
        <v>179</v>
      </c>
    </row>
    <row r="316" s="14" customFormat="1">
      <c r="A316" s="14"/>
      <c r="B316" s="258"/>
      <c r="C316" s="259"/>
      <c r="D316" s="242" t="s">
        <v>190</v>
      </c>
      <c r="E316" s="260" t="s">
        <v>1</v>
      </c>
      <c r="F316" s="261" t="s">
        <v>192</v>
      </c>
      <c r="G316" s="259"/>
      <c r="H316" s="262">
        <v>11.529999999999999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190</v>
      </c>
      <c r="AU316" s="268" t="s">
        <v>87</v>
      </c>
      <c r="AV316" s="14" t="s">
        <v>186</v>
      </c>
      <c r="AW316" s="14" t="s">
        <v>34</v>
      </c>
      <c r="AX316" s="14" t="s">
        <v>85</v>
      </c>
      <c r="AY316" s="268" t="s">
        <v>179</v>
      </c>
    </row>
    <row r="317" s="2" customFormat="1" ht="16.5" customHeight="1">
      <c r="A317" s="39"/>
      <c r="B317" s="40"/>
      <c r="C317" s="280" t="s">
        <v>430</v>
      </c>
      <c r="D317" s="280" t="s">
        <v>400</v>
      </c>
      <c r="E317" s="281" t="s">
        <v>431</v>
      </c>
      <c r="F317" s="282" t="s">
        <v>432</v>
      </c>
      <c r="G317" s="283" t="s">
        <v>403</v>
      </c>
      <c r="H317" s="284">
        <v>7.6239999999999997</v>
      </c>
      <c r="I317" s="285"/>
      <c r="J317" s="286">
        <f>ROUND(I317*H317,2)</f>
        <v>0</v>
      </c>
      <c r="K317" s="282" t="s">
        <v>185</v>
      </c>
      <c r="L317" s="287"/>
      <c r="M317" s="288" t="s">
        <v>1</v>
      </c>
      <c r="N317" s="289" t="s">
        <v>43</v>
      </c>
      <c r="O317" s="92"/>
      <c r="P317" s="238">
        <f>O317*H317</f>
        <v>0</v>
      </c>
      <c r="Q317" s="238">
        <v>1</v>
      </c>
      <c r="R317" s="238">
        <f>Q317*H317</f>
        <v>7.6239999999999997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227</v>
      </c>
      <c r="AT317" s="240" t="s">
        <v>400</v>
      </c>
      <c r="AU317" s="240" t="s">
        <v>87</v>
      </c>
      <c r="AY317" s="18" t="s">
        <v>179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85</v>
      </c>
      <c r="BK317" s="241">
        <f>ROUND(I317*H317,2)</f>
        <v>0</v>
      </c>
      <c r="BL317" s="18" t="s">
        <v>186</v>
      </c>
      <c r="BM317" s="240" t="s">
        <v>433</v>
      </c>
    </row>
    <row r="318" s="2" customFormat="1">
      <c r="A318" s="39"/>
      <c r="B318" s="40"/>
      <c r="C318" s="41"/>
      <c r="D318" s="242" t="s">
        <v>188</v>
      </c>
      <c r="E318" s="41"/>
      <c r="F318" s="243" t="s">
        <v>432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188</v>
      </c>
      <c r="AU318" s="18" t="s">
        <v>87</v>
      </c>
    </row>
    <row r="319" s="13" customFormat="1">
      <c r="A319" s="13"/>
      <c r="B319" s="247"/>
      <c r="C319" s="248"/>
      <c r="D319" s="242" t="s">
        <v>190</v>
      </c>
      <c r="E319" s="249" t="s">
        <v>1</v>
      </c>
      <c r="F319" s="250" t="s">
        <v>434</v>
      </c>
      <c r="G319" s="248"/>
      <c r="H319" s="251">
        <v>3.8119999999999998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190</v>
      </c>
      <c r="AU319" s="257" t="s">
        <v>87</v>
      </c>
      <c r="AV319" s="13" t="s">
        <v>87</v>
      </c>
      <c r="AW319" s="13" t="s">
        <v>34</v>
      </c>
      <c r="AX319" s="13" t="s">
        <v>78</v>
      </c>
      <c r="AY319" s="257" t="s">
        <v>179</v>
      </c>
    </row>
    <row r="320" s="14" customFormat="1">
      <c r="A320" s="14"/>
      <c r="B320" s="258"/>
      <c r="C320" s="259"/>
      <c r="D320" s="242" t="s">
        <v>190</v>
      </c>
      <c r="E320" s="260" t="s">
        <v>1</v>
      </c>
      <c r="F320" s="261" t="s">
        <v>192</v>
      </c>
      <c r="G320" s="259"/>
      <c r="H320" s="262">
        <v>3.8119999999999998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190</v>
      </c>
      <c r="AU320" s="268" t="s">
        <v>87</v>
      </c>
      <c r="AV320" s="14" t="s">
        <v>186</v>
      </c>
      <c r="AW320" s="14" t="s">
        <v>34</v>
      </c>
      <c r="AX320" s="14" t="s">
        <v>85</v>
      </c>
      <c r="AY320" s="268" t="s">
        <v>179</v>
      </c>
    </row>
    <row r="321" s="13" customFormat="1">
      <c r="A321" s="13"/>
      <c r="B321" s="247"/>
      <c r="C321" s="248"/>
      <c r="D321" s="242" t="s">
        <v>190</v>
      </c>
      <c r="E321" s="248"/>
      <c r="F321" s="250" t="s">
        <v>435</v>
      </c>
      <c r="G321" s="248"/>
      <c r="H321" s="251">
        <v>7.6239999999999997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190</v>
      </c>
      <c r="AU321" s="257" t="s">
        <v>87</v>
      </c>
      <c r="AV321" s="13" t="s">
        <v>87</v>
      </c>
      <c r="AW321" s="13" t="s">
        <v>4</v>
      </c>
      <c r="AX321" s="13" t="s">
        <v>85</v>
      </c>
      <c r="AY321" s="257" t="s">
        <v>179</v>
      </c>
    </row>
    <row r="322" s="2" customFormat="1" ht="24.15" customHeight="1">
      <c r="A322" s="39"/>
      <c r="B322" s="40"/>
      <c r="C322" s="229" t="s">
        <v>436</v>
      </c>
      <c r="D322" s="229" t="s">
        <v>181</v>
      </c>
      <c r="E322" s="230" t="s">
        <v>437</v>
      </c>
      <c r="F322" s="231" t="s">
        <v>438</v>
      </c>
      <c r="G322" s="232" t="s">
        <v>246</v>
      </c>
      <c r="H322" s="233">
        <v>55.299999999999997</v>
      </c>
      <c r="I322" s="234"/>
      <c r="J322" s="235">
        <f>ROUND(I322*H322,2)</f>
        <v>0</v>
      </c>
      <c r="K322" s="231" t="s">
        <v>185</v>
      </c>
      <c r="L322" s="45"/>
      <c r="M322" s="236" t="s">
        <v>1</v>
      </c>
      <c r="N322" s="237" t="s">
        <v>43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186</v>
      </c>
      <c r="AT322" s="240" t="s">
        <v>181</v>
      </c>
      <c r="AU322" s="240" t="s">
        <v>87</v>
      </c>
      <c r="AY322" s="18" t="s">
        <v>179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85</v>
      </c>
      <c r="BK322" s="241">
        <f>ROUND(I322*H322,2)</f>
        <v>0</v>
      </c>
      <c r="BL322" s="18" t="s">
        <v>186</v>
      </c>
      <c r="BM322" s="240" t="s">
        <v>439</v>
      </c>
    </row>
    <row r="323" s="2" customFormat="1">
      <c r="A323" s="39"/>
      <c r="B323" s="40"/>
      <c r="C323" s="41"/>
      <c r="D323" s="242" t="s">
        <v>188</v>
      </c>
      <c r="E323" s="41"/>
      <c r="F323" s="243" t="s">
        <v>440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188</v>
      </c>
      <c r="AU323" s="18" t="s">
        <v>87</v>
      </c>
    </row>
    <row r="324" s="15" customFormat="1">
      <c r="A324" s="15"/>
      <c r="B324" s="270"/>
      <c r="C324" s="271"/>
      <c r="D324" s="242" t="s">
        <v>190</v>
      </c>
      <c r="E324" s="272" t="s">
        <v>1</v>
      </c>
      <c r="F324" s="273" t="s">
        <v>441</v>
      </c>
      <c r="G324" s="271"/>
      <c r="H324" s="272" t="s">
        <v>1</v>
      </c>
      <c r="I324" s="274"/>
      <c r="J324" s="271"/>
      <c r="K324" s="271"/>
      <c r="L324" s="275"/>
      <c r="M324" s="276"/>
      <c r="N324" s="277"/>
      <c r="O324" s="277"/>
      <c r="P324" s="277"/>
      <c r="Q324" s="277"/>
      <c r="R324" s="277"/>
      <c r="S324" s="277"/>
      <c r="T324" s="27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9" t="s">
        <v>190</v>
      </c>
      <c r="AU324" s="279" t="s">
        <v>87</v>
      </c>
      <c r="AV324" s="15" t="s">
        <v>85</v>
      </c>
      <c r="AW324" s="15" t="s">
        <v>34</v>
      </c>
      <c r="AX324" s="15" t="s">
        <v>78</v>
      </c>
      <c r="AY324" s="279" t="s">
        <v>179</v>
      </c>
    </row>
    <row r="325" s="13" customFormat="1">
      <c r="A325" s="13"/>
      <c r="B325" s="247"/>
      <c r="C325" s="248"/>
      <c r="D325" s="242" t="s">
        <v>190</v>
      </c>
      <c r="E325" s="249" t="s">
        <v>1</v>
      </c>
      <c r="F325" s="250" t="s">
        <v>442</v>
      </c>
      <c r="G325" s="248"/>
      <c r="H325" s="251">
        <v>45.939999999999998</v>
      </c>
      <c r="I325" s="252"/>
      <c r="J325" s="248"/>
      <c r="K325" s="248"/>
      <c r="L325" s="253"/>
      <c r="M325" s="254"/>
      <c r="N325" s="255"/>
      <c r="O325" s="255"/>
      <c r="P325" s="255"/>
      <c r="Q325" s="255"/>
      <c r="R325" s="255"/>
      <c r="S325" s="255"/>
      <c r="T325" s="25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7" t="s">
        <v>190</v>
      </c>
      <c r="AU325" s="257" t="s">
        <v>87</v>
      </c>
      <c r="AV325" s="13" t="s">
        <v>87</v>
      </c>
      <c r="AW325" s="13" t="s">
        <v>34</v>
      </c>
      <c r="AX325" s="13" t="s">
        <v>78</v>
      </c>
      <c r="AY325" s="257" t="s">
        <v>179</v>
      </c>
    </row>
    <row r="326" s="15" customFormat="1">
      <c r="A326" s="15"/>
      <c r="B326" s="270"/>
      <c r="C326" s="271"/>
      <c r="D326" s="242" t="s">
        <v>190</v>
      </c>
      <c r="E326" s="272" t="s">
        <v>1</v>
      </c>
      <c r="F326" s="273" t="s">
        <v>443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190</v>
      </c>
      <c r="AU326" s="279" t="s">
        <v>87</v>
      </c>
      <c r="AV326" s="15" t="s">
        <v>85</v>
      </c>
      <c r="AW326" s="15" t="s">
        <v>34</v>
      </c>
      <c r="AX326" s="15" t="s">
        <v>78</v>
      </c>
      <c r="AY326" s="279" t="s">
        <v>179</v>
      </c>
    </row>
    <row r="327" s="13" customFormat="1">
      <c r="A327" s="13"/>
      <c r="B327" s="247"/>
      <c r="C327" s="248"/>
      <c r="D327" s="242" t="s">
        <v>190</v>
      </c>
      <c r="E327" s="249" t="s">
        <v>1</v>
      </c>
      <c r="F327" s="250" t="s">
        <v>444</v>
      </c>
      <c r="G327" s="248"/>
      <c r="H327" s="251">
        <v>6.2300000000000004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190</v>
      </c>
      <c r="AU327" s="257" t="s">
        <v>87</v>
      </c>
      <c r="AV327" s="13" t="s">
        <v>87</v>
      </c>
      <c r="AW327" s="13" t="s">
        <v>34</v>
      </c>
      <c r="AX327" s="13" t="s">
        <v>78</v>
      </c>
      <c r="AY327" s="257" t="s">
        <v>179</v>
      </c>
    </row>
    <row r="328" s="15" customFormat="1">
      <c r="A328" s="15"/>
      <c r="B328" s="270"/>
      <c r="C328" s="271"/>
      <c r="D328" s="242" t="s">
        <v>190</v>
      </c>
      <c r="E328" s="272" t="s">
        <v>1</v>
      </c>
      <c r="F328" s="273" t="s">
        <v>445</v>
      </c>
      <c r="G328" s="271"/>
      <c r="H328" s="272" t="s">
        <v>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9" t="s">
        <v>190</v>
      </c>
      <c r="AU328" s="279" t="s">
        <v>87</v>
      </c>
      <c r="AV328" s="15" t="s">
        <v>85</v>
      </c>
      <c r="AW328" s="15" t="s">
        <v>34</v>
      </c>
      <c r="AX328" s="15" t="s">
        <v>78</v>
      </c>
      <c r="AY328" s="279" t="s">
        <v>179</v>
      </c>
    </row>
    <row r="329" s="13" customFormat="1">
      <c r="A329" s="13"/>
      <c r="B329" s="247"/>
      <c r="C329" s="248"/>
      <c r="D329" s="242" t="s">
        <v>190</v>
      </c>
      <c r="E329" s="249" t="s">
        <v>1</v>
      </c>
      <c r="F329" s="250" t="s">
        <v>446</v>
      </c>
      <c r="G329" s="248"/>
      <c r="H329" s="251">
        <v>3.1299999999999999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190</v>
      </c>
      <c r="AU329" s="257" t="s">
        <v>87</v>
      </c>
      <c r="AV329" s="13" t="s">
        <v>87</v>
      </c>
      <c r="AW329" s="13" t="s">
        <v>34</v>
      </c>
      <c r="AX329" s="13" t="s">
        <v>78</v>
      </c>
      <c r="AY329" s="257" t="s">
        <v>179</v>
      </c>
    </row>
    <row r="330" s="14" customFormat="1">
      <c r="A330" s="14"/>
      <c r="B330" s="258"/>
      <c r="C330" s="259"/>
      <c r="D330" s="242" t="s">
        <v>190</v>
      </c>
      <c r="E330" s="260" t="s">
        <v>1</v>
      </c>
      <c r="F330" s="261" t="s">
        <v>192</v>
      </c>
      <c r="G330" s="259"/>
      <c r="H330" s="262">
        <v>55.300000000000004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190</v>
      </c>
      <c r="AU330" s="268" t="s">
        <v>87</v>
      </c>
      <c r="AV330" s="14" t="s">
        <v>186</v>
      </c>
      <c r="AW330" s="14" t="s">
        <v>34</v>
      </c>
      <c r="AX330" s="14" t="s">
        <v>85</v>
      </c>
      <c r="AY330" s="268" t="s">
        <v>179</v>
      </c>
    </row>
    <row r="331" s="2" customFormat="1" ht="24.15" customHeight="1">
      <c r="A331" s="39"/>
      <c r="B331" s="40"/>
      <c r="C331" s="229" t="s">
        <v>447</v>
      </c>
      <c r="D331" s="229" t="s">
        <v>181</v>
      </c>
      <c r="E331" s="230" t="s">
        <v>448</v>
      </c>
      <c r="F331" s="231" t="s">
        <v>449</v>
      </c>
      <c r="G331" s="232" t="s">
        <v>184</v>
      </c>
      <c r="H331" s="233">
        <v>3664.2600000000002</v>
      </c>
      <c r="I331" s="234"/>
      <c r="J331" s="235">
        <f>ROUND(I331*H331,2)</f>
        <v>0</v>
      </c>
      <c r="K331" s="231" t="s">
        <v>185</v>
      </c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186</v>
      </c>
      <c r="AT331" s="240" t="s">
        <v>181</v>
      </c>
      <c r="AU331" s="240" t="s">
        <v>87</v>
      </c>
      <c r="AY331" s="18" t="s">
        <v>179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85</v>
      </c>
      <c r="BK331" s="241">
        <f>ROUND(I331*H331,2)</f>
        <v>0</v>
      </c>
      <c r="BL331" s="18" t="s">
        <v>186</v>
      </c>
      <c r="BM331" s="240" t="s">
        <v>450</v>
      </c>
    </row>
    <row r="332" s="2" customFormat="1">
      <c r="A332" s="39"/>
      <c r="B332" s="40"/>
      <c r="C332" s="41"/>
      <c r="D332" s="242" t="s">
        <v>188</v>
      </c>
      <c r="E332" s="41"/>
      <c r="F332" s="243" t="s">
        <v>451</v>
      </c>
      <c r="G332" s="41"/>
      <c r="H332" s="41"/>
      <c r="I332" s="244"/>
      <c r="J332" s="41"/>
      <c r="K332" s="41"/>
      <c r="L332" s="45"/>
      <c r="M332" s="245"/>
      <c r="N332" s="24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188</v>
      </c>
      <c r="AU332" s="18" t="s">
        <v>87</v>
      </c>
    </row>
    <row r="333" s="13" customFormat="1">
      <c r="A333" s="13"/>
      <c r="B333" s="247"/>
      <c r="C333" s="248"/>
      <c r="D333" s="242" t="s">
        <v>190</v>
      </c>
      <c r="E333" s="249" t="s">
        <v>1</v>
      </c>
      <c r="F333" s="250" t="s">
        <v>452</v>
      </c>
      <c r="G333" s="248"/>
      <c r="H333" s="251">
        <v>3664.2600000000002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190</v>
      </c>
      <c r="AU333" s="257" t="s">
        <v>87</v>
      </c>
      <c r="AV333" s="13" t="s">
        <v>87</v>
      </c>
      <c r="AW333" s="13" t="s">
        <v>34</v>
      </c>
      <c r="AX333" s="13" t="s">
        <v>78</v>
      </c>
      <c r="AY333" s="257" t="s">
        <v>179</v>
      </c>
    </row>
    <row r="334" s="14" customFormat="1">
      <c r="A334" s="14"/>
      <c r="B334" s="258"/>
      <c r="C334" s="259"/>
      <c r="D334" s="242" t="s">
        <v>190</v>
      </c>
      <c r="E334" s="260" t="s">
        <v>1</v>
      </c>
      <c r="F334" s="261" t="s">
        <v>192</v>
      </c>
      <c r="G334" s="259"/>
      <c r="H334" s="262">
        <v>3664.2600000000002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190</v>
      </c>
      <c r="AU334" s="268" t="s">
        <v>87</v>
      </c>
      <c r="AV334" s="14" t="s">
        <v>186</v>
      </c>
      <c r="AW334" s="14" t="s">
        <v>34</v>
      </c>
      <c r="AX334" s="14" t="s">
        <v>85</v>
      </c>
      <c r="AY334" s="268" t="s">
        <v>179</v>
      </c>
    </row>
    <row r="335" s="2" customFormat="1" ht="24.15" customHeight="1">
      <c r="A335" s="39"/>
      <c r="B335" s="40"/>
      <c r="C335" s="229" t="s">
        <v>453</v>
      </c>
      <c r="D335" s="229" t="s">
        <v>181</v>
      </c>
      <c r="E335" s="230" t="s">
        <v>454</v>
      </c>
      <c r="F335" s="231" t="s">
        <v>455</v>
      </c>
      <c r="G335" s="232" t="s">
        <v>184</v>
      </c>
      <c r="H335" s="233">
        <v>150</v>
      </c>
      <c r="I335" s="234"/>
      <c r="J335" s="235">
        <f>ROUND(I335*H335,2)</f>
        <v>0</v>
      </c>
      <c r="K335" s="231" t="s">
        <v>185</v>
      </c>
      <c r="L335" s="45"/>
      <c r="M335" s="236" t="s">
        <v>1</v>
      </c>
      <c r="N335" s="237" t="s">
        <v>43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186</v>
      </c>
      <c r="AT335" s="240" t="s">
        <v>181</v>
      </c>
      <c r="AU335" s="240" t="s">
        <v>87</v>
      </c>
      <c r="AY335" s="18" t="s">
        <v>179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85</v>
      </c>
      <c r="BK335" s="241">
        <f>ROUND(I335*H335,2)</f>
        <v>0</v>
      </c>
      <c r="BL335" s="18" t="s">
        <v>186</v>
      </c>
      <c r="BM335" s="240" t="s">
        <v>456</v>
      </c>
    </row>
    <row r="336" s="2" customFormat="1">
      <c r="A336" s="39"/>
      <c r="B336" s="40"/>
      <c r="C336" s="41"/>
      <c r="D336" s="242" t="s">
        <v>188</v>
      </c>
      <c r="E336" s="41"/>
      <c r="F336" s="243" t="s">
        <v>457</v>
      </c>
      <c r="G336" s="41"/>
      <c r="H336" s="41"/>
      <c r="I336" s="244"/>
      <c r="J336" s="41"/>
      <c r="K336" s="41"/>
      <c r="L336" s="45"/>
      <c r="M336" s="245"/>
      <c r="N336" s="24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188</v>
      </c>
      <c r="AU336" s="18" t="s">
        <v>87</v>
      </c>
    </row>
    <row r="337" s="15" customFormat="1">
      <c r="A337" s="15"/>
      <c r="B337" s="270"/>
      <c r="C337" s="271"/>
      <c r="D337" s="242" t="s">
        <v>190</v>
      </c>
      <c r="E337" s="272" t="s">
        <v>1</v>
      </c>
      <c r="F337" s="273" t="s">
        <v>458</v>
      </c>
      <c r="G337" s="271"/>
      <c r="H337" s="272" t="s">
        <v>1</v>
      </c>
      <c r="I337" s="274"/>
      <c r="J337" s="271"/>
      <c r="K337" s="271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190</v>
      </c>
      <c r="AU337" s="279" t="s">
        <v>87</v>
      </c>
      <c r="AV337" s="15" t="s">
        <v>85</v>
      </c>
      <c r="AW337" s="15" t="s">
        <v>34</v>
      </c>
      <c r="AX337" s="15" t="s">
        <v>78</v>
      </c>
      <c r="AY337" s="279" t="s">
        <v>179</v>
      </c>
    </row>
    <row r="338" s="13" customFormat="1">
      <c r="A338" s="13"/>
      <c r="B338" s="247"/>
      <c r="C338" s="248"/>
      <c r="D338" s="242" t="s">
        <v>190</v>
      </c>
      <c r="E338" s="249" t="s">
        <v>1</v>
      </c>
      <c r="F338" s="250" t="s">
        <v>459</v>
      </c>
      <c r="G338" s="248"/>
      <c r="H338" s="251">
        <v>150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190</v>
      </c>
      <c r="AU338" s="257" t="s">
        <v>87</v>
      </c>
      <c r="AV338" s="13" t="s">
        <v>87</v>
      </c>
      <c r="AW338" s="13" t="s">
        <v>34</v>
      </c>
      <c r="AX338" s="13" t="s">
        <v>78</v>
      </c>
      <c r="AY338" s="257" t="s">
        <v>179</v>
      </c>
    </row>
    <row r="339" s="14" customFormat="1">
      <c r="A339" s="14"/>
      <c r="B339" s="258"/>
      <c r="C339" s="259"/>
      <c r="D339" s="242" t="s">
        <v>190</v>
      </c>
      <c r="E339" s="260" t="s">
        <v>1</v>
      </c>
      <c r="F339" s="261" t="s">
        <v>192</v>
      </c>
      <c r="G339" s="259"/>
      <c r="H339" s="262">
        <v>150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190</v>
      </c>
      <c r="AU339" s="268" t="s">
        <v>87</v>
      </c>
      <c r="AV339" s="14" t="s">
        <v>186</v>
      </c>
      <c r="AW339" s="14" t="s">
        <v>34</v>
      </c>
      <c r="AX339" s="14" t="s">
        <v>85</v>
      </c>
      <c r="AY339" s="268" t="s">
        <v>179</v>
      </c>
    </row>
    <row r="340" s="2" customFormat="1" ht="37.8" customHeight="1">
      <c r="A340" s="39"/>
      <c r="B340" s="40"/>
      <c r="C340" s="229" t="s">
        <v>460</v>
      </c>
      <c r="D340" s="229" t="s">
        <v>181</v>
      </c>
      <c r="E340" s="230" t="s">
        <v>461</v>
      </c>
      <c r="F340" s="231" t="s">
        <v>462</v>
      </c>
      <c r="G340" s="232" t="s">
        <v>184</v>
      </c>
      <c r="H340" s="233">
        <v>721.79999999999995</v>
      </c>
      <c r="I340" s="234"/>
      <c r="J340" s="235">
        <f>ROUND(I340*H340,2)</f>
        <v>0</v>
      </c>
      <c r="K340" s="231" t="s">
        <v>185</v>
      </c>
      <c r="L340" s="45"/>
      <c r="M340" s="236" t="s">
        <v>1</v>
      </c>
      <c r="N340" s="237" t="s">
        <v>43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186</v>
      </c>
      <c r="AT340" s="240" t="s">
        <v>181</v>
      </c>
      <c r="AU340" s="240" t="s">
        <v>87</v>
      </c>
      <c r="AY340" s="18" t="s">
        <v>179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85</v>
      </c>
      <c r="BK340" s="241">
        <f>ROUND(I340*H340,2)</f>
        <v>0</v>
      </c>
      <c r="BL340" s="18" t="s">
        <v>186</v>
      </c>
      <c r="BM340" s="240" t="s">
        <v>463</v>
      </c>
    </row>
    <row r="341" s="2" customFormat="1">
      <c r="A341" s="39"/>
      <c r="B341" s="40"/>
      <c r="C341" s="41"/>
      <c r="D341" s="242" t="s">
        <v>188</v>
      </c>
      <c r="E341" s="41"/>
      <c r="F341" s="243" t="s">
        <v>464</v>
      </c>
      <c r="G341" s="41"/>
      <c r="H341" s="41"/>
      <c r="I341" s="244"/>
      <c r="J341" s="41"/>
      <c r="K341" s="41"/>
      <c r="L341" s="45"/>
      <c r="M341" s="245"/>
      <c r="N341" s="24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188</v>
      </c>
      <c r="AU341" s="18" t="s">
        <v>87</v>
      </c>
    </row>
    <row r="342" s="13" customFormat="1">
      <c r="A342" s="13"/>
      <c r="B342" s="247"/>
      <c r="C342" s="248"/>
      <c r="D342" s="242" t="s">
        <v>190</v>
      </c>
      <c r="E342" s="249" t="s">
        <v>1</v>
      </c>
      <c r="F342" s="250" t="s">
        <v>465</v>
      </c>
      <c r="G342" s="248"/>
      <c r="H342" s="251">
        <v>721.79999999999995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190</v>
      </c>
      <c r="AU342" s="257" t="s">
        <v>87</v>
      </c>
      <c r="AV342" s="13" t="s">
        <v>87</v>
      </c>
      <c r="AW342" s="13" t="s">
        <v>34</v>
      </c>
      <c r="AX342" s="13" t="s">
        <v>78</v>
      </c>
      <c r="AY342" s="257" t="s">
        <v>179</v>
      </c>
    </row>
    <row r="343" s="14" customFormat="1">
      <c r="A343" s="14"/>
      <c r="B343" s="258"/>
      <c r="C343" s="259"/>
      <c r="D343" s="242" t="s">
        <v>190</v>
      </c>
      <c r="E343" s="260" t="s">
        <v>1</v>
      </c>
      <c r="F343" s="261" t="s">
        <v>192</v>
      </c>
      <c r="G343" s="259"/>
      <c r="H343" s="262">
        <v>721.79999999999995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190</v>
      </c>
      <c r="AU343" s="268" t="s">
        <v>87</v>
      </c>
      <c r="AV343" s="14" t="s">
        <v>186</v>
      </c>
      <c r="AW343" s="14" t="s">
        <v>34</v>
      </c>
      <c r="AX343" s="14" t="s">
        <v>85</v>
      </c>
      <c r="AY343" s="268" t="s">
        <v>179</v>
      </c>
    </row>
    <row r="344" s="2" customFormat="1" ht="33" customHeight="1">
      <c r="A344" s="39"/>
      <c r="B344" s="40"/>
      <c r="C344" s="229" t="s">
        <v>466</v>
      </c>
      <c r="D344" s="229" t="s">
        <v>181</v>
      </c>
      <c r="E344" s="230" t="s">
        <v>467</v>
      </c>
      <c r="F344" s="231" t="s">
        <v>468</v>
      </c>
      <c r="G344" s="232" t="s">
        <v>184</v>
      </c>
      <c r="H344" s="233">
        <v>721.79999999999995</v>
      </c>
      <c r="I344" s="234"/>
      <c r="J344" s="235">
        <f>ROUND(I344*H344,2)</f>
        <v>0</v>
      </c>
      <c r="K344" s="231" t="s">
        <v>185</v>
      </c>
      <c r="L344" s="45"/>
      <c r="M344" s="236" t="s">
        <v>1</v>
      </c>
      <c r="N344" s="237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186</v>
      </c>
      <c r="AT344" s="240" t="s">
        <v>181</v>
      </c>
      <c r="AU344" s="240" t="s">
        <v>87</v>
      </c>
      <c r="AY344" s="18" t="s">
        <v>179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85</v>
      </c>
      <c r="BK344" s="241">
        <f>ROUND(I344*H344,2)</f>
        <v>0</v>
      </c>
      <c r="BL344" s="18" t="s">
        <v>186</v>
      </c>
      <c r="BM344" s="240" t="s">
        <v>469</v>
      </c>
    </row>
    <row r="345" s="2" customFormat="1">
      <c r="A345" s="39"/>
      <c r="B345" s="40"/>
      <c r="C345" s="41"/>
      <c r="D345" s="242" t="s">
        <v>188</v>
      </c>
      <c r="E345" s="41"/>
      <c r="F345" s="243" t="s">
        <v>470</v>
      </c>
      <c r="G345" s="41"/>
      <c r="H345" s="41"/>
      <c r="I345" s="244"/>
      <c r="J345" s="41"/>
      <c r="K345" s="41"/>
      <c r="L345" s="45"/>
      <c r="M345" s="245"/>
      <c r="N345" s="24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188</v>
      </c>
      <c r="AU345" s="18" t="s">
        <v>87</v>
      </c>
    </row>
    <row r="346" s="13" customFormat="1">
      <c r="A346" s="13"/>
      <c r="B346" s="247"/>
      <c r="C346" s="248"/>
      <c r="D346" s="242" t="s">
        <v>190</v>
      </c>
      <c r="E346" s="249" t="s">
        <v>1</v>
      </c>
      <c r="F346" s="250" t="s">
        <v>465</v>
      </c>
      <c r="G346" s="248"/>
      <c r="H346" s="251">
        <v>721.79999999999995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190</v>
      </c>
      <c r="AU346" s="257" t="s">
        <v>87</v>
      </c>
      <c r="AV346" s="13" t="s">
        <v>87</v>
      </c>
      <c r="AW346" s="13" t="s">
        <v>34</v>
      </c>
      <c r="AX346" s="13" t="s">
        <v>78</v>
      </c>
      <c r="AY346" s="257" t="s">
        <v>179</v>
      </c>
    </row>
    <row r="347" s="14" customFormat="1">
      <c r="A347" s="14"/>
      <c r="B347" s="258"/>
      <c r="C347" s="259"/>
      <c r="D347" s="242" t="s">
        <v>190</v>
      </c>
      <c r="E347" s="260" t="s">
        <v>1</v>
      </c>
      <c r="F347" s="261" t="s">
        <v>192</v>
      </c>
      <c r="G347" s="259"/>
      <c r="H347" s="262">
        <v>721.79999999999995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190</v>
      </c>
      <c r="AU347" s="268" t="s">
        <v>87</v>
      </c>
      <c r="AV347" s="14" t="s">
        <v>186</v>
      </c>
      <c r="AW347" s="14" t="s">
        <v>34</v>
      </c>
      <c r="AX347" s="14" t="s">
        <v>85</v>
      </c>
      <c r="AY347" s="268" t="s">
        <v>179</v>
      </c>
    </row>
    <row r="348" s="2" customFormat="1" ht="24.15" customHeight="1">
      <c r="A348" s="39"/>
      <c r="B348" s="40"/>
      <c r="C348" s="229" t="s">
        <v>471</v>
      </c>
      <c r="D348" s="229" t="s">
        <v>181</v>
      </c>
      <c r="E348" s="230" t="s">
        <v>472</v>
      </c>
      <c r="F348" s="231" t="s">
        <v>473</v>
      </c>
      <c r="G348" s="232" t="s">
        <v>184</v>
      </c>
      <c r="H348" s="233">
        <v>721.79999999999995</v>
      </c>
      <c r="I348" s="234"/>
      <c r="J348" s="235">
        <f>ROUND(I348*H348,2)</f>
        <v>0</v>
      </c>
      <c r="K348" s="231" t="s">
        <v>185</v>
      </c>
      <c r="L348" s="45"/>
      <c r="M348" s="236" t="s">
        <v>1</v>
      </c>
      <c r="N348" s="237" t="s">
        <v>43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186</v>
      </c>
      <c r="AT348" s="240" t="s">
        <v>181</v>
      </c>
      <c r="AU348" s="240" t="s">
        <v>87</v>
      </c>
      <c r="AY348" s="18" t="s">
        <v>179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85</v>
      </c>
      <c r="BK348" s="241">
        <f>ROUND(I348*H348,2)</f>
        <v>0</v>
      </c>
      <c r="BL348" s="18" t="s">
        <v>186</v>
      </c>
      <c r="BM348" s="240" t="s">
        <v>474</v>
      </c>
    </row>
    <row r="349" s="2" customFormat="1">
      <c r="A349" s="39"/>
      <c r="B349" s="40"/>
      <c r="C349" s="41"/>
      <c r="D349" s="242" t="s">
        <v>188</v>
      </c>
      <c r="E349" s="41"/>
      <c r="F349" s="243" t="s">
        <v>475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188</v>
      </c>
      <c r="AU349" s="18" t="s">
        <v>87</v>
      </c>
    </row>
    <row r="350" s="13" customFormat="1">
      <c r="A350" s="13"/>
      <c r="B350" s="247"/>
      <c r="C350" s="248"/>
      <c r="D350" s="242" t="s">
        <v>190</v>
      </c>
      <c r="E350" s="249" t="s">
        <v>1</v>
      </c>
      <c r="F350" s="250" t="s">
        <v>465</v>
      </c>
      <c r="G350" s="248"/>
      <c r="H350" s="251">
        <v>721.79999999999995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190</v>
      </c>
      <c r="AU350" s="257" t="s">
        <v>87</v>
      </c>
      <c r="AV350" s="13" t="s">
        <v>87</v>
      </c>
      <c r="AW350" s="13" t="s">
        <v>34</v>
      </c>
      <c r="AX350" s="13" t="s">
        <v>85</v>
      </c>
      <c r="AY350" s="257" t="s">
        <v>179</v>
      </c>
    </row>
    <row r="351" s="2" customFormat="1" ht="16.5" customHeight="1">
      <c r="A351" s="39"/>
      <c r="B351" s="40"/>
      <c r="C351" s="280" t="s">
        <v>476</v>
      </c>
      <c r="D351" s="280" t="s">
        <v>400</v>
      </c>
      <c r="E351" s="281" t="s">
        <v>477</v>
      </c>
      <c r="F351" s="282" t="s">
        <v>478</v>
      </c>
      <c r="G351" s="283" t="s">
        <v>479</v>
      </c>
      <c r="H351" s="284">
        <v>21.654</v>
      </c>
      <c r="I351" s="285"/>
      <c r="J351" s="286">
        <f>ROUND(I351*H351,2)</f>
        <v>0</v>
      </c>
      <c r="K351" s="282" t="s">
        <v>185</v>
      </c>
      <c r="L351" s="287"/>
      <c r="M351" s="288" t="s">
        <v>1</v>
      </c>
      <c r="N351" s="289" t="s">
        <v>43</v>
      </c>
      <c r="O351" s="92"/>
      <c r="P351" s="238">
        <f>O351*H351</f>
        <v>0</v>
      </c>
      <c r="Q351" s="238">
        <v>0.001</v>
      </c>
      <c r="R351" s="238">
        <f>Q351*H351</f>
        <v>0.021654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227</v>
      </c>
      <c r="AT351" s="240" t="s">
        <v>400</v>
      </c>
      <c r="AU351" s="240" t="s">
        <v>87</v>
      </c>
      <c r="AY351" s="18" t="s">
        <v>179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85</v>
      </c>
      <c r="BK351" s="241">
        <f>ROUND(I351*H351,2)</f>
        <v>0</v>
      </c>
      <c r="BL351" s="18" t="s">
        <v>186</v>
      </c>
      <c r="BM351" s="240" t="s">
        <v>480</v>
      </c>
    </row>
    <row r="352" s="2" customFormat="1">
      <c r="A352" s="39"/>
      <c r="B352" s="40"/>
      <c r="C352" s="41"/>
      <c r="D352" s="242" t="s">
        <v>188</v>
      </c>
      <c r="E352" s="41"/>
      <c r="F352" s="243" t="s">
        <v>478</v>
      </c>
      <c r="G352" s="41"/>
      <c r="H352" s="41"/>
      <c r="I352" s="244"/>
      <c r="J352" s="41"/>
      <c r="K352" s="41"/>
      <c r="L352" s="45"/>
      <c r="M352" s="245"/>
      <c r="N352" s="24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188</v>
      </c>
      <c r="AU352" s="18" t="s">
        <v>87</v>
      </c>
    </row>
    <row r="353" s="13" customFormat="1">
      <c r="A353" s="13"/>
      <c r="B353" s="247"/>
      <c r="C353" s="248"/>
      <c r="D353" s="242" t="s">
        <v>190</v>
      </c>
      <c r="E353" s="249" t="s">
        <v>1</v>
      </c>
      <c r="F353" s="250" t="s">
        <v>481</v>
      </c>
      <c r="G353" s="248"/>
      <c r="H353" s="251">
        <v>21.654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190</v>
      </c>
      <c r="AU353" s="257" t="s">
        <v>87</v>
      </c>
      <c r="AV353" s="13" t="s">
        <v>87</v>
      </c>
      <c r="AW353" s="13" t="s">
        <v>34</v>
      </c>
      <c r="AX353" s="13" t="s">
        <v>85</v>
      </c>
      <c r="AY353" s="257" t="s">
        <v>179</v>
      </c>
    </row>
    <row r="354" s="2" customFormat="1" ht="24.15" customHeight="1">
      <c r="A354" s="39"/>
      <c r="B354" s="40"/>
      <c r="C354" s="229" t="s">
        <v>482</v>
      </c>
      <c r="D354" s="229" t="s">
        <v>181</v>
      </c>
      <c r="E354" s="230" t="s">
        <v>483</v>
      </c>
      <c r="F354" s="231" t="s">
        <v>484</v>
      </c>
      <c r="G354" s="232" t="s">
        <v>184</v>
      </c>
      <c r="H354" s="233">
        <v>1643.1600000000001</v>
      </c>
      <c r="I354" s="234"/>
      <c r="J354" s="235">
        <f>ROUND(I354*H354,2)</f>
        <v>0</v>
      </c>
      <c r="K354" s="231" t="s">
        <v>185</v>
      </c>
      <c r="L354" s="45"/>
      <c r="M354" s="236" t="s">
        <v>1</v>
      </c>
      <c r="N354" s="237" t="s">
        <v>43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186</v>
      </c>
      <c r="AT354" s="240" t="s">
        <v>181</v>
      </c>
      <c r="AU354" s="240" t="s">
        <v>87</v>
      </c>
      <c r="AY354" s="18" t="s">
        <v>179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85</v>
      </c>
      <c r="BK354" s="241">
        <f>ROUND(I354*H354,2)</f>
        <v>0</v>
      </c>
      <c r="BL354" s="18" t="s">
        <v>186</v>
      </c>
      <c r="BM354" s="240" t="s">
        <v>485</v>
      </c>
    </row>
    <row r="355" s="2" customFormat="1">
      <c r="A355" s="39"/>
      <c r="B355" s="40"/>
      <c r="C355" s="41"/>
      <c r="D355" s="242" t="s">
        <v>188</v>
      </c>
      <c r="E355" s="41"/>
      <c r="F355" s="243" t="s">
        <v>486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188</v>
      </c>
      <c r="AU355" s="18" t="s">
        <v>87</v>
      </c>
    </row>
    <row r="356" s="13" customFormat="1">
      <c r="A356" s="13"/>
      <c r="B356" s="247"/>
      <c r="C356" s="248"/>
      <c r="D356" s="242" t="s">
        <v>190</v>
      </c>
      <c r="E356" s="249" t="s">
        <v>1</v>
      </c>
      <c r="F356" s="250" t="s">
        <v>487</v>
      </c>
      <c r="G356" s="248"/>
      <c r="H356" s="251">
        <v>1643.1600000000001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190</v>
      </c>
      <c r="AU356" s="257" t="s">
        <v>87</v>
      </c>
      <c r="AV356" s="13" t="s">
        <v>87</v>
      </c>
      <c r="AW356" s="13" t="s">
        <v>34</v>
      </c>
      <c r="AX356" s="13" t="s">
        <v>85</v>
      </c>
      <c r="AY356" s="257" t="s">
        <v>179</v>
      </c>
    </row>
    <row r="357" s="2" customFormat="1" ht="33" customHeight="1">
      <c r="A357" s="39"/>
      <c r="B357" s="40"/>
      <c r="C357" s="229" t="s">
        <v>488</v>
      </c>
      <c r="D357" s="229" t="s">
        <v>181</v>
      </c>
      <c r="E357" s="230" t="s">
        <v>489</v>
      </c>
      <c r="F357" s="231" t="s">
        <v>490</v>
      </c>
      <c r="G357" s="232" t="s">
        <v>184</v>
      </c>
      <c r="H357" s="233">
        <v>721.79999999999995</v>
      </c>
      <c r="I357" s="234"/>
      <c r="J357" s="235">
        <f>ROUND(I357*H357,2)</f>
        <v>0</v>
      </c>
      <c r="K357" s="231" t="s">
        <v>185</v>
      </c>
      <c r="L357" s="45"/>
      <c r="M357" s="236" t="s">
        <v>1</v>
      </c>
      <c r="N357" s="237" t="s">
        <v>43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186</v>
      </c>
      <c r="AT357" s="240" t="s">
        <v>181</v>
      </c>
      <c r="AU357" s="240" t="s">
        <v>87</v>
      </c>
      <c r="AY357" s="18" t="s">
        <v>179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85</v>
      </c>
      <c r="BK357" s="241">
        <f>ROUND(I357*H357,2)</f>
        <v>0</v>
      </c>
      <c r="BL357" s="18" t="s">
        <v>186</v>
      </c>
      <c r="BM357" s="240" t="s">
        <v>491</v>
      </c>
    </row>
    <row r="358" s="2" customFormat="1">
      <c r="A358" s="39"/>
      <c r="B358" s="40"/>
      <c r="C358" s="41"/>
      <c r="D358" s="242" t="s">
        <v>188</v>
      </c>
      <c r="E358" s="41"/>
      <c r="F358" s="243" t="s">
        <v>492</v>
      </c>
      <c r="G358" s="41"/>
      <c r="H358" s="41"/>
      <c r="I358" s="244"/>
      <c r="J358" s="41"/>
      <c r="K358" s="41"/>
      <c r="L358" s="45"/>
      <c r="M358" s="245"/>
      <c r="N358" s="246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188</v>
      </c>
      <c r="AU358" s="18" t="s">
        <v>87</v>
      </c>
    </row>
    <row r="359" s="13" customFormat="1">
      <c r="A359" s="13"/>
      <c r="B359" s="247"/>
      <c r="C359" s="248"/>
      <c r="D359" s="242" t="s">
        <v>190</v>
      </c>
      <c r="E359" s="249" t="s">
        <v>1</v>
      </c>
      <c r="F359" s="250" t="s">
        <v>465</v>
      </c>
      <c r="G359" s="248"/>
      <c r="H359" s="251">
        <v>721.79999999999995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190</v>
      </c>
      <c r="AU359" s="257" t="s">
        <v>87</v>
      </c>
      <c r="AV359" s="13" t="s">
        <v>87</v>
      </c>
      <c r="AW359" s="13" t="s">
        <v>34</v>
      </c>
      <c r="AX359" s="13" t="s">
        <v>78</v>
      </c>
      <c r="AY359" s="257" t="s">
        <v>179</v>
      </c>
    </row>
    <row r="360" s="14" customFormat="1">
      <c r="A360" s="14"/>
      <c r="B360" s="258"/>
      <c r="C360" s="259"/>
      <c r="D360" s="242" t="s">
        <v>190</v>
      </c>
      <c r="E360" s="260" t="s">
        <v>1</v>
      </c>
      <c r="F360" s="261" t="s">
        <v>192</v>
      </c>
      <c r="G360" s="259"/>
      <c r="H360" s="262">
        <v>721.79999999999995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8" t="s">
        <v>190</v>
      </c>
      <c r="AU360" s="268" t="s">
        <v>87</v>
      </c>
      <c r="AV360" s="14" t="s">
        <v>186</v>
      </c>
      <c r="AW360" s="14" t="s">
        <v>34</v>
      </c>
      <c r="AX360" s="14" t="s">
        <v>85</v>
      </c>
      <c r="AY360" s="268" t="s">
        <v>179</v>
      </c>
    </row>
    <row r="361" s="2" customFormat="1" ht="24.15" customHeight="1">
      <c r="A361" s="39"/>
      <c r="B361" s="40"/>
      <c r="C361" s="229" t="s">
        <v>493</v>
      </c>
      <c r="D361" s="229" t="s">
        <v>181</v>
      </c>
      <c r="E361" s="230" t="s">
        <v>494</v>
      </c>
      <c r="F361" s="231" t="s">
        <v>495</v>
      </c>
      <c r="G361" s="232" t="s">
        <v>195</v>
      </c>
      <c r="H361" s="233">
        <v>80</v>
      </c>
      <c r="I361" s="234"/>
      <c r="J361" s="235">
        <f>ROUND(I361*H361,2)</f>
        <v>0</v>
      </c>
      <c r="K361" s="231" t="s">
        <v>185</v>
      </c>
      <c r="L361" s="45"/>
      <c r="M361" s="236" t="s">
        <v>1</v>
      </c>
      <c r="N361" s="237" t="s">
        <v>43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186</v>
      </c>
      <c r="AT361" s="240" t="s">
        <v>181</v>
      </c>
      <c r="AU361" s="240" t="s">
        <v>87</v>
      </c>
      <c r="AY361" s="18" t="s">
        <v>179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85</v>
      </c>
      <c r="BK361" s="241">
        <f>ROUND(I361*H361,2)</f>
        <v>0</v>
      </c>
      <c r="BL361" s="18" t="s">
        <v>186</v>
      </c>
      <c r="BM361" s="240" t="s">
        <v>496</v>
      </c>
    </row>
    <row r="362" s="2" customFormat="1">
      <c r="A362" s="39"/>
      <c r="B362" s="40"/>
      <c r="C362" s="41"/>
      <c r="D362" s="242" t="s">
        <v>188</v>
      </c>
      <c r="E362" s="41"/>
      <c r="F362" s="243" t="s">
        <v>497</v>
      </c>
      <c r="G362" s="41"/>
      <c r="H362" s="41"/>
      <c r="I362" s="244"/>
      <c r="J362" s="41"/>
      <c r="K362" s="41"/>
      <c r="L362" s="45"/>
      <c r="M362" s="245"/>
      <c r="N362" s="246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188</v>
      </c>
      <c r="AU362" s="18" t="s">
        <v>87</v>
      </c>
    </row>
    <row r="363" s="2" customFormat="1">
      <c r="A363" s="39"/>
      <c r="B363" s="40"/>
      <c r="C363" s="41"/>
      <c r="D363" s="242" t="s">
        <v>198</v>
      </c>
      <c r="E363" s="41"/>
      <c r="F363" s="269" t="s">
        <v>498</v>
      </c>
      <c r="G363" s="41"/>
      <c r="H363" s="41"/>
      <c r="I363" s="244"/>
      <c r="J363" s="41"/>
      <c r="K363" s="41"/>
      <c r="L363" s="45"/>
      <c r="M363" s="245"/>
      <c r="N363" s="24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198</v>
      </c>
      <c r="AU363" s="18" t="s">
        <v>87</v>
      </c>
    </row>
    <row r="364" s="13" customFormat="1">
      <c r="A364" s="13"/>
      <c r="B364" s="247"/>
      <c r="C364" s="248"/>
      <c r="D364" s="242" t="s">
        <v>190</v>
      </c>
      <c r="E364" s="249" t="s">
        <v>1</v>
      </c>
      <c r="F364" s="250" t="s">
        <v>499</v>
      </c>
      <c r="G364" s="248"/>
      <c r="H364" s="251">
        <v>80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190</v>
      </c>
      <c r="AU364" s="257" t="s">
        <v>87</v>
      </c>
      <c r="AV364" s="13" t="s">
        <v>87</v>
      </c>
      <c r="AW364" s="13" t="s">
        <v>34</v>
      </c>
      <c r="AX364" s="13" t="s">
        <v>78</v>
      </c>
      <c r="AY364" s="257" t="s">
        <v>179</v>
      </c>
    </row>
    <row r="365" s="14" customFormat="1">
      <c r="A365" s="14"/>
      <c r="B365" s="258"/>
      <c r="C365" s="259"/>
      <c r="D365" s="242" t="s">
        <v>190</v>
      </c>
      <c r="E365" s="260" t="s">
        <v>1</v>
      </c>
      <c r="F365" s="261" t="s">
        <v>192</v>
      </c>
      <c r="G365" s="259"/>
      <c r="H365" s="262">
        <v>80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8" t="s">
        <v>190</v>
      </c>
      <c r="AU365" s="268" t="s">
        <v>87</v>
      </c>
      <c r="AV365" s="14" t="s">
        <v>186</v>
      </c>
      <c r="AW365" s="14" t="s">
        <v>34</v>
      </c>
      <c r="AX365" s="14" t="s">
        <v>85</v>
      </c>
      <c r="AY365" s="268" t="s">
        <v>179</v>
      </c>
    </row>
    <row r="366" s="2" customFormat="1" ht="33" customHeight="1">
      <c r="A366" s="39"/>
      <c r="B366" s="40"/>
      <c r="C366" s="229" t="s">
        <v>500</v>
      </c>
      <c r="D366" s="229" t="s">
        <v>181</v>
      </c>
      <c r="E366" s="230" t="s">
        <v>501</v>
      </c>
      <c r="F366" s="231" t="s">
        <v>502</v>
      </c>
      <c r="G366" s="232" t="s">
        <v>184</v>
      </c>
      <c r="H366" s="233">
        <v>721.79999999999995</v>
      </c>
      <c r="I366" s="234"/>
      <c r="J366" s="235">
        <f>ROUND(I366*H366,2)</f>
        <v>0</v>
      </c>
      <c r="K366" s="231" t="s">
        <v>185</v>
      </c>
      <c r="L366" s="45"/>
      <c r="M366" s="236" t="s">
        <v>1</v>
      </c>
      <c r="N366" s="237" t="s">
        <v>43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186</v>
      </c>
      <c r="AT366" s="240" t="s">
        <v>181</v>
      </c>
      <c r="AU366" s="240" t="s">
        <v>87</v>
      </c>
      <c r="AY366" s="18" t="s">
        <v>179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85</v>
      </c>
      <c r="BK366" s="241">
        <f>ROUND(I366*H366,2)</f>
        <v>0</v>
      </c>
      <c r="BL366" s="18" t="s">
        <v>186</v>
      </c>
      <c r="BM366" s="240" t="s">
        <v>503</v>
      </c>
    </row>
    <row r="367" s="2" customFormat="1">
      <c r="A367" s="39"/>
      <c r="B367" s="40"/>
      <c r="C367" s="41"/>
      <c r="D367" s="242" t="s">
        <v>188</v>
      </c>
      <c r="E367" s="41"/>
      <c r="F367" s="243" t="s">
        <v>504</v>
      </c>
      <c r="G367" s="41"/>
      <c r="H367" s="41"/>
      <c r="I367" s="244"/>
      <c r="J367" s="41"/>
      <c r="K367" s="41"/>
      <c r="L367" s="45"/>
      <c r="M367" s="245"/>
      <c r="N367" s="24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188</v>
      </c>
      <c r="AU367" s="18" t="s">
        <v>87</v>
      </c>
    </row>
    <row r="368" s="13" customFormat="1">
      <c r="A368" s="13"/>
      <c r="B368" s="247"/>
      <c r="C368" s="248"/>
      <c r="D368" s="242" t="s">
        <v>190</v>
      </c>
      <c r="E368" s="249" t="s">
        <v>1</v>
      </c>
      <c r="F368" s="250" t="s">
        <v>465</v>
      </c>
      <c r="G368" s="248"/>
      <c r="H368" s="251">
        <v>721.79999999999995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190</v>
      </c>
      <c r="AU368" s="257" t="s">
        <v>87</v>
      </c>
      <c r="AV368" s="13" t="s">
        <v>87</v>
      </c>
      <c r="AW368" s="13" t="s">
        <v>34</v>
      </c>
      <c r="AX368" s="13" t="s">
        <v>78</v>
      </c>
      <c r="AY368" s="257" t="s">
        <v>179</v>
      </c>
    </row>
    <row r="369" s="14" customFormat="1">
      <c r="A369" s="14"/>
      <c r="B369" s="258"/>
      <c r="C369" s="259"/>
      <c r="D369" s="242" t="s">
        <v>190</v>
      </c>
      <c r="E369" s="260" t="s">
        <v>1</v>
      </c>
      <c r="F369" s="261" t="s">
        <v>192</v>
      </c>
      <c r="G369" s="259"/>
      <c r="H369" s="262">
        <v>721.79999999999995</v>
      </c>
      <c r="I369" s="263"/>
      <c r="J369" s="259"/>
      <c r="K369" s="259"/>
      <c r="L369" s="264"/>
      <c r="M369" s="265"/>
      <c r="N369" s="266"/>
      <c r="O369" s="266"/>
      <c r="P369" s="266"/>
      <c r="Q369" s="266"/>
      <c r="R369" s="266"/>
      <c r="S369" s="266"/>
      <c r="T369" s="26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8" t="s">
        <v>190</v>
      </c>
      <c r="AU369" s="268" t="s">
        <v>87</v>
      </c>
      <c r="AV369" s="14" t="s">
        <v>186</v>
      </c>
      <c r="AW369" s="14" t="s">
        <v>34</v>
      </c>
      <c r="AX369" s="14" t="s">
        <v>85</v>
      </c>
      <c r="AY369" s="268" t="s">
        <v>179</v>
      </c>
    </row>
    <row r="370" s="2" customFormat="1" ht="16.5" customHeight="1">
      <c r="A370" s="39"/>
      <c r="B370" s="40"/>
      <c r="C370" s="229" t="s">
        <v>505</v>
      </c>
      <c r="D370" s="229" t="s">
        <v>181</v>
      </c>
      <c r="E370" s="230" t="s">
        <v>506</v>
      </c>
      <c r="F370" s="231" t="s">
        <v>507</v>
      </c>
      <c r="G370" s="232" t="s">
        <v>246</v>
      </c>
      <c r="H370" s="233">
        <v>18.045000000000002</v>
      </c>
      <c r="I370" s="234"/>
      <c r="J370" s="235">
        <f>ROUND(I370*H370,2)</f>
        <v>0</v>
      </c>
      <c r="K370" s="231" t="s">
        <v>185</v>
      </c>
      <c r="L370" s="45"/>
      <c r="M370" s="236" t="s">
        <v>1</v>
      </c>
      <c r="N370" s="237" t="s">
        <v>43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186</v>
      </c>
      <c r="AT370" s="240" t="s">
        <v>181</v>
      </c>
      <c r="AU370" s="240" t="s">
        <v>87</v>
      </c>
      <c r="AY370" s="18" t="s">
        <v>179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85</v>
      </c>
      <c r="BK370" s="241">
        <f>ROUND(I370*H370,2)</f>
        <v>0</v>
      </c>
      <c r="BL370" s="18" t="s">
        <v>186</v>
      </c>
      <c r="BM370" s="240" t="s">
        <v>508</v>
      </c>
    </row>
    <row r="371" s="2" customFormat="1">
      <c r="A371" s="39"/>
      <c r="B371" s="40"/>
      <c r="C371" s="41"/>
      <c r="D371" s="242" t="s">
        <v>188</v>
      </c>
      <c r="E371" s="41"/>
      <c r="F371" s="243" t="s">
        <v>509</v>
      </c>
      <c r="G371" s="41"/>
      <c r="H371" s="41"/>
      <c r="I371" s="244"/>
      <c r="J371" s="41"/>
      <c r="K371" s="41"/>
      <c r="L371" s="45"/>
      <c r="M371" s="245"/>
      <c r="N371" s="24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188</v>
      </c>
      <c r="AU371" s="18" t="s">
        <v>87</v>
      </c>
    </row>
    <row r="372" s="13" customFormat="1">
      <c r="A372" s="13"/>
      <c r="B372" s="247"/>
      <c r="C372" s="248"/>
      <c r="D372" s="242" t="s">
        <v>190</v>
      </c>
      <c r="E372" s="249" t="s">
        <v>1</v>
      </c>
      <c r="F372" s="250" t="s">
        <v>510</v>
      </c>
      <c r="G372" s="248"/>
      <c r="H372" s="251">
        <v>18.045000000000002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190</v>
      </c>
      <c r="AU372" s="257" t="s">
        <v>87</v>
      </c>
      <c r="AV372" s="13" t="s">
        <v>87</v>
      </c>
      <c r="AW372" s="13" t="s">
        <v>34</v>
      </c>
      <c r="AX372" s="13" t="s">
        <v>78</v>
      </c>
      <c r="AY372" s="257" t="s">
        <v>179</v>
      </c>
    </row>
    <row r="373" s="14" customFormat="1">
      <c r="A373" s="14"/>
      <c r="B373" s="258"/>
      <c r="C373" s="259"/>
      <c r="D373" s="242" t="s">
        <v>190</v>
      </c>
      <c r="E373" s="260" t="s">
        <v>1</v>
      </c>
      <c r="F373" s="261" t="s">
        <v>192</v>
      </c>
      <c r="G373" s="259"/>
      <c r="H373" s="262">
        <v>18.045000000000002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8" t="s">
        <v>190</v>
      </c>
      <c r="AU373" s="268" t="s">
        <v>87</v>
      </c>
      <c r="AV373" s="14" t="s">
        <v>186</v>
      </c>
      <c r="AW373" s="14" t="s">
        <v>34</v>
      </c>
      <c r="AX373" s="14" t="s">
        <v>85</v>
      </c>
      <c r="AY373" s="268" t="s">
        <v>179</v>
      </c>
    </row>
    <row r="374" s="12" customFormat="1" ht="22.8" customHeight="1">
      <c r="A374" s="12"/>
      <c r="B374" s="213"/>
      <c r="C374" s="214"/>
      <c r="D374" s="215" t="s">
        <v>77</v>
      </c>
      <c r="E374" s="227" t="s">
        <v>87</v>
      </c>
      <c r="F374" s="227" t="s">
        <v>511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SUM(P375:P488)</f>
        <v>0</v>
      </c>
      <c r="Q374" s="221"/>
      <c r="R374" s="222">
        <f>SUM(R375:R488)</f>
        <v>210.21074203000001</v>
      </c>
      <c r="S374" s="221"/>
      <c r="T374" s="223">
        <f>SUM(T375:T488)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85</v>
      </c>
      <c r="AT374" s="225" t="s">
        <v>77</v>
      </c>
      <c r="AU374" s="225" t="s">
        <v>85</v>
      </c>
      <c r="AY374" s="224" t="s">
        <v>179</v>
      </c>
      <c r="BK374" s="226">
        <f>SUM(BK375:BK488)</f>
        <v>0</v>
      </c>
    </row>
    <row r="375" s="2" customFormat="1" ht="33" customHeight="1">
      <c r="A375" s="39"/>
      <c r="B375" s="40"/>
      <c r="C375" s="229" t="s">
        <v>512</v>
      </c>
      <c r="D375" s="229" t="s">
        <v>181</v>
      </c>
      <c r="E375" s="230" t="s">
        <v>513</v>
      </c>
      <c r="F375" s="231" t="s">
        <v>514</v>
      </c>
      <c r="G375" s="232" t="s">
        <v>246</v>
      </c>
      <c r="H375" s="233">
        <v>72.566000000000002</v>
      </c>
      <c r="I375" s="234"/>
      <c r="J375" s="235">
        <f>ROUND(I375*H375,2)</f>
        <v>0</v>
      </c>
      <c r="K375" s="231" t="s">
        <v>185</v>
      </c>
      <c r="L375" s="45"/>
      <c r="M375" s="236" t="s">
        <v>1</v>
      </c>
      <c r="N375" s="237" t="s">
        <v>43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186</v>
      </c>
      <c r="AT375" s="240" t="s">
        <v>181</v>
      </c>
      <c r="AU375" s="240" t="s">
        <v>87</v>
      </c>
      <c r="AY375" s="18" t="s">
        <v>179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85</v>
      </c>
      <c r="BK375" s="241">
        <f>ROUND(I375*H375,2)</f>
        <v>0</v>
      </c>
      <c r="BL375" s="18" t="s">
        <v>186</v>
      </c>
      <c r="BM375" s="240" t="s">
        <v>515</v>
      </c>
    </row>
    <row r="376" s="2" customFormat="1">
      <c r="A376" s="39"/>
      <c r="B376" s="40"/>
      <c r="C376" s="41"/>
      <c r="D376" s="242" t="s">
        <v>188</v>
      </c>
      <c r="E376" s="41"/>
      <c r="F376" s="243" t="s">
        <v>516</v>
      </c>
      <c r="G376" s="41"/>
      <c r="H376" s="41"/>
      <c r="I376" s="244"/>
      <c r="J376" s="41"/>
      <c r="K376" s="41"/>
      <c r="L376" s="45"/>
      <c r="M376" s="245"/>
      <c r="N376" s="24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188</v>
      </c>
      <c r="AU376" s="18" t="s">
        <v>87</v>
      </c>
    </row>
    <row r="377" s="2" customFormat="1">
      <c r="A377" s="39"/>
      <c r="B377" s="40"/>
      <c r="C377" s="41"/>
      <c r="D377" s="242" t="s">
        <v>198</v>
      </c>
      <c r="E377" s="41"/>
      <c r="F377" s="269" t="s">
        <v>517</v>
      </c>
      <c r="G377" s="41"/>
      <c r="H377" s="41"/>
      <c r="I377" s="244"/>
      <c r="J377" s="41"/>
      <c r="K377" s="41"/>
      <c r="L377" s="45"/>
      <c r="M377" s="245"/>
      <c r="N377" s="246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198</v>
      </c>
      <c r="AU377" s="18" t="s">
        <v>87</v>
      </c>
    </row>
    <row r="378" s="15" customFormat="1">
      <c r="A378" s="15"/>
      <c r="B378" s="270"/>
      <c r="C378" s="271"/>
      <c r="D378" s="242" t="s">
        <v>190</v>
      </c>
      <c r="E378" s="272" t="s">
        <v>1</v>
      </c>
      <c r="F378" s="273" t="s">
        <v>518</v>
      </c>
      <c r="G378" s="271"/>
      <c r="H378" s="272" t="s">
        <v>1</v>
      </c>
      <c r="I378" s="274"/>
      <c r="J378" s="271"/>
      <c r="K378" s="271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190</v>
      </c>
      <c r="AU378" s="279" t="s">
        <v>87</v>
      </c>
      <c r="AV378" s="15" t="s">
        <v>85</v>
      </c>
      <c r="AW378" s="15" t="s">
        <v>34</v>
      </c>
      <c r="AX378" s="15" t="s">
        <v>78</v>
      </c>
      <c r="AY378" s="279" t="s">
        <v>179</v>
      </c>
    </row>
    <row r="379" s="13" customFormat="1">
      <c r="A379" s="13"/>
      <c r="B379" s="247"/>
      <c r="C379" s="248"/>
      <c r="D379" s="242" t="s">
        <v>190</v>
      </c>
      <c r="E379" s="249" t="s">
        <v>1</v>
      </c>
      <c r="F379" s="250" t="s">
        <v>519</v>
      </c>
      <c r="G379" s="248"/>
      <c r="H379" s="251">
        <v>9.6159999999999997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190</v>
      </c>
      <c r="AU379" s="257" t="s">
        <v>87</v>
      </c>
      <c r="AV379" s="13" t="s">
        <v>87</v>
      </c>
      <c r="AW379" s="13" t="s">
        <v>34</v>
      </c>
      <c r="AX379" s="13" t="s">
        <v>78</v>
      </c>
      <c r="AY379" s="257" t="s">
        <v>179</v>
      </c>
    </row>
    <row r="380" s="15" customFormat="1">
      <c r="A380" s="15"/>
      <c r="B380" s="270"/>
      <c r="C380" s="271"/>
      <c r="D380" s="242" t="s">
        <v>190</v>
      </c>
      <c r="E380" s="272" t="s">
        <v>1</v>
      </c>
      <c r="F380" s="273" t="s">
        <v>520</v>
      </c>
      <c r="G380" s="271"/>
      <c r="H380" s="272" t="s">
        <v>1</v>
      </c>
      <c r="I380" s="274"/>
      <c r="J380" s="271"/>
      <c r="K380" s="271"/>
      <c r="L380" s="275"/>
      <c r="M380" s="276"/>
      <c r="N380" s="277"/>
      <c r="O380" s="277"/>
      <c r="P380" s="277"/>
      <c r="Q380" s="277"/>
      <c r="R380" s="277"/>
      <c r="S380" s="277"/>
      <c r="T380" s="278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9" t="s">
        <v>190</v>
      </c>
      <c r="AU380" s="279" t="s">
        <v>87</v>
      </c>
      <c r="AV380" s="15" t="s">
        <v>85</v>
      </c>
      <c r="AW380" s="15" t="s">
        <v>34</v>
      </c>
      <c r="AX380" s="15" t="s">
        <v>78</v>
      </c>
      <c r="AY380" s="279" t="s">
        <v>179</v>
      </c>
    </row>
    <row r="381" s="13" customFormat="1">
      <c r="A381" s="13"/>
      <c r="B381" s="247"/>
      <c r="C381" s="248"/>
      <c r="D381" s="242" t="s">
        <v>190</v>
      </c>
      <c r="E381" s="249" t="s">
        <v>1</v>
      </c>
      <c r="F381" s="250" t="s">
        <v>521</v>
      </c>
      <c r="G381" s="248"/>
      <c r="H381" s="251">
        <v>51.549999999999997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190</v>
      </c>
      <c r="AU381" s="257" t="s">
        <v>87</v>
      </c>
      <c r="AV381" s="13" t="s">
        <v>87</v>
      </c>
      <c r="AW381" s="13" t="s">
        <v>34</v>
      </c>
      <c r="AX381" s="13" t="s">
        <v>78</v>
      </c>
      <c r="AY381" s="257" t="s">
        <v>179</v>
      </c>
    </row>
    <row r="382" s="15" customFormat="1">
      <c r="A382" s="15"/>
      <c r="B382" s="270"/>
      <c r="C382" s="271"/>
      <c r="D382" s="242" t="s">
        <v>190</v>
      </c>
      <c r="E382" s="272" t="s">
        <v>1</v>
      </c>
      <c r="F382" s="273" t="s">
        <v>522</v>
      </c>
      <c r="G382" s="271"/>
      <c r="H382" s="272" t="s">
        <v>1</v>
      </c>
      <c r="I382" s="274"/>
      <c r="J382" s="271"/>
      <c r="K382" s="271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190</v>
      </c>
      <c r="AU382" s="279" t="s">
        <v>87</v>
      </c>
      <c r="AV382" s="15" t="s">
        <v>85</v>
      </c>
      <c r="AW382" s="15" t="s">
        <v>34</v>
      </c>
      <c r="AX382" s="15" t="s">
        <v>78</v>
      </c>
      <c r="AY382" s="279" t="s">
        <v>179</v>
      </c>
    </row>
    <row r="383" s="13" customFormat="1">
      <c r="A383" s="13"/>
      <c r="B383" s="247"/>
      <c r="C383" s="248"/>
      <c r="D383" s="242" t="s">
        <v>190</v>
      </c>
      <c r="E383" s="249" t="s">
        <v>1</v>
      </c>
      <c r="F383" s="250" t="s">
        <v>523</v>
      </c>
      <c r="G383" s="248"/>
      <c r="H383" s="251">
        <v>11.4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190</v>
      </c>
      <c r="AU383" s="257" t="s">
        <v>87</v>
      </c>
      <c r="AV383" s="13" t="s">
        <v>87</v>
      </c>
      <c r="AW383" s="13" t="s">
        <v>34</v>
      </c>
      <c r="AX383" s="13" t="s">
        <v>78</v>
      </c>
      <c r="AY383" s="257" t="s">
        <v>179</v>
      </c>
    </row>
    <row r="384" s="14" customFormat="1">
      <c r="A384" s="14"/>
      <c r="B384" s="258"/>
      <c r="C384" s="259"/>
      <c r="D384" s="242" t="s">
        <v>190</v>
      </c>
      <c r="E384" s="260" t="s">
        <v>1</v>
      </c>
      <c r="F384" s="261" t="s">
        <v>192</v>
      </c>
      <c r="G384" s="259"/>
      <c r="H384" s="262">
        <v>72.566000000000002</v>
      </c>
      <c r="I384" s="263"/>
      <c r="J384" s="259"/>
      <c r="K384" s="259"/>
      <c r="L384" s="264"/>
      <c r="M384" s="265"/>
      <c r="N384" s="266"/>
      <c r="O384" s="266"/>
      <c r="P384" s="266"/>
      <c r="Q384" s="266"/>
      <c r="R384" s="266"/>
      <c r="S384" s="266"/>
      <c r="T384" s="26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8" t="s">
        <v>190</v>
      </c>
      <c r="AU384" s="268" t="s">
        <v>87</v>
      </c>
      <c r="AV384" s="14" t="s">
        <v>186</v>
      </c>
      <c r="AW384" s="14" t="s">
        <v>34</v>
      </c>
      <c r="AX384" s="14" t="s">
        <v>85</v>
      </c>
      <c r="AY384" s="268" t="s">
        <v>179</v>
      </c>
    </row>
    <row r="385" s="2" customFormat="1" ht="33" customHeight="1">
      <c r="A385" s="39"/>
      <c r="B385" s="40"/>
      <c r="C385" s="229" t="s">
        <v>524</v>
      </c>
      <c r="D385" s="229" t="s">
        <v>181</v>
      </c>
      <c r="E385" s="230" t="s">
        <v>525</v>
      </c>
      <c r="F385" s="231" t="s">
        <v>526</v>
      </c>
      <c r="G385" s="232" t="s">
        <v>184</v>
      </c>
      <c r="H385" s="233">
        <v>848.29999999999995</v>
      </c>
      <c r="I385" s="234"/>
      <c r="J385" s="235">
        <f>ROUND(I385*H385,2)</f>
        <v>0</v>
      </c>
      <c r="K385" s="231" t="s">
        <v>185</v>
      </c>
      <c r="L385" s="45"/>
      <c r="M385" s="236" t="s">
        <v>1</v>
      </c>
      <c r="N385" s="237" t="s">
        <v>43</v>
      </c>
      <c r="O385" s="92"/>
      <c r="P385" s="238">
        <f>O385*H385</f>
        <v>0</v>
      </c>
      <c r="Q385" s="238">
        <v>0.00031</v>
      </c>
      <c r="R385" s="238">
        <f>Q385*H385</f>
        <v>0.26297300000000001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186</v>
      </c>
      <c r="AT385" s="240" t="s">
        <v>181</v>
      </c>
      <c r="AU385" s="240" t="s">
        <v>87</v>
      </c>
      <c r="AY385" s="18" t="s">
        <v>179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85</v>
      </c>
      <c r="BK385" s="241">
        <f>ROUND(I385*H385,2)</f>
        <v>0</v>
      </c>
      <c r="BL385" s="18" t="s">
        <v>186</v>
      </c>
      <c r="BM385" s="240" t="s">
        <v>527</v>
      </c>
    </row>
    <row r="386" s="2" customFormat="1">
      <c r="A386" s="39"/>
      <c r="B386" s="40"/>
      <c r="C386" s="41"/>
      <c r="D386" s="242" t="s">
        <v>188</v>
      </c>
      <c r="E386" s="41"/>
      <c r="F386" s="243" t="s">
        <v>528</v>
      </c>
      <c r="G386" s="41"/>
      <c r="H386" s="41"/>
      <c r="I386" s="244"/>
      <c r="J386" s="41"/>
      <c r="K386" s="41"/>
      <c r="L386" s="45"/>
      <c r="M386" s="245"/>
      <c r="N386" s="24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188</v>
      </c>
      <c r="AU386" s="18" t="s">
        <v>87</v>
      </c>
    </row>
    <row r="387" s="13" customFormat="1">
      <c r="A387" s="13"/>
      <c r="B387" s="247"/>
      <c r="C387" s="248"/>
      <c r="D387" s="242" t="s">
        <v>190</v>
      </c>
      <c r="E387" s="249" t="s">
        <v>1</v>
      </c>
      <c r="F387" s="250" t="s">
        <v>529</v>
      </c>
      <c r="G387" s="248"/>
      <c r="H387" s="251">
        <v>10.1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190</v>
      </c>
      <c r="AU387" s="257" t="s">
        <v>87</v>
      </c>
      <c r="AV387" s="13" t="s">
        <v>87</v>
      </c>
      <c r="AW387" s="13" t="s">
        <v>34</v>
      </c>
      <c r="AX387" s="13" t="s">
        <v>78</v>
      </c>
      <c r="AY387" s="257" t="s">
        <v>179</v>
      </c>
    </row>
    <row r="388" s="13" customFormat="1">
      <c r="A388" s="13"/>
      <c r="B388" s="247"/>
      <c r="C388" s="248"/>
      <c r="D388" s="242" t="s">
        <v>190</v>
      </c>
      <c r="E388" s="249" t="s">
        <v>1</v>
      </c>
      <c r="F388" s="250" t="s">
        <v>530</v>
      </c>
      <c r="G388" s="248"/>
      <c r="H388" s="251">
        <v>695.70000000000005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7" t="s">
        <v>190</v>
      </c>
      <c r="AU388" s="257" t="s">
        <v>87</v>
      </c>
      <c r="AV388" s="13" t="s">
        <v>87</v>
      </c>
      <c r="AW388" s="13" t="s">
        <v>34</v>
      </c>
      <c r="AX388" s="13" t="s">
        <v>78</v>
      </c>
      <c r="AY388" s="257" t="s">
        <v>179</v>
      </c>
    </row>
    <row r="389" s="13" customFormat="1">
      <c r="A389" s="13"/>
      <c r="B389" s="247"/>
      <c r="C389" s="248"/>
      <c r="D389" s="242" t="s">
        <v>190</v>
      </c>
      <c r="E389" s="249" t="s">
        <v>1</v>
      </c>
      <c r="F389" s="250" t="s">
        <v>531</v>
      </c>
      <c r="G389" s="248"/>
      <c r="H389" s="251">
        <v>142.5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190</v>
      </c>
      <c r="AU389" s="257" t="s">
        <v>87</v>
      </c>
      <c r="AV389" s="13" t="s">
        <v>87</v>
      </c>
      <c r="AW389" s="13" t="s">
        <v>34</v>
      </c>
      <c r="AX389" s="13" t="s">
        <v>78</v>
      </c>
      <c r="AY389" s="257" t="s">
        <v>179</v>
      </c>
    </row>
    <row r="390" s="14" customFormat="1">
      <c r="A390" s="14"/>
      <c r="B390" s="258"/>
      <c r="C390" s="259"/>
      <c r="D390" s="242" t="s">
        <v>190</v>
      </c>
      <c r="E390" s="260" t="s">
        <v>1</v>
      </c>
      <c r="F390" s="261" t="s">
        <v>192</v>
      </c>
      <c r="G390" s="259"/>
      <c r="H390" s="262">
        <v>848.30000000000007</v>
      </c>
      <c r="I390" s="263"/>
      <c r="J390" s="259"/>
      <c r="K390" s="259"/>
      <c r="L390" s="264"/>
      <c r="M390" s="265"/>
      <c r="N390" s="266"/>
      <c r="O390" s="266"/>
      <c r="P390" s="266"/>
      <c r="Q390" s="266"/>
      <c r="R390" s="266"/>
      <c r="S390" s="266"/>
      <c r="T390" s="26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8" t="s">
        <v>190</v>
      </c>
      <c r="AU390" s="268" t="s">
        <v>87</v>
      </c>
      <c r="AV390" s="14" t="s">
        <v>186</v>
      </c>
      <c r="AW390" s="14" t="s">
        <v>34</v>
      </c>
      <c r="AX390" s="14" t="s">
        <v>85</v>
      </c>
      <c r="AY390" s="268" t="s">
        <v>179</v>
      </c>
    </row>
    <row r="391" s="2" customFormat="1" ht="24.15" customHeight="1">
      <c r="A391" s="39"/>
      <c r="B391" s="40"/>
      <c r="C391" s="280" t="s">
        <v>532</v>
      </c>
      <c r="D391" s="280" t="s">
        <v>400</v>
      </c>
      <c r="E391" s="281" t="s">
        <v>533</v>
      </c>
      <c r="F391" s="282" t="s">
        <v>534</v>
      </c>
      <c r="G391" s="283" t="s">
        <v>184</v>
      </c>
      <c r="H391" s="284">
        <v>1004.811</v>
      </c>
      <c r="I391" s="285"/>
      <c r="J391" s="286">
        <f>ROUND(I391*H391,2)</f>
        <v>0</v>
      </c>
      <c r="K391" s="282" t="s">
        <v>185</v>
      </c>
      <c r="L391" s="287"/>
      <c r="M391" s="288" t="s">
        <v>1</v>
      </c>
      <c r="N391" s="289" t="s">
        <v>43</v>
      </c>
      <c r="O391" s="92"/>
      <c r="P391" s="238">
        <f>O391*H391</f>
        <v>0</v>
      </c>
      <c r="Q391" s="238">
        <v>0.00010000000000000001</v>
      </c>
      <c r="R391" s="238">
        <f>Q391*H391</f>
        <v>0.1004811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227</v>
      </c>
      <c r="AT391" s="240" t="s">
        <v>400</v>
      </c>
      <c r="AU391" s="240" t="s">
        <v>87</v>
      </c>
      <c r="AY391" s="18" t="s">
        <v>179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85</v>
      </c>
      <c r="BK391" s="241">
        <f>ROUND(I391*H391,2)</f>
        <v>0</v>
      </c>
      <c r="BL391" s="18" t="s">
        <v>186</v>
      </c>
      <c r="BM391" s="240" t="s">
        <v>535</v>
      </c>
    </row>
    <row r="392" s="2" customFormat="1">
      <c r="A392" s="39"/>
      <c r="B392" s="40"/>
      <c r="C392" s="41"/>
      <c r="D392" s="242" t="s">
        <v>188</v>
      </c>
      <c r="E392" s="41"/>
      <c r="F392" s="243" t="s">
        <v>534</v>
      </c>
      <c r="G392" s="41"/>
      <c r="H392" s="41"/>
      <c r="I392" s="244"/>
      <c r="J392" s="41"/>
      <c r="K392" s="41"/>
      <c r="L392" s="45"/>
      <c r="M392" s="245"/>
      <c r="N392" s="246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188</v>
      </c>
      <c r="AU392" s="18" t="s">
        <v>87</v>
      </c>
    </row>
    <row r="393" s="13" customFormat="1">
      <c r="A393" s="13"/>
      <c r="B393" s="247"/>
      <c r="C393" s="248"/>
      <c r="D393" s="242" t="s">
        <v>190</v>
      </c>
      <c r="E393" s="249" t="s">
        <v>1</v>
      </c>
      <c r="F393" s="250" t="s">
        <v>536</v>
      </c>
      <c r="G393" s="248"/>
      <c r="H393" s="251">
        <v>848.29999999999995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190</v>
      </c>
      <c r="AU393" s="257" t="s">
        <v>87</v>
      </c>
      <c r="AV393" s="13" t="s">
        <v>87</v>
      </c>
      <c r="AW393" s="13" t="s">
        <v>34</v>
      </c>
      <c r="AX393" s="13" t="s">
        <v>78</v>
      </c>
      <c r="AY393" s="257" t="s">
        <v>179</v>
      </c>
    </row>
    <row r="394" s="14" customFormat="1">
      <c r="A394" s="14"/>
      <c r="B394" s="258"/>
      <c r="C394" s="259"/>
      <c r="D394" s="242" t="s">
        <v>190</v>
      </c>
      <c r="E394" s="260" t="s">
        <v>1</v>
      </c>
      <c r="F394" s="261" t="s">
        <v>192</v>
      </c>
      <c r="G394" s="259"/>
      <c r="H394" s="262">
        <v>848.29999999999995</v>
      </c>
      <c r="I394" s="263"/>
      <c r="J394" s="259"/>
      <c r="K394" s="259"/>
      <c r="L394" s="264"/>
      <c r="M394" s="265"/>
      <c r="N394" s="266"/>
      <c r="O394" s="266"/>
      <c r="P394" s="266"/>
      <c r="Q394" s="266"/>
      <c r="R394" s="266"/>
      <c r="S394" s="266"/>
      <c r="T394" s="26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8" t="s">
        <v>190</v>
      </c>
      <c r="AU394" s="268" t="s">
        <v>87</v>
      </c>
      <c r="AV394" s="14" t="s">
        <v>186</v>
      </c>
      <c r="AW394" s="14" t="s">
        <v>34</v>
      </c>
      <c r="AX394" s="14" t="s">
        <v>85</v>
      </c>
      <c r="AY394" s="268" t="s">
        <v>179</v>
      </c>
    </row>
    <row r="395" s="13" customFormat="1">
      <c r="A395" s="13"/>
      <c r="B395" s="247"/>
      <c r="C395" s="248"/>
      <c r="D395" s="242" t="s">
        <v>190</v>
      </c>
      <c r="E395" s="248"/>
      <c r="F395" s="250" t="s">
        <v>537</v>
      </c>
      <c r="G395" s="248"/>
      <c r="H395" s="251">
        <v>1004.811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7" t="s">
        <v>190</v>
      </c>
      <c r="AU395" s="257" t="s">
        <v>87</v>
      </c>
      <c r="AV395" s="13" t="s">
        <v>87</v>
      </c>
      <c r="AW395" s="13" t="s">
        <v>4</v>
      </c>
      <c r="AX395" s="13" t="s">
        <v>85</v>
      </c>
      <c r="AY395" s="257" t="s">
        <v>179</v>
      </c>
    </row>
    <row r="396" s="2" customFormat="1" ht="16.5" customHeight="1">
      <c r="A396" s="39"/>
      <c r="B396" s="40"/>
      <c r="C396" s="229" t="s">
        <v>538</v>
      </c>
      <c r="D396" s="229" t="s">
        <v>181</v>
      </c>
      <c r="E396" s="230" t="s">
        <v>539</v>
      </c>
      <c r="F396" s="231" t="s">
        <v>540</v>
      </c>
      <c r="G396" s="232" t="s">
        <v>246</v>
      </c>
      <c r="H396" s="233">
        <v>6.4000000000000004</v>
      </c>
      <c r="I396" s="234"/>
      <c r="J396" s="235">
        <f>ROUND(I396*H396,2)</f>
        <v>0</v>
      </c>
      <c r="K396" s="231" t="s">
        <v>185</v>
      </c>
      <c r="L396" s="45"/>
      <c r="M396" s="236" t="s">
        <v>1</v>
      </c>
      <c r="N396" s="237" t="s">
        <v>43</v>
      </c>
      <c r="O396" s="92"/>
      <c r="P396" s="238">
        <f>O396*H396</f>
        <v>0</v>
      </c>
      <c r="Q396" s="238">
        <v>2.3010199999999998</v>
      </c>
      <c r="R396" s="238">
        <f>Q396*H396</f>
        <v>14.726528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186</v>
      </c>
      <c r="AT396" s="240" t="s">
        <v>181</v>
      </c>
      <c r="AU396" s="240" t="s">
        <v>87</v>
      </c>
      <c r="AY396" s="18" t="s">
        <v>179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85</v>
      </c>
      <c r="BK396" s="241">
        <f>ROUND(I396*H396,2)</f>
        <v>0</v>
      </c>
      <c r="BL396" s="18" t="s">
        <v>186</v>
      </c>
      <c r="BM396" s="240" t="s">
        <v>541</v>
      </c>
    </row>
    <row r="397" s="2" customFormat="1">
      <c r="A397" s="39"/>
      <c r="B397" s="40"/>
      <c r="C397" s="41"/>
      <c r="D397" s="242" t="s">
        <v>188</v>
      </c>
      <c r="E397" s="41"/>
      <c r="F397" s="243" t="s">
        <v>540</v>
      </c>
      <c r="G397" s="41"/>
      <c r="H397" s="41"/>
      <c r="I397" s="244"/>
      <c r="J397" s="41"/>
      <c r="K397" s="41"/>
      <c r="L397" s="45"/>
      <c r="M397" s="245"/>
      <c r="N397" s="246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188</v>
      </c>
      <c r="AU397" s="18" t="s">
        <v>87</v>
      </c>
    </row>
    <row r="398" s="2" customFormat="1">
      <c r="A398" s="39"/>
      <c r="B398" s="40"/>
      <c r="C398" s="41"/>
      <c r="D398" s="242" t="s">
        <v>198</v>
      </c>
      <c r="E398" s="41"/>
      <c r="F398" s="269" t="s">
        <v>542</v>
      </c>
      <c r="G398" s="41"/>
      <c r="H398" s="41"/>
      <c r="I398" s="244"/>
      <c r="J398" s="41"/>
      <c r="K398" s="41"/>
      <c r="L398" s="45"/>
      <c r="M398" s="245"/>
      <c r="N398" s="246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198</v>
      </c>
      <c r="AU398" s="18" t="s">
        <v>87</v>
      </c>
    </row>
    <row r="399" s="13" customFormat="1">
      <c r="A399" s="13"/>
      <c r="B399" s="247"/>
      <c r="C399" s="248"/>
      <c r="D399" s="242" t="s">
        <v>190</v>
      </c>
      <c r="E399" s="249" t="s">
        <v>1</v>
      </c>
      <c r="F399" s="250" t="s">
        <v>543</v>
      </c>
      <c r="G399" s="248"/>
      <c r="H399" s="251">
        <v>3.3999999999999999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190</v>
      </c>
      <c r="AU399" s="257" t="s">
        <v>87</v>
      </c>
      <c r="AV399" s="13" t="s">
        <v>87</v>
      </c>
      <c r="AW399" s="13" t="s">
        <v>34</v>
      </c>
      <c r="AX399" s="13" t="s">
        <v>78</v>
      </c>
      <c r="AY399" s="257" t="s">
        <v>179</v>
      </c>
    </row>
    <row r="400" s="13" customFormat="1">
      <c r="A400" s="13"/>
      <c r="B400" s="247"/>
      <c r="C400" s="248"/>
      <c r="D400" s="242" t="s">
        <v>190</v>
      </c>
      <c r="E400" s="249" t="s">
        <v>1</v>
      </c>
      <c r="F400" s="250" t="s">
        <v>544</v>
      </c>
      <c r="G400" s="248"/>
      <c r="H400" s="251">
        <v>3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190</v>
      </c>
      <c r="AU400" s="257" t="s">
        <v>87</v>
      </c>
      <c r="AV400" s="13" t="s">
        <v>87</v>
      </c>
      <c r="AW400" s="13" t="s">
        <v>34</v>
      </c>
      <c r="AX400" s="13" t="s">
        <v>78</v>
      </c>
      <c r="AY400" s="257" t="s">
        <v>179</v>
      </c>
    </row>
    <row r="401" s="14" customFormat="1">
      <c r="A401" s="14"/>
      <c r="B401" s="258"/>
      <c r="C401" s="259"/>
      <c r="D401" s="242" t="s">
        <v>190</v>
      </c>
      <c r="E401" s="260" t="s">
        <v>1</v>
      </c>
      <c r="F401" s="261" t="s">
        <v>192</v>
      </c>
      <c r="G401" s="259"/>
      <c r="H401" s="262">
        <v>6.4000000000000004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190</v>
      </c>
      <c r="AU401" s="268" t="s">
        <v>87</v>
      </c>
      <c r="AV401" s="14" t="s">
        <v>186</v>
      </c>
      <c r="AW401" s="14" t="s">
        <v>34</v>
      </c>
      <c r="AX401" s="14" t="s">
        <v>85</v>
      </c>
      <c r="AY401" s="268" t="s">
        <v>179</v>
      </c>
    </row>
    <row r="402" s="2" customFormat="1" ht="16.5" customHeight="1">
      <c r="A402" s="39"/>
      <c r="B402" s="40"/>
      <c r="C402" s="229" t="s">
        <v>545</v>
      </c>
      <c r="D402" s="229" t="s">
        <v>181</v>
      </c>
      <c r="E402" s="230" t="s">
        <v>546</v>
      </c>
      <c r="F402" s="231" t="s">
        <v>547</v>
      </c>
      <c r="G402" s="232" t="s">
        <v>246</v>
      </c>
      <c r="H402" s="233">
        <v>8.9399999999999995</v>
      </c>
      <c r="I402" s="234"/>
      <c r="J402" s="235">
        <f>ROUND(I402*H402,2)</f>
        <v>0</v>
      </c>
      <c r="K402" s="231" t="s">
        <v>185</v>
      </c>
      <c r="L402" s="45"/>
      <c r="M402" s="236" t="s">
        <v>1</v>
      </c>
      <c r="N402" s="237" t="s">
        <v>43</v>
      </c>
      <c r="O402" s="92"/>
      <c r="P402" s="238">
        <f>O402*H402</f>
        <v>0</v>
      </c>
      <c r="Q402" s="238">
        <v>1.9199999999999999</v>
      </c>
      <c r="R402" s="238">
        <f>Q402*H402</f>
        <v>17.1648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186</v>
      </c>
      <c r="AT402" s="240" t="s">
        <v>181</v>
      </c>
      <c r="AU402" s="240" t="s">
        <v>87</v>
      </c>
      <c r="AY402" s="18" t="s">
        <v>179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85</v>
      </c>
      <c r="BK402" s="241">
        <f>ROUND(I402*H402,2)</f>
        <v>0</v>
      </c>
      <c r="BL402" s="18" t="s">
        <v>186</v>
      </c>
      <c r="BM402" s="240" t="s">
        <v>548</v>
      </c>
    </row>
    <row r="403" s="2" customFormat="1">
      <c r="A403" s="39"/>
      <c r="B403" s="40"/>
      <c r="C403" s="41"/>
      <c r="D403" s="242" t="s">
        <v>188</v>
      </c>
      <c r="E403" s="41"/>
      <c r="F403" s="243" t="s">
        <v>547</v>
      </c>
      <c r="G403" s="41"/>
      <c r="H403" s="41"/>
      <c r="I403" s="244"/>
      <c r="J403" s="41"/>
      <c r="K403" s="41"/>
      <c r="L403" s="45"/>
      <c r="M403" s="245"/>
      <c r="N403" s="24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188</v>
      </c>
      <c r="AU403" s="18" t="s">
        <v>87</v>
      </c>
    </row>
    <row r="404" s="13" customFormat="1">
      <c r="A404" s="13"/>
      <c r="B404" s="247"/>
      <c r="C404" s="248"/>
      <c r="D404" s="242" t="s">
        <v>190</v>
      </c>
      <c r="E404" s="249" t="s">
        <v>1</v>
      </c>
      <c r="F404" s="250" t="s">
        <v>549</v>
      </c>
      <c r="G404" s="248"/>
      <c r="H404" s="251">
        <v>8.9399999999999995</v>
      </c>
      <c r="I404" s="252"/>
      <c r="J404" s="248"/>
      <c r="K404" s="248"/>
      <c r="L404" s="253"/>
      <c r="M404" s="254"/>
      <c r="N404" s="255"/>
      <c r="O404" s="255"/>
      <c r="P404" s="255"/>
      <c r="Q404" s="255"/>
      <c r="R404" s="255"/>
      <c r="S404" s="255"/>
      <c r="T404" s="25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7" t="s">
        <v>190</v>
      </c>
      <c r="AU404" s="257" t="s">
        <v>87</v>
      </c>
      <c r="AV404" s="13" t="s">
        <v>87</v>
      </c>
      <c r="AW404" s="13" t="s">
        <v>34</v>
      </c>
      <c r="AX404" s="13" t="s">
        <v>78</v>
      </c>
      <c r="AY404" s="257" t="s">
        <v>179</v>
      </c>
    </row>
    <row r="405" s="14" customFormat="1">
      <c r="A405" s="14"/>
      <c r="B405" s="258"/>
      <c r="C405" s="259"/>
      <c r="D405" s="242" t="s">
        <v>190</v>
      </c>
      <c r="E405" s="260" t="s">
        <v>1</v>
      </c>
      <c r="F405" s="261" t="s">
        <v>192</v>
      </c>
      <c r="G405" s="259"/>
      <c r="H405" s="262">
        <v>8.9399999999999995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8" t="s">
        <v>190</v>
      </c>
      <c r="AU405" s="268" t="s">
        <v>87</v>
      </c>
      <c r="AV405" s="14" t="s">
        <v>186</v>
      </c>
      <c r="AW405" s="14" t="s">
        <v>34</v>
      </c>
      <c r="AX405" s="14" t="s">
        <v>85</v>
      </c>
      <c r="AY405" s="268" t="s">
        <v>179</v>
      </c>
    </row>
    <row r="406" s="2" customFormat="1" ht="24.15" customHeight="1">
      <c r="A406" s="39"/>
      <c r="B406" s="40"/>
      <c r="C406" s="229" t="s">
        <v>550</v>
      </c>
      <c r="D406" s="229" t="s">
        <v>181</v>
      </c>
      <c r="E406" s="230" t="s">
        <v>551</v>
      </c>
      <c r="F406" s="231" t="s">
        <v>552</v>
      </c>
      <c r="G406" s="232" t="s">
        <v>253</v>
      </c>
      <c r="H406" s="233">
        <v>353.62</v>
      </c>
      <c r="I406" s="234"/>
      <c r="J406" s="235">
        <f>ROUND(I406*H406,2)</f>
        <v>0</v>
      </c>
      <c r="K406" s="231" t="s">
        <v>185</v>
      </c>
      <c r="L406" s="45"/>
      <c r="M406" s="236" t="s">
        <v>1</v>
      </c>
      <c r="N406" s="237" t="s">
        <v>43</v>
      </c>
      <c r="O406" s="92"/>
      <c r="P406" s="238">
        <f>O406*H406</f>
        <v>0</v>
      </c>
      <c r="Q406" s="238">
        <v>0.00116</v>
      </c>
      <c r="R406" s="238">
        <f>Q406*H406</f>
        <v>0.41019919999999999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186</v>
      </c>
      <c r="AT406" s="240" t="s">
        <v>181</v>
      </c>
      <c r="AU406" s="240" t="s">
        <v>87</v>
      </c>
      <c r="AY406" s="18" t="s">
        <v>179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85</v>
      </c>
      <c r="BK406" s="241">
        <f>ROUND(I406*H406,2)</f>
        <v>0</v>
      </c>
      <c r="BL406" s="18" t="s">
        <v>186</v>
      </c>
      <c r="BM406" s="240" t="s">
        <v>553</v>
      </c>
    </row>
    <row r="407" s="2" customFormat="1">
      <c r="A407" s="39"/>
      <c r="B407" s="40"/>
      <c r="C407" s="41"/>
      <c r="D407" s="242" t="s">
        <v>188</v>
      </c>
      <c r="E407" s="41"/>
      <c r="F407" s="243" t="s">
        <v>554</v>
      </c>
      <c r="G407" s="41"/>
      <c r="H407" s="41"/>
      <c r="I407" s="244"/>
      <c r="J407" s="41"/>
      <c r="K407" s="41"/>
      <c r="L407" s="45"/>
      <c r="M407" s="245"/>
      <c r="N407" s="24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188</v>
      </c>
      <c r="AU407" s="18" t="s">
        <v>87</v>
      </c>
    </row>
    <row r="408" s="2" customFormat="1">
      <c r="A408" s="39"/>
      <c r="B408" s="40"/>
      <c r="C408" s="41"/>
      <c r="D408" s="242" t="s">
        <v>198</v>
      </c>
      <c r="E408" s="41"/>
      <c r="F408" s="269" t="s">
        <v>555</v>
      </c>
      <c r="G408" s="41"/>
      <c r="H408" s="41"/>
      <c r="I408" s="244"/>
      <c r="J408" s="41"/>
      <c r="K408" s="41"/>
      <c r="L408" s="45"/>
      <c r="M408" s="245"/>
      <c r="N408" s="246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198</v>
      </c>
      <c r="AU408" s="18" t="s">
        <v>87</v>
      </c>
    </row>
    <row r="409" s="13" customFormat="1">
      <c r="A409" s="13"/>
      <c r="B409" s="247"/>
      <c r="C409" s="248"/>
      <c r="D409" s="242" t="s">
        <v>190</v>
      </c>
      <c r="E409" s="249" t="s">
        <v>1</v>
      </c>
      <c r="F409" s="250" t="s">
        <v>556</v>
      </c>
      <c r="G409" s="248"/>
      <c r="H409" s="251">
        <v>12.5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190</v>
      </c>
      <c r="AU409" s="257" t="s">
        <v>87</v>
      </c>
      <c r="AV409" s="13" t="s">
        <v>87</v>
      </c>
      <c r="AW409" s="13" t="s">
        <v>34</v>
      </c>
      <c r="AX409" s="13" t="s">
        <v>78</v>
      </c>
      <c r="AY409" s="257" t="s">
        <v>179</v>
      </c>
    </row>
    <row r="410" s="13" customFormat="1">
      <c r="A410" s="13"/>
      <c r="B410" s="247"/>
      <c r="C410" s="248"/>
      <c r="D410" s="242" t="s">
        <v>190</v>
      </c>
      <c r="E410" s="249" t="s">
        <v>1</v>
      </c>
      <c r="F410" s="250" t="s">
        <v>557</v>
      </c>
      <c r="G410" s="248"/>
      <c r="H410" s="251">
        <v>44.789999999999999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190</v>
      </c>
      <c r="AU410" s="257" t="s">
        <v>87</v>
      </c>
      <c r="AV410" s="13" t="s">
        <v>87</v>
      </c>
      <c r="AW410" s="13" t="s">
        <v>34</v>
      </c>
      <c r="AX410" s="13" t="s">
        <v>78</v>
      </c>
      <c r="AY410" s="257" t="s">
        <v>179</v>
      </c>
    </row>
    <row r="411" s="13" customFormat="1">
      <c r="A411" s="13"/>
      <c r="B411" s="247"/>
      <c r="C411" s="248"/>
      <c r="D411" s="242" t="s">
        <v>190</v>
      </c>
      <c r="E411" s="249" t="s">
        <v>1</v>
      </c>
      <c r="F411" s="250" t="s">
        <v>558</v>
      </c>
      <c r="G411" s="248"/>
      <c r="H411" s="251">
        <v>296.32999999999998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190</v>
      </c>
      <c r="AU411" s="257" t="s">
        <v>87</v>
      </c>
      <c r="AV411" s="13" t="s">
        <v>87</v>
      </c>
      <c r="AW411" s="13" t="s">
        <v>34</v>
      </c>
      <c r="AX411" s="13" t="s">
        <v>78</v>
      </c>
      <c r="AY411" s="257" t="s">
        <v>179</v>
      </c>
    </row>
    <row r="412" s="14" customFormat="1">
      <c r="A412" s="14"/>
      <c r="B412" s="258"/>
      <c r="C412" s="259"/>
      <c r="D412" s="242" t="s">
        <v>190</v>
      </c>
      <c r="E412" s="260" t="s">
        <v>1</v>
      </c>
      <c r="F412" s="261" t="s">
        <v>192</v>
      </c>
      <c r="G412" s="259"/>
      <c r="H412" s="262">
        <v>353.62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190</v>
      </c>
      <c r="AU412" s="268" t="s">
        <v>87</v>
      </c>
      <c r="AV412" s="14" t="s">
        <v>186</v>
      </c>
      <c r="AW412" s="14" t="s">
        <v>34</v>
      </c>
      <c r="AX412" s="14" t="s">
        <v>85</v>
      </c>
      <c r="AY412" s="268" t="s">
        <v>179</v>
      </c>
    </row>
    <row r="413" s="2" customFormat="1" ht="24.15" customHeight="1">
      <c r="A413" s="39"/>
      <c r="B413" s="40"/>
      <c r="C413" s="229" t="s">
        <v>559</v>
      </c>
      <c r="D413" s="229" t="s">
        <v>181</v>
      </c>
      <c r="E413" s="230" t="s">
        <v>560</v>
      </c>
      <c r="F413" s="231" t="s">
        <v>561</v>
      </c>
      <c r="G413" s="232" t="s">
        <v>184</v>
      </c>
      <c r="H413" s="233">
        <v>16.25</v>
      </c>
      <c r="I413" s="234"/>
      <c r="J413" s="235">
        <f>ROUND(I413*H413,2)</f>
        <v>0</v>
      </c>
      <c r="K413" s="231" t="s">
        <v>1</v>
      </c>
      <c r="L413" s="45"/>
      <c r="M413" s="236" t="s">
        <v>1</v>
      </c>
      <c r="N413" s="237" t="s">
        <v>43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186</v>
      </c>
      <c r="AT413" s="240" t="s">
        <v>181</v>
      </c>
      <c r="AU413" s="240" t="s">
        <v>87</v>
      </c>
      <c r="AY413" s="18" t="s">
        <v>179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85</v>
      </c>
      <c r="BK413" s="241">
        <f>ROUND(I413*H413,2)</f>
        <v>0</v>
      </c>
      <c r="BL413" s="18" t="s">
        <v>186</v>
      </c>
      <c r="BM413" s="240" t="s">
        <v>562</v>
      </c>
    </row>
    <row r="414" s="2" customFormat="1">
      <c r="A414" s="39"/>
      <c r="B414" s="40"/>
      <c r="C414" s="41"/>
      <c r="D414" s="242" t="s">
        <v>188</v>
      </c>
      <c r="E414" s="41"/>
      <c r="F414" s="243" t="s">
        <v>563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188</v>
      </c>
      <c r="AU414" s="18" t="s">
        <v>87</v>
      </c>
    </row>
    <row r="415" s="13" customFormat="1">
      <c r="A415" s="13"/>
      <c r="B415" s="247"/>
      <c r="C415" s="248"/>
      <c r="D415" s="242" t="s">
        <v>190</v>
      </c>
      <c r="E415" s="249" t="s">
        <v>1</v>
      </c>
      <c r="F415" s="250" t="s">
        <v>564</v>
      </c>
      <c r="G415" s="248"/>
      <c r="H415" s="251">
        <v>16.25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190</v>
      </c>
      <c r="AU415" s="257" t="s">
        <v>87</v>
      </c>
      <c r="AV415" s="13" t="s">
        <v>87</v>
      </c>
      <c r="AW415" s="13" t="s">
        <v>34</v>
      </c>
      <c r="AX415" s="13" t="s">
        <v>85</v>
      </c>
      <c r="AY415" s="257" t="s">
        <v>179</v>
      </c>
    </row>
    <row r="416" s="2" customFormat="1" ht="16.5" customHeight="1">
      <c r="A416" s="39"/>
      <c r="B416" s="40"/>
      <c r="C416" s="280" t="s">
        <v>565</v>
      </c>
      <c r="D416" s="280" t="s">
        <v>400</v>
      </c>
      <c r="E416" s="281" t="s">
        <v>566</v>
      </c>
      <c r="F416" s="282" t="s">
        <v>567</v>
      </c>
      <c r="G416" s="283" t="s">
        <v>184</v>
      </c>
      <c r="H416" s="284">
        <v>17.875</v>
      </c>
      <c r="I416" s="285"/>
      <c r="J416" s="286">
        <f>ROUND(I416*H416,2)</f>
        <v>0</v>
      </c>
      <c r="K416" s="282" t="s">
        <v>185</v>
      </c>
      <c r="L416" s="287"/>
      <c r="M416" s="288" t="s">
        <v>1</v>
      </c>
      <c r="N416" s="289" t="s">
        <v>43</v>
      </c>
      <c r="O416" s="92"/>
      <c r="P416" s="238">
        <f>O416*H416</f>
        <v>0</v>
      </c>
      <c r="Q416" s="238">
        <v>0.0019</v>
      </c>
      <c r="R416" s="238">
        <f>Q416*H416</f>
        <v>0.0339625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227</v>
      </c>
      <c r="AT416" s="240" t="s">
        <v>400</v>
      </c>
      <c r="AU416" s="240" t="s">
        <v>87</v>
      </c>
      <c r="AY416" s="18" t="s">
        <v>179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85</v>
      </c>
      <c r="BK416" s="241">
        <f>ROUND(I416*H416,2)</f>
        <v>0</v>
      </c>
      <c r="BL416" s="18" t="s">
        <v>186</v>
      </c>
      <c r="BM416" s="240" t="s">
        <v>568</v>
      </c>
    </row>
    <row r="417" s="2" customFormat="1">
      <c r="A417" s="39"/>
      <c r="B417" s="40"/>
      <c r="C417" s="41"/>
      <c r="D417" s="242" t="s">
        <v>188</v>
      </c>
      <c r="E417" s="41"/>
      <c r="F417" s="243" t="s">
        <v>567</v>
      </c>
      <c r="G417" s="41"/>
      <c r="H417" s="41"/>
      <c r="I417" s="244"/>
      <c r="J417" s="41"/>
      <c r="K417" s="41"/>
      <c r="L417" s="45"/>
      <c r="M417" s="245"/>
      <c r="N417" s="24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188</v>
      </c>
      <c r="AU417" s="18" t="s">
        <v>87</v>
      </c>
    </row>
    <row r="418" s="2" customFormat="1">
      <c r="A418" s="39"/>
      <c r="B418" s="40"/>
      <c r="C418" s="41"/>
      <c r="D418" s="242" t="s">
        <v>198</v>
      </c>
      <c r="E418" s="41"/>
      <c r="F418" s="269" t="s">
        <v>569</v>
      </c>
      <c r="G418" s="41"/>
      <c r="H418" s="41"/>
      <c r="I418" s="244"/>
      <c r="J418" s="41"/>
      <c r="K418" s="41"/>
      <c r="L418" s="45"/>
      <c r="M418" s="245"/>
      <c r="N418" s="246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198</v>
      </c>
      <c r="AU418" s="18" t="s">
        <v>87</v>
      </c>
    </row>
    <row r="419" s="13" customFormat="1">
      <c r="A419" s="13"/>
      <c r="B419" s="247"/>
      <c r="C419" s="248"/>
      <c r="D419" s="242" t="s">
        <v>190</v>
      </c>
      <c r="E419" s="249" t="s">
        <v>1</v>
      </c>
      <c r="F419" s="250" t="s">
        <v>564</v>
      </c>
      <c r="G419" s="248"/>
      <c r="H419" s="251">
        <v>16.25</v>
      </c>
      <c r="I419" s="252"/>
      <c r="J419" s="248"/>
      <c r="K419" s="248"/>
      <c r="L419" s="253"/>
      <c r="M419" s="254"/>
      <c r="N419" s="255"/>
      <c r="O419" s="255"/>
      <c r="P419" s="255"/>
      <c r="Q419" s="255"/>
      <c r="R419" s="255"/>
      <c r="S419" s="255"/>
      <c r="T419" s="25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7" t="s">
        <v>190</v>
      </c>
      <c r="AU419" s="257" t="s">
        <v>87</v>
      </c>
      <c r="AV419" s="13" t="s">
        <v>87</v>
      </c>
      <c r="AW419" s="13" t="s">
        <v>34</v>
      </c>
      <c r="AX419" s="13" t="s">
        <v>78</v>
      </c>
      <c r="AY419" s="257" t="s">
        <v>179</v>
      </c>
    </row>
    <row r="420" s="14" customFormat="1">
      <c r="A420" s="14"/>
      <c r="B420" s="258"/>
      <c r="C420" s="259"/>
      <c r="D420" s="242" t="s">
        <v>190</v>
      </c>
      <c r="E420" s="260" t="s">
        <v>1</v>
      </c>
      <c r="F420" s="261" t="s">
        <v>192</v>
      </c>
      <c r="G420" s="259"/>
      <c r="H420" s="262">
        <v>16.25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8" t="s">
        <v>190</v>
      </c>
      <c r="AU420" s="268" t="s">
        <v>87</v>
      </c>
      <c r="AV420" s="14" t="s">
        <v>186</v>
      </c>
      <c r="AW420" s="14" t="s">
        <v>34</v>
      </c>
      <c r="AX420" s="14" t="s">
        <v>85</v>
      </c>
      <c r="AY420" s="268" t="s">
        <v>179</v>
      </c>
    </row>
    <row r="421" s="13" customFormat="1">
      <c r="A421" s="13"/>
      <c r="B421" s="247"/>
      <c r="C421" s="248"/>
      <c r="D421" s="242" t="s">
        <v>190</v>
      </c>
      <c r="E421" s="248"/>
      <c r="F421" s="250" t="s">
        <v>570</v>
      </c>
      <c r="G421" s="248"/>
      <c r="H421" s="251">
        <v>17.875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190</v>
      </c>
      <c r="AU421" s="257" t="s">
        <v>87</v>
      </c>
      <c r="AV421" s="13" t="s">
        <v>87</v>
      </c>
      <c r="AW421" s="13" t="s">
        <v>4</v>
      </c>
      <c r="AX421" s="13" t="s">
        <v>85</v>
      </c>
      <c r="AY421" s="257" t="s">
        <v>179</v>
      </c>
    </row>
    <row r="422" s="2" customFormat="1" ht="24.15" customHeight="1">
      <c r="A422" s="39"/>
      <c r="B422" s="40"/>
      <c r="C422" s="229" t="s">
        <v>571</v>
      </c>
      <c r="D422" s="229" t="s">
        <v>181</v>
      </c>
      <c r="E422" s="230" t="s">
        <v>572</v>
      </c>
      <c r="F422" s="231" t="s">
        <v>573</v>
      </c>
      <c r="G422" s="232" t="s">
        <v>246</v>
      </c>
      <c r="H422" s="233">
        <v>38.152999999999999</v>
      </c>
      <c r="I422" s="234"/>
      <c r="J422" s="235">
        <f>ROUND(I422*H422,2)</f>
        <v>0</v>
      </c>
      <c r="K422" s="231" t="s">
        <v>185</v>
      </c>
      <c r="L422" s="45"/>
      <c r="M422" s="236" t="s">
        <v>1</v>
      </c>
      <c r="N422" s="237" t="s">
        <v>43</v>
      </c>
      <c r="O422" s="92"/>
      <c r="P422" s="238">
        <f>O422*H422</f>
        <v>0</v>
      </c>
      <c r="Q422" s="238">
        <v>1.98</v>
      </c>
      <c r="R422" s="238">
        <f>Q422*H422</f>
        <v>75.542940000000002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186</v>
      </c>
      <c r="AT422" s="240" t="s">
        <v>181</v>
      </c>
      <c r="AU422" s="240" t="s">
        <v>87</v>
      </c>
      <c r="AY422" s="18" t="s">
        <v>179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85</v>
      </c>
      <c r="BK422" s="241">
        <f>ROUND(I422*H422,2)</f>
        <v>0</v>
      </c>
      <c r="BL422" s="18" t="s">
        <v>186</v>
      </c>
      <c r="BM422" s="240" t="s">
        <v>574</v>
      </c>
    </row>
    <row r="423" s="2" customFormat="1">
      <c r="A423" s="39"/>
      <c r="B423" s="40"/>
      <c r="C423" s="41"/>
      <c r="D423" s="242" t="s">
        <v>188</v>
      </c>
      <c r="E423" s="41"/>
      <c r="F423" s="243" t="s">
        <v>575</v>
      </c>
      <c r="G423" s="41"/>
      <c r="H423" s="41"/>
      <c r="I423" s="244"/>
      <c r="J423" s="41"/>
      <c r="K423" s="41"/>
      <c r="L423" s="45"/>
      <c r="M423" s="245"/>
      <c r="N423" s="24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188</v>
      </c>
      <c r="AU423" s="18" t="s">
        <v>87</v>
      </c>
    </row>
    <row r="424" s="13" customFormat="1">
      <c r="A424" s="13"/>
      <c r="B424" s="247"/>
      <c r="C424" s="248"/>
      <c r="D424" s="242" t="s">
        <v>190</v>
      </c>
      <c r="E424" s="249" t="s">
        <v>1</v>
      </c>
      <c r="F424" s="250" t="s">
        <v>576</v>
      </c>
      <c r="G424" s="248"/>
      <c r="H424" s="251">
        <v>2.0249999999999999</v>
      </c>
      <c r="I424" s="252"/>
      <c r="J424" s="248"/>
      <c r="K424" s="248"/>
      <c r="L424" s="253"/>
      <c r="M424" s="254"/>
      <c r="N424" s="255"/>
      <c r="O424" s="255"/>
      <c r="P424" s="255"/>
      <c r="Q424" s="255"/>
      <c r="R424" s="255"/>
      <c r="S424" s="255"/>
      <c r="T424" s="25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7" t="s">
        <v>190</v>
      </c>
      <c r="AU424" s="257" t="s">
        <v>87</v>
      </c>
      <c r="AV424" s="13" t="s">
        <v>87</v>
      </c>
      <c r="AW424" s="13" t="s">
        <v>34</v>
      </c>
      <c r="AX424" s="13" t="s">
        <v>78</v>
      </c>
      <c r="AY424" s="257" t="s">
        <v>179</v>
      </c>
    </row>
    <row r="425" s="13" customFormat="1">
      <c r="A425" s="13"/>
      <c r="B425" s="247"/>
      <c r="C425" s="248"/>
      <c r="D425" s="242" t="s">
        <v>190</v>
      </c>
      <c r="E425" s="249" t="s">
        <v>1</v>
      </c>
      <c r="F425" s="250" t="s">
        <v>577</v>
      </c>
      <c r="G425" s="248"/>
      <c r="H425" s="251">
        <v>19.32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190</v>
      </c>
      <c r="AU425" s="257" t="s">
        <v>87</v>
      </c>
      <c r="AV425" s="13" t="s">
        <v>87</v>
      </c>
      <c r="AW425" s="13" t="s">
        <v>34</v>
      </c>
      <c r="AX425" s="13" t="s">
        <v>78</v>
      </c>
      <c r="AY425" s="257" t="s">
        <v>179</v>
      </c>
    </row>
    <row r="426" s="13" customFormat="1">
      <c r="A426" s="13"/>
      <c r="B426" s="247"/>
      <c r="C426" s="248"/>
      <c r="D426" s="242" t="s">
        <v>190</v>
      </c>
      <c r="E426" s="249" t="s">
        <v>1</v>
      </c>
      <c r="F426" s="250" t="s">
        <v>578</v>
      </c>
      <c r="G426" s="248"/>
      <c r="H426" s="251">
        <v>13.856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7" t="s">
        <v>190</v>
      </c>
      <c r="AU426" s="257" t="s">
        <v>87</v>
      </c>
      <c r="AV426" s="13" t="s">
        <v>87</v>
      </c>
      <c r="AW426" s="13" t="s">
        <v>34</v>
      </c>
      <c r="AX426" s="13" t="s">
        <v>78</v>
      </c>
      <c r="AY426" s="257" t="s">
        <v>179</v>
      </c>
    </row>
    <row r="427" s="13" customFormat="1">
      <c r="A427" s="13"/>
      <c r="B427" s="247"/>
      <c r="C427" s="248"/>
      <c r="D427" s="242" t="s">
        <v>190</v>
      </c>
      <c r="E427" s="249" t="s">
        <v>1</v>
      </c>
      <c r="F427" s="250" t="s">
        <v>579</v>
      </c>
      <c r="G427" s="248"/>
      <c r="H427" s="251">
        <v>2.952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190</v>
      </c>
      <c r="AU427" s="257" t="s">
        <v>87</v>
      </c>
      <c r="AV427" s="13" t="s">
        <v>87</v>
      </c>
      <c r="AW427" s="13" t="s">
        <v>34</v>
      </c>
      <c r="AX427" s="13" t="s">
        <v>78</v>
      </c>
      <c r="AY427" s="257" t="s">
        <v>179</v>
      </c>
    </row>
    <row r="428" s="14" customFormat="1">
      <c r="A428" s="14"/>
      <c r="B428" s="258"/>
      <c r="C428" s="259"/>
      <c r="D428" s="242" t="s">
        <v>190</v>
      </c>
      <c r="E428" s="260" t="s">
        <v>1</v>
      </c>
      <c r="F428" s="261" t="s">
        <v>192</v>
      </c>
      <c r="G428" s="259"/>
      <c r="H428" s="262">
        <v>38.152999999999999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8" t="s">
        <v>190</v>
      </c>
      <c r="AU428" s="268" t="s">
        <v>87</v>
      </c>
      <c r="AV428" s="14" t="s">
        <v>186</v>
      </c>
      <c r="AW428" s="14" t="s">
        <v>34</v>
      </c>
      <c r="AX428" s="14" t="s">
        <v>85</v>
      </c>
      <c r="AY428" s="268" t="s">
        <v>179</v>
      </c>
    </row>
    <row r="429" s="2" customFormat="1" ht="24.15" customHeight="1">
      <c r="A429" s="39"/>
      <c r="B429" s="40"/>
      <c r="C429" s="229" t="s">
        <v>580</v>
      </c>
      <c r="D429" s="229" t="s">
        <v>181</v>
      </c>
      <c r="E429" s="230" t="s">
        <v>581</v>
      </c>
      <c r="F429" s="231" t="s">
        <v>582</v>
      </c>
      <c r="G429" s="232" t="s">
        <v>246</v>
      </c>
      <c r="H429" s="233">
        <v>10.392</v>
      </c>
      <c r="I429" s="234"/>
      <c r="J429" s="235">
        <f>ROUND(I429*H429,2)</f>
        <v>0</v>
      </c>
      <c r="K429" s="231" t="s">
        <v>185</v>
      </c>
      <c r="L429" s="45"/>
      <c r="M429" s="236" t="s">
        <v>1</v>
      </c>
      <c r="N429" s="237" t="s">
        <v>43</v>
      </c>
      <c r="O429" s="92"/>
      <c r="P429" s="238">
        <f>O429*H429</f>
        <v>0</v>
      </c>
      <c r="Q429" s="238">
        <v>2.1600000000000001</v>
      </c>
      <c r="R429" s="238">
        <f>Q429*H429</f>
        <v>22.446719999999999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186</v>
      </c>
      <c r="AT429" s="240" t="s">
        <v>181</v>
      </c>
      <c r="AU429" s="240" t="s">
        <v>87</v>
      </c>
      <c r="AY429" s="18" t="s">
        <v>179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85</v>
      </c>
      <c r="BK429" s="241">
        <f>ROUND(I429*H429,2)</f>
        <v>0</v>
      </c>
      <c r="BL429" s="18" t="s">
        <v>186</v>
      </c>
      <c r="BM429" s="240" t="s">
        <v>583</v>
      </c>
    </row>
    <row r="430" s="2" customFormat="1">
      <c r="A430" s="39"/>
      <c r="B430" s="40"/>
      <c r="C430" s="41"/>
      <c r="D430" s="242" t="s">
        <v>188</v>
      </c>
      <c r="E430" s="41"/>
      <c r="F430" s="243" t="s">
        <v>584</v>
      </c>
      <c r="G430" s="41"/>
      <c r="H430" s="41"/>
      <c r="I430" s="244"/>
      <c r="J430" s="41"/>
      <c r="K430" s="41"/>
      <c r="L430" s="45"/>
      <c r="M430" s="245"/>
      <c r="N430" s="24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188</v>
      </c>
      <c r="AU430" s="18" t="s">
        <v>87</v>
      </c>
    </row>
    <row r="431" s="13" customFormat="1">
      <c r="A431" s="13"/>
      <c r="B431" s="247"/>
      <c r="C431" s="248"/>
      <c r="D431" s="242" t="s">
        <v>190</v>
      </c>
      <c r="E431" s="249" t="s">
        <v>1</v>
      </c>
      <c r="F431" s="250" t="s">
        <v>585</v>
      </c>
      <c r="G431" s="248"/>
      <c r="H431" s="251">
        <v>10.392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190</v>
      </c>
      <c r="AU431" s="257" t="s">
        <v>87</v>
      </c>
      <c r="AV431" s="13" t="s">
        <v>87</v>
      </c>
      <c r="AW431" s="13" t="s">
        <v>34</v>
      </c>
      <c r="AX431" s="13" t="s">
        <v>78</v>
      </c>
      <c r="AY431" s="257" t="s">
        <v>179</v>
      </c>
    </row>
    <row r="432" s="14" customFormat="1">
      <c r="A432" s="14"/>
      <c r="B432" s="258"/>
      <c r="C432" s="259"/>
      <c r="D432" s="242" t="s">
        <v>190</v>
      </c>
      <c r="E432" s="260" t="s">
        <v>1</v>
      </c>
      <c r="F432" s="261" t="s">
        <v>192</v>
      </c>
      <c r="G432" s="259"/>
      <c r="H432" s="262">
        <v>10.392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190</v>
      </c>
      <c r="AU432" s="268" t="s">
        <v>87</v>
      </c>
      <c r="AV432" s="14" t="s">
        <v>186</v>
      </c>
      <c r="AW432" s="14" t="s">
        <v>34</v>
      </c>
      <c r="AX432" s="14" t="s">
        <v>85</v>
      </c>
      <c r="AY432" s="268" t="s">
        <v>179</v>
      </c>
    </row>
    <row r="433" s="2" customFormat="1" ht="16.5" customHeight="1">
      <c r="A433" s="39"/>
      <c r="B433" s="40"/>
      <c r="C433" s="229" t="s">
        <v>586</v>
      </c>
      <c r="D433" s="229" t="s">
        <v>181</v>
      </c>
      <c r="E433" s="230" t="s">
        <v>587</v>
      </c>
      <c r="F433" s="231" t="s">
        <v>588</v>
      </c>
      <c r="G433" s="232" t="s">
        <v>246</v>
      </c>
      <c r="H433" s="233">
        <v>5.5810000000000004</v>
      </c>
      <c r="I433" s="234"/>
      <c r="J433" s="235">
        <f>ROUND(I433*H433,2)</f>
        <v>0</v>
      </c>
      <c r="K433" s="231" t="s">
        <v>185</v>
      </c>
      <c r="L433" s="45"/>
      <c r="M433" s="236" t="s">
        <v>1</v>
      </c>
      <c r="N433" s="237" t="s">
        <v>43</v>
      </c>
      <c r="O433" s="92"/>
      <c r="P433" s="238">
        <f>O433*H433</f>
        <v>0</v>
      </c>
      <c r="Q433" s="238">
        <v>2.5018699999999998</v>
      </c>
      <c r="R433" s="238">
        <f>Q433*H433</f>
        <v>13.962936470000001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186</v>
      </c>
      <c r="AT433" s="240" t="s">
        <v>181</v>
      </c>
      <c r="AU433" s="240" t="s">
        <v>87</v>
      </c>
      <c r="AY433" s="18" t="s">
        <v>179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85</v>
      </c>
      <c r="BK433" s="241">
        <f>ROUND(I433*H433,2)</f>
        <v>0</v>
      </c>
      <c r="BL433" s="18" t="s">
        <v>186</v>
      </c>
      <c r="BM433" s="240" t="s">
        <v>589</v>
      </c>
    </row>
    <row r="434" s="2" customFormat="1">
      <c r="A434" s="39"/>
      <c r="B434" s="40"/>
      <c r="C434" s="41"/>
      <c r="D434" s="242" t="s">
        <v>188</v>
      </c>
      <c r="E434" s="41"/>
      <c r="F434" s="243" t="s">
        <v>590</v>
      </c>
      <c r="G434" s="41"/>
      <c r="H434" s="41"/>
      <c r="I434" s="244"/>
      <c r="J434" s="41"/>
      <c r="K434" s="41"/>
      <c r="L434" s="45"/>
      <c r="M434" s="245"/>
      <c r="N434" s="24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188</v>
      </c>
      <c r="AU434" s="18" t="s">
        <v>87</v>
      </c>
    </row>
    <row r="435" s="13" customFormat="1">
      <c r="A435" s="13"/>
      <c r="B435" s="247"/>
      <c r="C435" s="248"/>
      <c r="D435" s="242" t="s">
        <v>190</v>
      </c>
      <c r="E435" s="249" t="s">
        <v>1</v>
      </c>
      <c r="F435" s="250" t="s">
        <v>591</v>
      </c>
      <c r="G435" s="248"/>
      <c r="H435" s="251">
        <v>1.1699999999999999</v>
      </c>
      <c r="I435" s="252"/>
      <c r="J435" s="248"/>
      <c r="K435" s="248"/>
      <c r="L435" s="253"/>
      <c r="M435" s="254"/>
      <c r="N435" s="255"/>
      <c r="O435" s="255"/>
      <c r="P435" s="255"/>
      <c r="Q435" s="255"/>
      <c r="R435" s="255"/>
      <c r="S435" s="255"/>
      <c r="T435" s="25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7" t="s">
        <v>190</v>
      </c>
      <c r="AU435" s="257" t="s">
        <v>87</v>
      </c>
      <c r="AV435" s="13" t="s">
        <v>87</v>
      </c>
      <c r="AW435" s="13" t="s">
        <v>34</v>
      </c>
      <c r="AX435" s="13" t="s">
        <v>78</v>
      </c>
      <c r="AY435" s="257" t="s">
        <v>179</v>
      </c>
    </row>
    <row r="436" s="13" customFormat="1">
      <c r="A436" s="13"/>
      <c r="B436" s="247"/>
      <c r="C436" s="248"/>
      <c r="D436" s="242" t="s">
        <v>190</v>
      </c>
      <c r="E436" s="249" t="s">
        <v>1</v>
      </c>
      <c r="F436" s="250" t="s">
        <v>579</v>
      </c>
      <c r="G436" s="248"/>
      <c r="H436" s="251">
        <v>2.952</v>
      </c>
      <c r="I436" s="252"/>
      <c r="J436" s="248"/>
      <c r="K436" s="248"/>
      <c r="L436" s="253"/>
      <c r="M436" s="254"/>
      <c r="N436" s="255"/>
      <c r="O436" s="255"/>
      <c r="P436" s="255"/>
      <c r="Q436" s="255"/>
      <c r="R436" s="255"/>
      <c r="S436" s="255"/>
      <c r="T436" s="25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7" t="s">
        <v>190</v>
      </c>
      <c r="AU436" s="257" t="s">
        <v>87</v>
      </c>
      <c r="AV436" s="13" t="s">
        <v>87</v>
      </c>
      <c r="AW436" s="13" t="s">
        <v>34</v>
      </c>
      <c r="AX436" s="13" t="s">
        <v>78</v>
      </c>
      <c r="AY436" s="257" t="s">
        <v>179</v>
      </c>
    </row>
    <row r="437" s="13" customFormat="1">
      <c r="A437" s="13"/>
      <c r="B437" s="247"/>
      <c r="C437" s="248"/>
      <c r="D437" s="242" t="s">
        <v>190</v>
      </c>
      <c r="E437" s="249" t="s">
        <v>1</v>
      </c>
      <c r="F437" s="250" t="s">
        <v>592</v>
      </c>
      <c r="G437" s="248"/>
      <c r="H437" s="251">
        <v>1.4590000000000001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7" t="s">
        <v>190</v>
      </c>
      <c r="AU437" s="257" t="s">
        <v>87</v>
      </c>
      <c r="AV437" s="13" t="s">
        <v>87</v>
      </c>
      <c r="AW437" s="13" t="s">
        <v>34</v>
      </c>
      <c r="AX437" s="13" t="s">
        <v>78</v>
      </c>
      <c r="AY437" s="257" t="s">
        <v>179</v>
      </c>
    </row>
    <row r="438" s="14" customFormat="1">
      <c r="A438" s="14"/>
      <c r="B438" s="258"/>
      <c r="C438" s="259"/>
      <c r="D438" s="242" t="s">
        <v>190</v>
      </c>
      <c r="E438" s="260" t="s">
        <v>1</v>
      </c>
      <c r="F438" s="261" t="s">
        <v>192</v>
      </c>
      <c r="G438" s="259"/>
      <c r="H438" s="262">
        <v>5.5809999999999995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190</v>
      </c>
      <c r="AU438" s="268" t="s">
        <v>87</v>
      </c>
      <c r="AV438" s="14" t="s">
        <v>186</v>
      </c>
      <c r="AW438" s="14" t="s">
        <v>34</v>
      </c>
      <c r="AX438" s="14" t="s">
        <v>85</v>
      </c>
      <c r="AY438" s="268" t="s">
        <v>179</v>
      </c>
    </row>
    <row r="439" s="2" customFormat="1" ht="24.15" customHeight="1">
      <c r="A439" s="39"/>
      <c r="B439" s="40"/>
      <c r="C439" s="229" t="s">
        <v>593</v>
      </c>
      <c r="D439" s="229" t="s">
        <v>181</v>
      </c>
      <c r="E439" s="230" t="s">
        <v>594</v>
      </c>
      <c r="F439" s="231" t="s">
        <v>595</v>
      </c>
      <c r="G439" s="232" t="s">
        <v>246</v>
      </c>
      <c r="H439" s="233">
        <v>8.5700000000000003</v>
      </c>
      <c r="I439" s="234"/>
      <c r="J439" s="235">
        <f>ROUND(I439*H439,2)</f>
        <v>0</v>
      </c>
      <c r="K439" s="231" t="s">
        <v>185</v>
      </c>
      <c r="L439" s="45"/>
      <c r="M439" s="236" t="s">
        <v>1</v>
      </c>
      <c r="N439" s="237" t="s">
        <v>43</v>
      </c>
      <c r="O439" s="92"/>
      <c r="P439" s="238">
        <f>O439*H439</f>
        <v>0</v>
      </c>
      <c r="Q439" s="238">
        <v>2.3010199999999998</v>
      </c>
      <c r="R439" s="238">
        <f>Q439*H439</f>
        <v>19.7197414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186</v>
      </c>
      <c r="AT439" s="240" t="s">
        <v>181</v>
      </c>
      <c r="AU439" s="240" t="s">
        <v>87</v>
      </c>
      <c r="AY439" s="18" t="s">
        <v>179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85</v>
      </c>
      <c r="BK439" s="241">
        <f>ROUND(I439*H439,2)</f>
        <v>0</v>
      </c>
      <c r="BL439" s="18" t="s">
        <v>186</v>
      </c>
      <c r="BM439" s="240" t="s">
        <v>596</v>
      </c>
    </row>
    <row r="440" s="2" customFormat="1">
      <c r="A440" s="39"/>
      <c r="B440" s="40"/>
      <c r="C440" s="41"/>
      <c r="D440" s="242" t="s">
        <v>188</v>
      </c>
      <c r="E440" s="41"/>
      <c r="F440" s="243" t="s">
        <v>597</v>
      </c>
      <c r="G440" s="41"/>
      <c r="H440" s="41"/>
      <c r="I440" s="244"/>
      <c r="J440" s="41"/>
      <c r="K440" s="41"/>
      <c r="L440" s="45"/>
      <c r="M440" s="245"/>
      <c r="N440" s="24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188</v>
      </c>
      <c r="AU440" s="18" t="s">
        <v>87</v>
      </c>
    </row>
    <row r="441" s="13" customFormat="1">
      <c r="A441" s="13"/>
      <c r="B441" s="247"/>
      <c r="C441" s="248"/>
      <c r="D441" s="242" t="s">
        <v>190</v>
      </c>
      <c r="E441" s="249" t="s">
        <v>1</v>
      </c>
      <c r="F441" s="250" t="s">
        <v>598</v>
      </c>
      <c r="G441" s="248"/>
      <c r="H441" s="251">
        <v>8.5700000000000003</v>
      </c>
      <c r="I441" s="252"/>
      <c r="J441" s="248"/>
      <c r="K441" s="248"/>
      <c r="L441" s="253"/>
      <c r="M441" s="254"/>
      <c r="N441" s="255"/>
      <c r="O441" s="255"/>
      <c r="P441" s="255"/>
      <c r="Q441" s="255"/>
      <c r="R441" s="255"/>
      <c r="S441" s="255"/>
      <c r="T441" s="25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7" t="s">
        <v>190</v>
      </c>
      <c r="AU441" s="257" t="s">
        <v>87</v>
      </c>
      <c r="AV441" s="13" t="s">
        <v>87</v>
      </c>
      <c r="AW441" s="13" t="s">
        <v>34</v>
      </c>
      <c r="AX441" s="13" t="s">
        <v>78</v>
      </c>
      <c r="AY441" s="257" t="s">
        <v>179</v>
      </c>
    </row>
    <row r="442" s="14" customFormat="1">
      <c r="A442" s="14"/>
      <c r="B442" s="258"/>
      <c r="C442" s="259"/>
      <c r="D442" s="242" t="s">
        <v>190</v>
      </c>
      <c r="E442" s="260" t="s">
        <v>1</v>
      </c>
      <c r="F442" s="261" t="s">
        <v>192</v>
      </c>
      <c r="G442" s="259"/>
      <c r="H442" s="262">
        <v>8.5700000000000003</v>
      </c>
      <c r="I442" s="263"/>
      <c r="J442" s="259"/>
      <c r="K442" s="259"/>
      <c r="L442" s="264"/>
      <c r="M442" s="265"/>
      <c r="N442" s="266"/>
      <c r="O442" s="266"/>
      <c r="P442" s="266"/>
      <c r="Q442" s="266"/>
      <c r="R442" s="266"/>
      <c r="S442" s="266"/>
      <c r="T442" s="26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8" t="s">
        <v>190</v>
      </c>
      <c r="AU442" s="268" t="s">
        <v>87</v>
      </c>
      <c r="AV442" s="14" t="s">
        <v>186</v>
      </c>
      <c r="AW442" s="14" t="s">
        <v>34</v>
      </c>
      <c r="AX442" s="14" t="s">
        <v>85</v>
      </c>
      <c r="AY442" s="268" t="s">
        <v>179</v>
      </c>
    </row>
    <row r="443" s="2" customFormat="1" ht="24.15" customHeight="1">
      <c r="A443" s="39"/>
      <c r="B443" s="40"/>
      <c r="C443" s="229" t="s">
        <v>599</v>
      </c>
      <c r="D443" s="229" t="s">
        <v>181</v>
      </c>
      <c r="E443" s="230" t="s">
        <v>600</v>
      </c>
      <c r="F443" s="231" t="s">
        <v>601</v>
      </c>
      <c r="G443" s="232" t="s">
        <v>246</v>
      </c>
      <c r="H443" s="233">
        <v>9.798</v>
      </c>
      <c r="I443" s="234"/>
      <c r="J443" s="235">
        <f>ROUND(I443*H443,2)</f>
        <v>0</v>
      </c>
      <c r="K443" s="231" t="s">
        <v>185</v>
      </c>
      <c r="L443" s="45"/>
      <c r="M443" s="236" t="s">
        <v>1</v>
      </c>
      <c r="N443" s="237" t="s">
        <v>43</v>
      </c>
      <c r="O443" s="92"/>
      <c r="P443" s="238">
        <f>O443*H443</f>
        <v>0</v>
      </c>
      <c r="Q443" s="238">
        <v>2.5018699999999998</v>
      </c>
      <c r="R443" s="238">
        <f>Q443*H443</f>
        <v>24.513322259999999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186</v>
      </c>
      <c r="AT443" s="240" t="s">
        <v>181</v>
      </c>
      <c r="AU443" s="240" t="s">
        <v>87</v>
      </c>
      <c r="AY443" s="18" t="s">
        <v>179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85</v>
      </c>
      <c r="BK443" s="241">
        <f>ROUND(I443*H443,2)</f>
        <v>0</v>
      </c>
      <c r="BL443" s="18" t="s">
        <v>186</v>
      </c>
      <c r="BM443" s="240" t="s">
        <v>602</v>
      </c>
    </row>
    <row r="444" s="2" customFormat="1">
      <c r="A444" s="39"/>
      <c r="B444" s="40"/>
      <c r="C444" s="41"/>
      <c r="D444" s="242" t="s">
        <v>188</v>
      </c>
      <c r="E444" s="41"/>
      <c r="F444" s="243" t="s">
        <v>603</v>
      </c>
      <c r="G444" s="41"/>
      <c r="H444" s="41"/>
      <c r="I444" s="244"/>
      <c r="J444" s="41"/>
      <c r="K444" s="41"/>
      <c r="L444" s="45"/>
      <c r="M444" s="245"/>
      <c r="N444" s="24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188</v>
      </c>
      <c r="AU444" s="18" t="s">
        <v>87</v>
      </c>
    </row>
    <row r="445" s="13" customFormat="1">
      <c r="A445" s="13"/>
      <c r="B445" s="247"/>
      <c r="C445" s="248"/>
      <c r="D445" s="242" t="s">
        <v>190</v>
      </c>
      <c r="E445" s="249" t="s">
        <v>1</v>
      </c>
      <c r="F445" s="250" t="s">
        <v>604</v>
      </c>
      <c r="G445" s="248"/>
      <c r="H445" s="251">
        <v>9.798</v>
      </c>
      <c r="I445" s="252"/>
      <c r="J445" s="248"/>
      <c r="K445" s="248"/>
      <c r="L445" s="253"/>
      <c r="M445" s="254"/>
      <c r="N445" s="255"/>
      <c r="O445" s="255"/>
      <c r="P445" s="255"/>
      <c r="Q445" s="255"/>
      <c r="R445" s="255"/>
      <c r="S445" s="255"/>
      <c r="T445" s="25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7" t="s">
        <v>190</v>
      </c>
      <c r="AU445" s="257" t="s">
        <v>87</v>
      </c>
      <c r="AV445" s="13" t="s">
        <v>87</v>
      </c>
      <c r="AW445" s="13" t="s">
        <v>34</v>
      </c>
      <c r="AX445" s="13" t="s">
        <v>78</v>
      </c>
      <c r="AY445" s="257" t="s">
        <v>179</v>
      </c>
    </row>
    <row r="446" s="14" customFormat="1">
      <c r="A446" s="14"/>
      <c r="B446" s="258"/>
      <c r="C446" s="259"/>
      <c r="D446" s="242" t="s">
        <v>190</v>
      </c>
      <c r="E446" s="260" t="s">
        <v>1</v>
      </c>
      <c r="F446" s="261" t="s">
        <v>192</v>
      </c>
      <c r="G446" s="259"/>
      <c r="H446" s="262">
        <v>9.798</v>
      </c>
      <c r="I446" s="263"/>
      <c r="J446" s="259"/>
      <c r="K446" s="259"/>
      <c r="L446" s="264"/>
      <c r="M446" s="265"/>
      <c r="N446" s="266"/>
      <c r="O446" s="266"/>
      <c r="P446" s="266"/>
      <c r="Q446" s="266"/>
      <c r="R446" s="266"/>
      <c r="S446" s="266"/>
      <c r="T446" s="26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8" t="s">
        <v>190</v>
      </c>
      <c r="AU446" s="268" t="s">
        <v>87</v>
      </c>
      <c r="AV446" s="14" t="s">
        <v>186</v>
      </c>
      <c r="AW446" s="14" t="s">
        <v>34</v>
      </c>
      <c r="AX446" s="14" t="s">
        <v>85</v>
      </c>
      <c r="AY446" s="268" t="s">
        <v>179</v>
      </c>
    </row>
    <row r="447" s="2" customFormat="1" ht="16.5" customHeight="1">
      <c r="A447" s="39"/>
      <c r="B447" s="40"/>
      <c r="C447" s="229" t="s">
        <v>605</v>
      </c>
      <c r="D447" s="229" t="s">
        <v>181</v>
      </c>
      <c r="E447" s="230" t="s">
        <v>606</v>
      </c>
      <c r="F447" s="231" t="s">
        <v>607</v>
      </c>
      <c r="G447" s="232" t="s">
        <v>184</v>
      </c>
      <c r="H447" s="233">
        <v>24.129999999999999</v>
      </c>
      <c r="I447" s="234"/>
      <c r="J447" s="235">
        <f>ROUND(I447*H447,2)</f>
        <v>0</v>
      </c>
      <c r="K447" s="231" t="s">
        <v>185</v>
      </c>
      <c r="L447" s="45"/>
      <c r="M447" s="236" t="s">
        <v>1</v>
      </c>
      <c r="N447" s="237" t="s">
        <v>43</v>
      </c>
      <c r="O447" s="92"/>
      <c r="P447" s="238">
        <f>O447*H447</f>
        <v>0</v>
      </c>
      <c r="Q447" s="238">
        <v>0.00247</v>
      </c>
      <c r="R447" s="238">
        <f>Q447*H447</f>
        <v>0.059601099999999997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186</v>
      </c>
      <c r="AT447" s="240" t="s">
        <v>181</v>
      </c>
      <c r="AU447" s="240" t="s">
        <v>87</v>
      </c>
      <c r="AY447" s="18" t="s">
        <v>179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85</v>
      </c>
      <c r="BK447" s="241">
        <f>ROUND(I447*H447,2)</f>
        <v>0</v>
      </c>
      <c r="BL447" s="18" t="s">
        <v>186</v>
      </c>
      <c r="BM447" s="240" t="s">
        <v>608</v>
      </c>
    </row>
    <row r="448" s="2" customFormat="1">
      <c r="A448" s="39"/>
      <c r="B448" s="40"/>
      <c r="C448" s="41"/>
      <c r="D448" s="242" t="s">
        <v>188</v>
      </c>
      <c r="E448" s="41"/>
      <c r="F448" s="243" t="s">
        <v>609</v>
      </c>
      <c r="G448" s="41"/>
      <c r="H448" s="41"/>
      <c r="I448" s="244"/>
      <c r="J448" s="41"/>
      <c r="K448" s="41"/>
      <c r="L448" s="45"/>
      <c r="M448" s="245"/>
      <c r="N448" s="24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188</v>
      </c>
      <c r="AU448" s="18" t="s">
        <v>87</v>
      </c>
    </row>
    <row r="449" s="13" customFormat="1">
      <c r="A449" s="13"/>
      <c r="B449" s="247"/>
      <c r="C449" s="248"/>
      <c r="D449" s="242" t="s">
        <v>190</v>
      </c>
      <c r="E449" s="249" t="s">
        <v>1</v>
      </c>
      <c r="F449" s="250" t="s">
        <v>610</v>
      </c>
      <c r="G449" s="248"/>
      <c r="H449" s="251">
        <v>12.300000000000001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190</v>
      </c>
      <c r="AU449" s="257" t="s">
        <v>87</v>
      </c>
      <c r="AV449" s="13" t="s">
        <v>87</v>
      </c>
      <c r="AW449" s="13" t="s">
        <v>34</v>
      </c>
      <c r="AX449" s="13" t="s">
        <v>78</v>
      </c>
      <c r="AY449" s="257" t="s">
        <v>179</v>
      </c>
    </row>
    <row r="450" s="13" customFormat="1">
      <c r="A450" s="13"/>
      <c r="B450" s="247"/>
      <c r="C450" s="248"/>
      <c r="D450" s="242" t="s">
        <v>190</v>
      </c>
      <c r="E450" s="249" t="s">
        <v>1</v>
      </c>
      <c r="F450" s="250" t="s">
        <v>611</v>
      </c>
      <c r="G450" s="248"/>
      <c r="H450" s="251">
        <v>11.83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190</v>
      </c>
      <c r="AU450" s="257" t="s">
        <v>87</v>
      </c>
      <c r="AV450" s="13" t="s">
        <v>87</v>
      </c>
      <c r="AW450" s="13" t="s">
        <v>34</v>
      </c>
      <c r="AX450" s="13" t="s">
        <v>78</v>
      </c>
      <c r="AY450" s="257" t="s">
        <v>179</v>
      </c>
    </row>
    <row r="451" s="14" customFormat="1">
      <c r="A451" s="14"/>
      <c r="B451" s="258"/>
      <c r="C451" s="259"/>
      <c r="D451" s="242" t="s">
        <v>190</v>
      </c>
      <c r="E451" s="260" t="s">
        <v>1</v>
      </c>
      <c r="F451" s="261" t="s">
        <v>192</v>
      </c>
      <c r="G451" s="259"/>
      <c r="H451" s="262">
        <v>24.130000000000003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8" t="s">
        <v>190</v>
      </c>
      <c r="AU451" s="268" t="s">
        <v>87</v>
      </c>
      <c r="AV451" s="14" t="s">
        <v>186</v>
      </c>
      <c r="AW451" s="14" t="s">
        <v>34</v>
      </c>
      <c r="AX451" s="14" t="s">
        <v>85</v>
      </c>
      <c r="AY451" s="268" t="s">
        <v>179</v>
      </c>
    </row>
    <row r="452" s="2" customFormat="1" ht="16.5" customHeight="1">
      <c r="A452" s="39"/>
      <c r="B452" s="40"/>
      <c r="C452" s="229" t="s">
        <v>612</v>
      </c>
      <c r="D452" s="229" t="s">
        <v>181</v>
      </c>
      <c r="E452" s="230" t="s">
        <v>613</v>
      </c>
      <c r="F452" s="231" t="s">
        <v>614</v>
      </c>
      <c r="G452" s="232" t="s">
        <v>184</v>
      </c>
      <c r="H452" s="233">
        <v>24.129999999999999</v>
      </c>
      <c r="I452" s="234"/>
      <c r="J452" s="235">
        <f>ROUND(I452*H452,2)</f>
        <v>0</v>
      </c>
      <c r="K452" s="231" t="s">
        <v>185</v>
      </c>
      <c r="L452" s="45"/>
      <c r="M452" s="236" t="s">
        <v>1</v>
      </c>
      <c r="N452" s="237" t="s">
        <v>43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186</v>
      </c>
      <c r="AT452" s="240" t="s">
        <v>181</v>
      </c>
      <c r="AU452" s="240" t="s">
        <v>87</v>
      </c>
      <c r="AY452" s="18" t="s">
        <v>179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85</v>
      </c>
      <c r="BK452" s="241">
        <f>ROUND(I452*H452,2)</f>
        <v>0</v>
      </c>
      <c r="BL452" s="18" t="s">
        <v>186</v>
      </c>
      <c r="BM452" s="240" t="s">
        <v>615</v>
      </c>
    </row>
    <row r="453" s="2" customFormat="1">
      <c r="A453" s="39"/>
      <c r="B453" s="40"/>
      <c r="C453" s="41"/>
      <c r="D453" s="242" t="s">
        <v>188</v>
      </c>
      <c r="E453" s="41"/>
      <c r="F453" s="243" t="s">
        <v>616</v>
      </c>
      <c r="G453" s="41"/>
      <c r="H453" s="41"/>
      <c r="I453" s="244"/>
      <c r="J453" s="41"/>
      <c r="K453" s="41"/>
      <c r="L453" s="45"/>
      <c r="M453" s="245"/>
      <c r="N453" s="24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188</v>
      </c>
      <c r="AU453" s="18" t="s">
        <v>87</v>
      </c>
    </row>
    <row r="454" s="13" customFormat="1">
      <c r="A454" s="13"/>
      <c r="B454" s="247"/>
      <c r="C454" s="248"/>
      <c r="D454" s="242" t="s">
        <v>190</v>
      </c>
      <c r="E454" s="249" t="s">
        <v>1</v>
      </c>
      <c r="F454" s="250" t="s">
        <v>617</v>
      </c>
      <c r="G454" s="248"/>
      <c r="H454" s="251">
        <v>24.129999999999999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190</v>
      </c>
      <c r="AU454" s="257" t="s">
        <v>87</v>
      </c>
      <c r="AV454" s="13" t="s">
        <v>87</v>
      </c>
      <c r="AW454" s="13" t="s">
        <v>34</v>
      </c>
      <c r="AX454" s="13" t="s">
        <v>78</v>
      </c>
      <c r="AY454" s="257" t="s">
        <v>179</v>
      </c>
    </row>
    <row r="455" s="14" customFormat="1">
      <c r="A455" s="14"/>
      <c r="B455" s="258"/>
      <c r="C455" s="259"/>
      <c r="D455" s="242" t="s">
        <v>190</v>
      </c>
      <c r="E455" s="260" t="s">
        <v>1</v>
      </c>
      <c r="F455" s="261" t="s">
        <v>192</v>
      </c>
      <c r="G455" s="259"/>
      <c r="H455" s="262">
        <v>24.129999999999999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190</v>
      </c>
      <c r="AU455" s="268" t="s">
        <v>87</v>
      </c>
      <c r="AV455" s="14" t="s">
        <v>186</v>
      </c>
      <c r="AW455" s="14" t="s">
        <v>34</v>
      </c>
      <c r="AX455" s="14" t="s">
        <v>85</v>
      </c>
      <c r="AY455" s="268" t="s">
        <v>179</v>
      </c>
    </row>
    <row r="456" s="2" customFormat="1" ht="16.5" customHeight="1">
      <c r="A456" s="39"/>
      <c r="B456" s="40"/>
      <c r="C456" s="229" t="s">
        <v>618</v>
      </c>
      <c r="D456" s="229" t="s">
        <v>181</v>
      </c>
      <c r="E456" s="230" t="s">
        <v>619</v>
      </c>
      <c r="F456" s="231" t="s">
        <v>620</v>
      </c>
      <c r="G456" s="232" t="s">
        <v>403</v>
      </c>
      <c r="H456" s="233">
        <v>1.5700000000000001</v>
      </c>
      <c r="I456" s="234"/>
      <c r="J456" s="235">
        <f>ROUND(I456*H456,2)</f>
        <v>0</v>
      </c>
      <c r="K456" s="231" t="s">
        <v>185</v>
      </c>
      <c r="L456" s="45"/>
      <c r="M456" s="236" t="s">
        <v>1</v>
      </c>
      <c r="N456" s="237" t="s">
        <v>43</v>
      </c>
      <c r="O456" s="92"/>
      <c r="P456" s="238">
        <f>O456*H456</f>
        <v>0</v>
      </c>
      <c r="Q456" s="238">
        <v>1.06277</v>
      </c>
      <c r="R456" s="238">
        <f>Q456*H456</f>
        <v>1.6685489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186</v>
      </c>
      <c r="AT456" s="240" t="s">
        <v>181</v>
      </c>
      <c r="AU456" s="240" t="s">
        <v>87</v>
      </c>
      <c r="AY456" s="18" t="s">
        <v>179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85</v>
      </c>
      <c r="BK456" s="241">
        <f>ROUND(I456*H456,2)</f>
        <v>0</v>
      </c>
      <c r="BL456" s="18" t="s">
        <v>186</v>
      </c>
      <c r="BM456" s="240" t="s">
        <v>621</v>
      </c>
    </row>
    <row r="457" s="2" customFormat="1">
      <c r="A457" s="39"/>
      <c r="B457" s="40"/>
      <c r="C457" s="41"/>
      <c r="D457" s="242" t="s">
        <v>188</v>
      </c>
      <c r="E457" s="41"/>
      <c r="F457" s="243" t="s">
        <v>622</v>
      </c>
      <c r="G457" s="41"/>
      <c r="H457" s="41"/>
      <c r="I457" s="244"/>
      <c r="J457" s="41"/>
      <c r="K457" s="41"/>
      <c r="L457" s="45"/>
      <c r="M457" s="245"/>
      <c r="N457" s="24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188</v>
      </c>
      <c r="AU457" s="18" t="s">
        <v>87</v>
      </c>
    </row>
    <row r="458" s="13" customFormat="1">
      <c r="A458" s="13"/>
      <c r="B458" s="247"/>
      <c r="C458" s="248"/>
      <c r="D458" s="242" t="s">
        <v>190</v>
      </c>
      <c r="E458" s="249" t="s">
        <v>1</v>
      </c>
      <c r="F458" s="250" t="s">
        <v>623</v>
      </c>
      <c r="G458" s="248"/>
      <c r="H458" s="251">
        <v>0.876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7" t="s">
        <v>190</v>
      </c>
      <c r="AU458" s="257" t="s">
        <v>87</v>
      </c>
      <c r="AV458" s="13" t="s">
        <v>87</v>
      </c>
      <c r="AW458" s="13" t="s">
        <v>34</v>
      </c>
      <c r="AX458" s="13" t="s">
        <v>78</v>
      </c>
      <c r="AY458" s="257" t="s">
        <v>179</v>
      </c>
    </row>
    <row r="459" s="13" customFormat="1">
      <c r="A459" s="13"/>
      <c r="B459" s="247"/>
      <c r="C459" s="248"/>
      <c r="D459" s="242" t="s">
        <v>190</v>
      </c>
      <c r="E459" s="249" t="s">
        <v>1</v>
      </c>
      <c r="F459" s="250" t="s">
        <v>624</v>
      </c>
      <c r="G459" s="248"/>
      <c r="H459" s="251">
        <v>0.69399999999999995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7" t="s">
        <v>190</v>
      </c>
      <c r="AU459" s="257" t="s">
        <v>87</v>
      </c>
      <c r="AV459" s="13" t="s">
        <v>87</v>
      </c>
      <c r="AW459" s="13" t="s">
        <v>34</v>
      </c>
      <c r="AX459" s="13" t="s">
        <v>78</v>
      </c>
      <c r="AY459" s="257" t="s">
        <v>179</v>
      </c>
    </row>
    <row r="460" s="14" customFormat="1">
      <c r="A460" s="14"/>
      <c r="B460" s="258"/>
      <c r="C460" s="259"/>
      <c r="D460" s="242" t="s">
        <v>190</v>
      </c>
      <c r="E460" s="260" t="s">
        <v>1</v>
      </c>
      <c r="F460" s="261" t="s">
        <v>192</v>
      </c>
      <c r="G460" s="259"/>
      <c r="H460" s="262">
        <v>1.5699999999999998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8" t="s">
        <v>190</v>
      </c>
      <c r="AU460" s="268" t="s">
        <v>87</v>
      </c>
      <c r="AV460" s="14" t="s">
        <v>186</v>
      </c>
      <c r="AW460" s="14" t="s">
        <v>34</v>
      </c>
      <c r="AX460" s="14" t="s">
        <v>85</v>
      </c>
      <c r="AY460" s="268" t="s">
        <v>179</v>
      </c>
    </row>
    <row r="461" s="2" customFormat="1" ht="16.5" customHeight="1">
      <c r="A461" s="39"/>
      <c r="B461" s="40"/>
      <c r="C461" s="229" t="s">
        <v>625</v>
      </c>
      <c r="D461" s="229" t="s">
        <v>181</v>
      </c>
      <c r="E461" s="230" t="s">
        <v>626</v>
      </c>
      <c r="F461" s="231" t="s">
        <v>627</v>
      </c>
      <c r="G461" s="232" t="s">
        <v>246</v>
      </c>
      <c r="H461" s="233">
        <v>1.95</v>
      </c>
      <c r="I461" s="234"/>
      <c r="J461" s="235">
        <f>ROUND(I461*H461,2)</f>
        <v>0</v>
      </c>
      <c r="K461" s="231" t="s">
        <v>185</v>
      </c>
      <c r="L461" s="45"/>
      <c r="M461" s="236" t="s">
        <v>1</v>
      </c>
      <c r="N461" s="237" t="s">
        <v>43</v>
      </c>
      <c r="O461" s="92"/>
      <c r="P461" s="238">
        <f>O461*H461</f>
        <v>0</v>
      </c>
      <c r="Q461" s="238">
        <v>2.5018699999999998</v>
      </c>
      <c r="R461" s="238">
        <f>Q461*H461</f>
        <v>4.8786464999999994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186</v>
      </c>
      <c r="AT461" s="240" t="s">
        <v>181</v>
      </c>
      <c r="AU461" s="240" t="s">
        <v>87</v>
      </c>
      <c r="AY461" s="18" t="s">
        <v>179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85</v>
      </c>
      <c r="BK461" s="241">
        <f>ROUND(I461*H461,2)</f>
        <v>0</v>
      </c>
      <c r="BL461" s="18" t="s">
        <v>186</v>
      </c>
      <c r="BM461" s="240" t="s">
        <v>628</v>
      </c>
    </row>
    <row r="462" s="2" customFormat="1">
      <c r="A462" s="39"/>
      <c r="B462" s="40"/>
      <c r="C462" s="41"/>
      <c r="D462" s="242" t="s">
        <v>188</v>
      </c>
      <c r="E462" s="41"/>
      <c r="F462" s="243" t="s">
        <v>629</v>
      </c>
      <c r="G462" s="41"/>
      <c r="H462" s="41"/>
      <c r="I462" s="244"/>
      <c r="J462" s="41"/>
      <c r="K462" s="41"/>
      <c r="L462" s="45"/>
      <c r="M462" s="245"/>
      <c r="N462" s="246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188</v>
      </c>
      <c r="AU462" s="18" t="s">
        <v>87</v>
      </c>
    </row>
    <row r="463" s="13" customFormat="1">
      <c r="A463" s="13"/>
      <c r="B463" s="247"/>
      <c r="C463" s="248"/>
      <c r="D463" s="242" t="s">
        <v>190</v>
      </c>
      <c r="E463" s="249" t="s">
        <v>1</v>
      </c>
      <c r="F463" s="250" t="s">
        <v>630</v>
      </c>
      <c r="G463" s="248"/>
      <c r="H463" s="251">
        <v>1.95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7" t="s">
        <v>190</v>
      </c>
      <c r="AU463" s="257" t="s">
        <v>87</v>
      </c>
      <c r="AV463" s="13" t="s">
        <v>87</v>
      </c>
      <c r="AW463" s="13" t="s">
        <v>34</v>
      </c>
      <c r="AX463" s="13" t="s">
        <v>78</v>
      </c>
      <c r="AY463" s="257" t="s">
        <v>179</v>
      </c>
    </row>
    <row r="464" s="14" customFormat="1">
      <c r="A464" s="14"/>
      <c r="B464" s="258"/>
      <c r="C464" s="259"/>
      <c r="D464" s="242" t="s">
        <v>190</v>
      </c>
      <c r="E464" s="260" t="s">
        <v>1</v>
      </c>
      <c r="F464" s="261" t="s">
        <v>192</v>
      </c>
      <c r="G464" s="259"/>
      <c r="H464" s="262">
        <v>1.95</v>
      </c>
      <c r="I464" s="263"/>
      <c r="J464" s="259"/>
      <c r="K464" s="259"/>
      <c r="L464" s="264"/>
      <c r="M464" s="265"/>
      <c r="N464" s="266"/>
      <c r="O464" s="266"/>
      <c r="P464" s="266"/>
      <c r="Q464" s="266"/>
      <c r="R464" s="266"/>
      <c r="S464" s="266"/>
      <c r="T464" s="26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8" t="s">
        <v>190</v>
      </c>
      <c r="AU464" s="268" t="s">
        <v>87</v>
      </c>
      <c r="AV464" s="14" t="s">
        <v>186</v>
      </c>
      <c r="AW464" s="14" t="s">
        <v>34</v>
      </c>
      <c r="AX464" s="14" t="s">
        <v>85</v>
      </c>
      <c r="AY464" s="268" t="s">
        <v>179</v>
      </c>
    </row>
    <row r="465" s="2" customFormat="1" ht="16.5" customHeight="1">
      <c r="A465" s="39"/>
      <c r="B465" s="40"/>
      <c r="C465" s="229" t="s">
        <v>631</v>
      </c>
      <c r="D465" s="229" t="s">
        <v>181</v>
      </c>
      <c r="E465" s="230" t="s">
        <v>632</v>
      </c>
      <c r="F465" s="231" t="s">
        <v>633</v>
      </c>
      <c r="G465" s="232" t="s">
        <v>184</v>
      </c>
      <c r="H465" s="233">
        <v>5.7999999999999998</v>
      </c>
      <c r="I465" s="234"/>
      <c r="J465" s="235">
        <f>ROUND(I465*H465,2)</f>
        <v>0</v>
      </c>
      <c r="K465" s="231" t="s">
        <v>185</v>
      </c>
      <c r="L465" s="45"/>
      <c r="M465" s="236" t="s">
        <v>1</v>
      </c>
      <c r="N465" s="237" t="s">
        <v>43</v>
      </c>
      <c r="O465" s="92"/>
      <c r="P465" s="238">
        <f>O465*H465</f>
        <v>0</v>
      </c>
      <c r="Q465" s="238">
        <v>0.0026900000000000001</v>
      </c>
      <c r="R465" s="238">
        <f>Q465*H465</f>
        <v>0.015602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186</v>
      </c>
      <c r="AT465" s="240" t="s">
        <v>181</v>
      </c>
      <c r="AU465" s="240" t="s">
        <v>87</v>
      </c>
      <c r="AY465" s="18" t="s">
        <v>179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85</v>
      </c>
      <c r="BK465" s="241">
        <f>ROUND(I465*H465,2)</f>
        <v>0</v>
      </c>
      <c r="BL465" s="18" t="s">
        <v>186</v>
      </c>
      <c r="BM465" s="240" t="s">
        <v>634</v>
      </c>
    </row>
    <row r="466" s="2" customFormat="1">
      <c r="A466" s="39"/>
      <c r="B466" s="40"/>
      <c r="C466" s="41"/>
      <c r="D466" s="242" t="s">
        <v>188</v>
      </c>
      <c r="E466" s="41"/>
      <c r="F466" s="243" t="s">
        <v>635</v>
      </c>
      <c r="G466" s="41"/>
      <c r="H466" s="41"/>
      <c r="I466" s="244"/>
      <c r="J466" s="41"/>
      <c r="K466" s="41"/>
      <c r="L466" s="45"/>
      <c r="M466" s="245"/>
      <c r="N466" s="246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188</v>
      </c>
      <c r="AU466" s="18" t="s">
        <v>87</v>
      </c>
    </row>
    <row r="467" s="13" customFormat="1">
      <c r="A467" s="13"/>
      <c r="B467" s="247"/>
      <c r="C467" s="248"/>
      <c r="D467" s="242" t="s">
        <v>190</v>
      </c>
      <c r="E467" s="249" t="s">
        <v>1</v>
      </c>
      <c r="F467" s="250" t="s">
        <v>636</v>
      </c>
      <c r="G467" s="248"/>
      <c r="H467" s="251">
        <v>5.7999999999999998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7" t="s">
        <v>190</v>
      </c>
      <c r="AU467" s="257" t="s">
        <v>87</v>
      </c>
      <c r="AV467" s="13" t="s">
        <v>87</v>
      </c>
      <c r="AW467" s="13" t="s">
        <v>34</v>
      </c>
      <c r="AX467" s="13" t="s">
        <v>78</v>
      </c>
      <c r="AY467" s="257" t="s">
        <v>179</v>
      </c>
    </row>
    <row r="468" s="14" customFormat="1">
      <c r="A468" s="14"/>
      <c r="B468" s="258"/>
      <c r="C468" s="259"/>
      <c r="D468" s="242" t="s">
        <v>190</v>
      </c>
      <c r="E468" s="260" t="s">
        <v>1</v>
      </c>
      <c r="F468" s="261" t="s">
        <v>192</v>
      </c>
      <c r="G468" s="259"/>
      <c r="H468" s="262">
        <v>5.7999999999999998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8" t="s">
        <v>190</v>
      </c>
      <c r="AU468" s="268" t="s">
        <v>87</v>
      </c>
      <c r="AV468" s="14" t="s">
        <v>186</v>
      </c>
      <c r="AW468" s="14" t="s">
        <v>34</v>
      </c>
      <c r="AX468" s="14" t="s">
        <v>85</v>
      </c>
      <c r="AY468" s="268" t="s">
        <v>179</v>
      </c>
    </row>
    <row r="469" s="2" customFormat="1" ht="16.5" customHeight="1">
      <c r="A469" s="39"/>
      <c r="B469" s="40"/>
      <c r="C469" s="229" t="s">
        <v>637</v>
      </c>
      <c r="D469" s="229" t="s">
        <v>181</v>
      </c>
      <c r="E469" s="230" t="s">
        <v>638</v>
      </c>
      <c r="F469" s="231" t="s">
        <v>639</v>
      </c>
      <c r="G469" s="232" t="s">
        <v>184</v>
      </c>
      <c r="H469" s="233">
        <v>5.7999999999999998</v>
      </c>
      <c r="I469" s="234"/>
      <c r="J469" s="235">
        <f>ROUND(I469*H469,2)</f>
        <v>0</v>
      </c>
      <c r="K469" s="231" t="s">
        <v>185</v>
      </c>
      <c r="L469" s="45"/>
      <c r="M469" s="236" t="s">
        <v>1</v>
      </c>
      <c r="N469" s="237" t="s">
        <v>43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186</v>
      </c>
      <c r="AT469" s="240" t="s">
        <v>181</v>
      </c>
      <c r="AU469" s="240" t="s">
        <v>87</v>
      </c>
      <c r="AY469" s="18" t="s">
        <v>179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85</v>
      </c>
      <c r="BK469" s="241">
        <f>ROUND(I469*H469,2)</f>
        <v>0</v>
      </c>
      <c r="BL469" s="18" t="s">
        <v>186</v>
      </c>
      <c r="BM469" s="240" t="s">
        <v>640</v>
      </c>
    </row>
    <row r="470" s="2" customFormat="1">
      <c r="A470" s="39"/>
      <c r="B470" s="40"/>
      <c r="C470" s="41"/>
      <c r="D470" s="242" t="s">
        <v>188</v>
      </c>
      <c r="E470" s="41"/>
      <c r="F470" s="243" t="s">
        <v>641</v>
      </c>
      <c r="G470" s="41"/>
      <c r="H470" s="41"/>
      <c r="I470" s="244"/>
      <c r="J470" s="41"/>
      <c r="K470" s="41"/>
      <c r="L470" s="45"/>
      <c r="M470" s="245"/>
      <c r="N470" s="246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188</v>
      </c>
      <c r="AU470" s="18" t="s">
        <v>87</v>
      </c>
    </row>
    <row r="471" s="13" customFormat="1">
      <c r="A471" s="13"/>
      <c r="B471" s="247"/>
      <c r="C471" s="248"/>
      <c r="D471" s="242" t="s">
        <v>190</v>
      </c>
      <c r="E471" s="249" t="s">
        <v>1</v>
      </c>
      <c r="F471" s="250" t="s">
        <v>642</v>
      </c>
      <c r="G471" s="248"/>
      <c r="H471" s="251">
        <v>5.7999999999999998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190</v>
      </c>
      <c r="AU471" s="257" t="s">
        <v>87</v>
      </c>
      <c r="AV471" s="13" t="s">
        <v>87</v>
      </c>
      <c r="AW471" s="13" t="s">
        <v>34</v>
      </c>
      <c r="AX471" s="13" t="s">
        <v>85</v>
      </c>
      <c r="AY471" s="257" t="s">
        <v>179</v>
      </c>
    </row>
    <row r="472" s="2" customFormat="1" ht="16.5" customHeight="1">
      <c r="A472" s="39"/>
      <c r="B472" s="40"/>
      <c r="C472" s="229" t="s">
        <v>643</v>
      </c>
      <c r="D472" s="229" t="s">
        <v>181</v>
      </c>
      <c r="E472" s="230" t="s">
        <v>644</v>
      </c>
      <c r="F472" s="231" t="s">
        <v>645</v>
      </c>
      <c r="G472" s="232" t="s">
        <v>246</v>
      </c>
      <c r="H472" s="233">
        <v>0.70999999999999996</v>
      </c>
      <c r="I472" s="234"/>
      <c r="J472" s="235">
        <f>ROUND(I472*H472,2)</f>
        <v>0</v>
      </c>
      <c r="K472" s="231" t="s">
        <v>185</v>
      </c>
      <c r="L472" s="45"/>
      <c r="M472" s="236" t="s">
        <v>1</v>
      </c>
      <c r="N472" s="237" t="s">
        <v>43</v>
      </c>
      <c r="O472" s="92"/>
      <c r="P472" s="238">
        <f>O472*H472</f>
        <v>0</v>
      </c>
      <c r="Q472" s="238">
        <v>2.3010199999999998</v>
      </c>
      <c r="R472" s="238">
        <f>Q472*H472</f>
        <v>1.6337241999999999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186</v>
      </c>
      <c r="AT472" s="240" t="s">
        <v>181</v>
      </c>
      <c r="AU472" s="240" t="s">
        <v>87</v>
      </c>
      <c r="AY472" s="18" t="s">
        <v>179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85</v>
      </c>
      <c r="BK472" s="241">
        <f>ROUND(I472*H472,2)</f>
        <v>0</v>
      </c>
      <c r="BL472" s="18" t="s">
        <v>186</v>
      </c>
      <c r="BM472" s="240" t="s">
        <v>646</v>
      </c>
    </row>
    <row r="473" s="2" customFormat="1">
      <c r="A473" s="39"/>
      <c r="B473" s="40"/>
      <c r="C473" s="41"/>
      <c r="D473" s="242" t="s">
        <v>188</v>
      </c>
      <c r="E473" s="41"/>
      <c r="F473" s="243" t="s">
        <v>647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188</v>
      </c>
      <c r="AU473" s="18" t="s">
        <v>87</v>
      </c>
    </row>
    <row r="474" s="13" customFormat="1">
      <c r="A474" s="13"/>
      <c r="B474" s="247"/>
      <c r="C474" s="248"/>
      <c r="D474" s="242" t="s">
        <v>190</v>
      </c>
      <c r="E474" s="249" t="s">
        <v>1</v>
      </c>
      <c r="F474" s="250" t="s">
        <v>648</v>
      </c>
      <c r="G474" s="248"/>
      <c r="H474" s="251">
        <v>0.35999999999999999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7" t="s">
        <v>190</v>
      </c>
      <c r="AU474" s="257" t="s">
        <v>87</v>
      </c>
      <c r="AV474" s="13" t="s">
        <v>87</v>
      </c>
      <c r="AW474" s="13" t="s">
        <v>34</v>
      </c>
      <c r="AX474" s="13" t="s">
        <v>78</v>
      </c>
      <c r="AY474" s="257" t="s">
        <v>179</v>
      </c>
    </row>
    <row r="475" s="13" customFormat="1">
      <c r="A475" s="13"/>
      <c r="B475" s="247"/>
      <c r="C475" s="248"/>
      <c r="D475" s="242" t="s">
        <v>190</v>
      </c>
      <c r="E475" s="249" t="s">
        <v>1</v>
      </c>
      <c r="F475" s="250" t="s">
        <v>263</v>
      </c>
      <c r="G475" s="248"/>
      <c r="H475" s="251">
        <v>0.34999999999999998</v>
      </c>
      <c r="I475" s="252"/>
      <c r="J475" s="248"/>
      <c r="K475" s="248"/>
      <c r="L475" s="253"/>
      <c r="M475" s="254"/>
      <c r="N475" s="255"/>
      <c r="O475" s="255"/>
      <c r="P475" s="255"/>
      <c r="Q475" s="255"/>
      <c r="R475" s="255"/>
      <c r="S475" s="255"/>
      <c r="T475" s="25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7" t="s">
        <v>190</v>
      </c>
      <c r="AU475" s="257" t="s">
        <v>87</v>
      </c>
      <c r="AV475" s="13" t="s">
        <v>87</v>
      </c>
      <c r="AW475" s="13" t="s">
        <v>34</v>
      </c>
      <c r="AX475" s="13" t="s">
        <v>78</v>
      </c>
      <c r="AY475" s="257" t="s">
        <v>179</v>
      </c>
    </row>
    <row r="476" s="14" customFormat="1">
      <c r="A476" s="14"/>
      <c r="B476" s="258"/>
      <c r="C476" s="259"/>
      <c r="D476" s="242" t="s">
        <v>190</v>
      </c>
      <c r="E476" s="260" t="s">
        <v>1</v>
      </c>
      <c r="F476" s="261" t="s">
        <v>192</v>
      </c>
      <c r="G476" s="259"/>
      <c r="H476" s="262">
        <v>0.70999999999999996</v>
      </c>
      <c r="I476" s="263"/>
      <c r="J476" s="259"/>
      <c r="K476" s="259"/>
      <c r="L476" s="264"/>
      <c r="M476" s="265"/>
      <c r="N476" s="266"/>
      <c r="O476" s="266"/>
      <c r="P476" s="266"/>
      <c r="Q476" s="266"/>
      <c r="R476" s="266"/>
      <c r="S476" s="266"/>
      <c r="T476" s="26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8" t="s">
        <v>190</v>
      </c>
      <c r="AU476" s="268" t="s">
        <v>87</v>
      </c>
      <c r="AV476" s="14" t="s">
        <v>186</v>
      </c>
      <c r="AW476" s="14" t="s">
        <v>34</v>
      </c>
      <c r="AX476" s="14" t="s">
        <v>85</v>
      </c>
      <c r="AY476" s="268" t="s">
        <v>179</v>
      </c>
    </row>
    <row r="477" s="2" customFormat="1" ht="16.5" customHeight="1">
      <c r="A477" s="39"/>
      <c r="B477" s="40"/>
      <c r="C477" s="229" t="s">
        <v>649</v>
      </c>
      <c r="D477" s="229" t="s">
        <v>181</v>
      </c>
      <c r="E477" s="230" t="s">
        <v>650</v>
      </c>
      <c r="F477" s="231" t="s">
        <v>651</v>
      </c>
      <c r="G477" s="232" t="s">
        <v>184</v>
      </c>
      <c r="H477" s="233">
        <v>8.8000000000000007</v>
      </c>
      <c r="I477" s="234"/>
      <c r="J477" s="235">
        <f>ROUND(I477*H477,2)</f>
        <v>0</v>
      </c>
      <c r="K477" s="231" t="s">
        <v>185</v>
      </c>
      <c r="L477" s="45"/>
      <c r="M477" s="236" t="s">
        <v>1</v>
      </c>
      <c r="N477" s="237" t="s">
        <v>43</v>
      </c>
      <c r="O477" s="92"/>
      <c r="P477" s="238">
        <f>O477*H477</f>
        <v>0</v>
      </c>
      <c r="Q477" s="238">
        <v>0.00264</v>
      </c>
      <c r="R477" s="238">
        <f>Q477*H477</f>
        <v>0.023232000000000003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186</v>
      </c>
      <c r="AT477" s="240" t="s">
        <v>181</v>
      </c>
      <c r="AU477" s="240" t="s">
        <v>87</v>
      </c>
      <c r="AY477" s="18" t="s">
        <v>179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85</v>
      </c>
      <c r="BK477" s="241">
        <f>ROUND(I477*H477,2)</f>
        <v>0</v>
      </c>
      <c r="BL477" s="18" t="s">
        <v>186</v>
      </c>
      <c r="BM477" s="240" t="s">
        <v>652</v>
      </c>
    </row>
    <row r="478" s="2" customFormat="1">
      <c r="A478" s="39"/>
      <c r="B478" s="40"/>
      <c r="C478" s="41"/>
      <c r="D478" s="242" t="s">
        <v>188</v>
      </c>
      <c r="E478" s="41"/>
      <c r="F478" s="243" t="s">
        <v>653</v>
      </c>
      <c r="G478" s="41"/>
      <c r="H478" s="41"/>
      <c r="I478" s="244"/>
      <c r="J478" s="41"/>
      <c r="K478" s="41"/>
      <c r="L478" s="45"/>
      <c r="M478" s="245"/>
      <c r="N478" s="24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188</v>
      </c>
      <c r="AU478" s="18" t="s">
        <v>87</v>
      </c>
    </row>
    <row r="479" s="13" customFormat="1">
      <c r="A479" s="13"/>
      <c r="B479" s="247"/>
      <c r="C479" s="248"/>
      <c r="D479" s="242" t="s">
        <v>190</v>
      </c>
      <c r="E479" s="249" t="s">
        <v>1</v>
      </c>
      <c r="F479" s="250" t="s">
        <v>654</v>
      </c>
      <c r="G479" s="248"/>
      <c r="H479" s="251">
        <v>4.7999999999999998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190</v>
      </c>
      <c r="AU479" s="257" t="s">
        <v>87</v>
      </c>
      <c r="AV479" s="13" t="s">
        <v>87</v>
      </c>
      <c r="AW479" s="13" t="s">
        <v>34</v>
      </c>
      <c r="AX479" s="13" t="s">
        <v>78</v>
      </c>
      <c r="AY479" s="257" t="s">
        <v>179</v>
      </c>
    </row>
    <row r="480" s="13" customFormat="1">
      <c r="A480" s="13"/>
      <c r="B480" s="247"/>
      <c r="C480" s="248"/>
      <c r="D480" s="242" t="s">
        <v>190</v>
      </c>
      <c r="E480" s="249" t="s">
        <v>1</v>
      </c>
      <c r="F480" s="250" t="s">
        <v>655</v>
      </c>
      <c r="G480" s="248"/>
      <c r="H480" s="251">
        <v>4</v>
      </c>
      <c r="I480" s="252"/>
      <c r="J480" s="248"/>
      <c r="K480" s="248"/>
      <c r="L480" s="253"/>
      <c r="M480" s="254"/>
      <c r="N480" s="255"/>
      <c r="O480" s="255"/>
      <c r="P480" s="255"/>
      <c r="Q480" s="255"/>
      <c r="R480" s="255"/>
      <c r="S480" s="255"/>
      <c r="T480" s="25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7" t="s">
        <v>190</v>
      </c>
      <c r="AU480" s="257" t="s">
        <v>87</v>
      </c>
      <c r="AV480" s="13" t="s">
        <v>87</v>
      </c>
      <c r="AW480" s="13" t="s">
        <v>34</v>
      </c>
      <c r="AX480" s="13" t="s">
        <v>78</v>
      </c>
      <c r="AY480" s="257" t="s">
        <v>179</v>
      </c>
    </row>
    <row r="481" s="14" customFormat="1">
      <c r="A481" s="14"/>
      <c r="B481" s="258"/>
      <c r="C481" s="259"/>
      <c r="D481" s="242" t="s">
        <v>190</v>
      </c>
      <c r="E481" s="260" t="s">
        <v>1</v>
      </c>
      <c r="F481" s="261" t="s">
        <v>192</v>
      </c>
      <c r="G481" s="259"/>
      <c r="H481" s="262">
        <v>8.8000000000000007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8" t="s">
        <v>190</v>
      </c>
      <c r="AU481" s="268" t="s">
        <v>87</v>
      </c>
      <c r="AV481" s="14" t="s">
        <v>186</v>
      </c>
      <c r="AW481" s="14" t="s">
        <v>34</v>
      </c>
      <c r="AX481" s="14" t="s">
        <v>85</v>
      </c>
      <c r="AY481" s="268" t="s">
        <v>179</v>
      </c>
    </row>
    <row r="482" s="2" customFormat="1" ht="16.5" customHeight="1">
      <c r="A482" s="39"/>
      <c r="B482" s="40"/>
      <c r="C482" s="229" t="s">
        <v>656</v>
      </c>
      <c r="D482" s="229" t="s">
        <v>181</v>
      </c>
      <c r="E482" s="230" t="s">
        <v>657</v>
      </c>
      <c r="F482" s="231" t="s">
        <v>658</v>
      </c>
      <c r="G482" s="232" t="s">
        <v>184</v>
      </c>
      <c r="H482" s="233">
        <v>8.8000000000000007</v>
      </c>
      <c r="I482" s="234"/>
      <c r="J482" s="235">
        <f>ROUND(I482*H482,2)</f>
        <v>0</v>
      </c>
      <c r="K482" s="231" t="s">
        <v>185</v>
      </c>
      <c r="L482" s="45"/>
      <c r="M482" s="236" t="s">
        <v>1</v>
      </c>
      <c r="N482" s="237" t="s">
        <v>43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186</v>
      </c>
      <c r="AT482" s="240" t="s">
        <v>181</v>
      </c>
      <c r="AU482" s="240" t="s">
        <v>87</v>
      </c>
      <c r="AY482" s="18" t="s">
        <v>179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85</v>
      </c>
      <c r="BK482" s="241">
        <f>ROUND(I482*H482,2)</f>
        <v>0</v>
      </c>
      <c r="BL482" s="18" t="s">
        <v>186</v>
      </c>
      <c r="BM482" s="240" t="s">
        <v>659</v>
      </c>
    </row>
    <row r="483" s="2" customFormat="1">
      <c r="A483" s="39"/>
      <c r="B483" s="40"/>
      <c r="C483" s="41"/>
      <c r="D483" s="242" t="s">
        <v>188</v>
      </c>
      <c r="E483" s="41"/>
      <c r="F483" s="243" t="s">
        <v>660</v>
      </c>
      <c r="G483" s="41"/>
      <c r="H483" s="41"/>
      <c r="I483" s="244"/>
      <c r="J483" s="41"/>
      <c r="K483" s="41"/>
      <c r="L483" s="45"/>
      <c r="M483" s="245"/>
      <c r="N483" s="24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188</v>
      </c>
      <c r="AU483" s="18" t="s">
        <v>87</v>
      </c>
    </row>
    <row r="484" s="13" customFormat="1">
      <c r="A484" s="13"/>
      <c r="B484" s="247"/>
      <c r="C484" s="248"/>
      <c r="D484" s="242" t="s">
        <v>190</v>
      </c>
      <c r="E484" s="249" t="s">
        <v>1</v>
      </c>
      <c r="F484" s="250" t="s">
        <v>661</v>
      </c>
      <c r="G484" s="248"/>
      <c r="H484" s="251">
        <v>8.8000000000000007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190</v>
      </c>
      <c r="AU484" s="257" t="s">
        <v>87</v>
      </c>
      <c r="AV484" s="13" t="s">
        <v>87</v>
      </c>
      <c r="AW484" s="13" t="s">
        <v>34</v>
      </c>
      <c r="AX484" s="13" t="s">
        <v>85</v>
      </c>
      <c r="AY484" s="257" t="s">
        <v>179</v>
      </c>
    </row>
    <row r="485" s="2" customFormat="1" ht="16.5" customHeight="1">
      <c r="A485" s="39"/>
      <c r="B485" s="40"/>
      <c r="C485" s="229" t="s">
        <v>662</v>
      </c>
      <c r="D485" s="229" t="s">
        <v>181</v>
      </c>
      <c r="E485" s="230" t="s">
        <v>663</v>
      </c>
      <c r="F485" s="231" t="s">
        <v>664</v>
      </c>
      <c r="G485" s="232" t="s">
        <v>246</v>
      </c>
      <c r="H485" s="233">
        <v>5.6699999999999999</v>
      </c>
      <c r="I485" s="234"/>
      <c r="J485" s="235">
        <f>ROUND(I485*H485,2)</f>
        <v>0</v>
      </c>
      <c r="K485" s="231" t="s">
        <v>185</v>
      </c>
      <c r="L485" s="45"/>
      <c r="M485" s="236" t="s">
        <v>1</v>
      </c>
      <c r="N485" s="237" t="s">
        <v>43</v>
      </c>
      <c r="O485" s="92"/>
      <c r="P485" s="238">
        <f>O485*H485</f>
        <v>0</v>
      </c>
      <c r="Q485" s="238">
        <v>2.3010199999999998</v>
      </c>
      <c r="R485" s="238">
        <f>Q485*H485</f>
        <v>13.046783399999999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186</v>
      </c>
      <c r="AT485" s="240" t="s">
        <v>181</v>
      </c>
      <c r="AU485" s="240" t="s">
        <v>87</v>
      </c>
      <c r="AY485" s="18" t="s">
        <v>179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85</v>
      </c>
      <c r="BK485" s="241">
        <f>ROUND(I485*H485,2)</f>
        <v>0</v>
      </c>
      <c r="BL485" s="18" t="s">
        <v>186</v>
      </c>
      <c r="BM485" s="240" t="s">
        <v>665</v>
      </c>
    </row>
    <row r="486" s="2" customFormat="1">
      <c r="A486" s="39"/>
      <c r="B486" s="40"/>
      <c r="C486" s="41"/>
      <c r="D486" s="242" t="s">
        <v>188</v>
      </c>
      <c r="E486" s="41"/>
      <c r="F486" s="243" t="s">
        <v>666</v>
      </c>
      <c r="G486" s="41"/>
      <c r="H486" s="41"/>
      <c r="I486" s="244"/>
      <c r="J486" s="41"/>
      <c r="K486" s="41"/>
      <c r="L486" s="45"/>
      <c r="M486" s="245"/>
      <c r="N486" s="246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188</v>
      </c>
      <c r="AU486" s="18" t="s">
        <v>87</v>
      </c>
    </row>
    <row r="487" s="2" customFormat="1">
      <c r="A487" s="39"/>
      <c r="B487" s="40"/>
      <c r="C487" s="41"/>
      <c r="D487" s="242" t="s">
        <v>198</v>
      </c>
      <c r="E487" s="41"/>
      <c r="F487" s="269" t="s">
        <v>667</v>
      </c>
      <c r="G487" s="41"/>
      <c r="H487" s="41"/>
      <c r="I487" s="244"/>
      <c r="J487" s="41"/>
      <c r="K487" s="41"/>
      <c r="L487" s="45"/>
      <c r="M487" s="245"/>
      <c r="N487" s="24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198</v>
      </c>
      <c r="AU487" s="18" t="s">
        <v>87</v>
      </c>
    </row>
    <row r="488" s="13" customFormat="1">
      <c r="A488" s="13"/>
      <c r="B488" s="247"/>
      <c r="C488" s="248"/>
      <c r="D488" s="242" t="s">
        <v>190</v>
      </c>
      <c r="E488" s="249" t="s">
        <v>1</v>
      </c>
      <c r="F488" s="250" t="s">
        <v>668</v>
      </c>
      <c r="G488" s="248"/>
      <c r="H488" s="251">
        <v>5.6699999999999999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190</v>
      </c>
      <c r="AU488" s="257" t="s">
        <v>87</v>
      </c>
      <c r="AV488" s="13" t="s">
        <v>87</v>
      </c>
      <c r="AW488" s="13" t="s">
        <v>34</v>
      </c>
      <c r="AX488" s="13" t="s">
        <v>85</v>
      </c>
      <c r="AY488" s="257" t="s">
        <v>179</v>
      </c>
    </row>
    <row r="489" s="12" customFormat="1" ht="22.8" customHeight="1">
      <c r="A489" s="12"/>
      <c r="B489" s="213"/>
      <c r="C489" s="214"/>
      <c r="D489" s="215" t="s">
        <v>77</v>
      </c>
      <c r="E489" s="227" t="s">
        <v>95</v>
      </c>
      <c r="F489" s="227" t="s">
        <v>669</v>
      </c>
      <c r="G489" s="214"/>
      <c r="H489" s="214"/>
      <c r="I489" s="217"/>
      <c r="J489" s="228">
        <f>BK489</f>
        <v>0</v>
      </c>
      <c r="K489" s="214"/>
      <c r="L489" s="219"/>
      <c r="M489" s="220"/>
      <c r="N489" s="221"/>
      <c r="O489" s="221"/>
      <c r="P489" s="222">
        <f>SUM(P490:P588)</f>
        <v>0</v>
      </c>
      <c r="Q489" s="221"/>
      <c r="R489" s="222">
        <f>SUM(R490:R588)</f>
        <v>206.40172179999999</v>
      </c>
      <c r="S489" s="221"/>
      <c r="T489" s="223">
        <f>SUM(T490:T588)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4" t="s">
        <v>85</v>
      </c>
      <c r="AT489" s="225" t="s">
        <v>77</v>
      </c>
      <c r="AU489" s="225" t="s">
        <v>85</v>
      </c>
      <c r="AY489" s="224" t="s">
        <v>179</v>
      </c>
      <c r="BK489" s="226">
        <f>SUM(BK490:BK588)</f>
        <v>0</v>
      </c>
    </row>
    <row r="490" s="2" customFormat="1" ht="21.75" customHeight="1">
      <c r="A490" s="39"/>
      <c r="B490" s="40"/>
      <c r="C490" s="229" t="s">
        <v>670</v>
      </c>
      <c r="D490" s="229" t="s">
        <v>181</v>
      </c>
      <c r="E490" s="230" t="s">
        <v>671</v>
      </c>
      <c r="F490" s="231" t="s">
        <v>672</v>
      </c>
      <c r="G490" s="232" t="s">
        <v>253</v>
      </c>
      <c r="H490" s="233">
        <v>15</v>
      </c>
      <c r="I490" s="234"/>
      <c r="J490" s="235">
        <f>ROUND(I490*H490,2)</f>
        <v>0</v>
      </c>
      <c r="K490" s="231" t="s">
        <v>185</v>
      </c>
      <c r="L490" s="45"/>
      <c r="M490" s="236" t="s">
        <v>1</v>
      </c>
      <c r="N490" s="237" t="s">
        <v>43</v>
      </c>
      <c r="O490" s="92"/>
      <c r="P490" s="238">
        <f>O490*H490</f>
        <v>0</v>
      </c>
      <c r="Q490" s="238">
        <v>0.50573999999999997</v>
      </c>
      <c r="R490" s="238">
        <f>Q490*H490</f>
        <v>7.5860999999999992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186</v>
      </c>
      <c r="AT490" s="240" t="s">
        <v>181</v>
      </c>
      <c r="AU490" s="240" t="s">
        <v>87</v>
      </c>
      <c r="AY490" s="18" t="s">
        <v>179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85</v>
      </c>
      <c r="BK490" s="241">
        <f>ROUND(I490*H490,2)</f>
        <v>0</v>
      </c>
      <c r="BL490" s="18" t="s">
        <v>186</v>
      </c>
      <c r="BM490" s="240" t="s">
        <v>673</v>
      </c>
    </row>
    <row r="491" s="2" customFormat="1">
      <c r="A491" s="39"/>
      <c r="B491" s="40"/>
      <c r="C491" s="41"/>
      <c r="D491" s="242" t="s">
        <v>188</v>
      </c>
      <c r="E491" s="41"/>
      <c r="F491" s="243" t="s">
        <v>674</v>
      </c>
      <c r="G491" s="41"/>
      <c r="H491" s="41"/>
      <c r="I491" s="244"/>
      <c r="J491" s="41"/>
      <c r="K491" s="41"/>
      <c r="L491" s="45"/>
      <c r="M491" s="245"/>
      <c r="N491" s="246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188</v>
      </c>
      <c r="AU491" s="18" t="s">
        <v>87</v>
      </c>
    </row>
    <row r="492" s="2" customFormat="1">
      <c r="A492" s="39"/>
      <c r="B492" s="40"/>
      <c r="C492" s="41"/>
      <c r="D492" s="242" t="s">
        <v>198</v>
      </c>
      <c r="E492" s="41"/>
      <c r="F492" s="269" t="s">
        <v>675</v>
      </c>
      <c r="G492" s="41"/>
      <c r="H492" s="41"/>
      <c r="I492" s="244"/>
      <c r="J492" s="41"/>
      <c r="K492" s="41"/>
      <c r="L492" s="45"/>
      <c r="M492" s="245"/>
      <c r="N492" s="24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198</v>
      </c>
      <c r="AU492" s="18" t="s">
        <v>87</v>
      </c>
    </row>
    <row r="493" s="13" customFormat="1">
      <c r="A493" s="13"/>
      <c r="B493" s="247"/>
      <c r="C493" s="248"/>
      <c r="D493" s="242" t="s">
        <v>190</v>
      </c>
      <c r="E493" s="249" t="s">
        <v>1</v>
      </c>
      <c r="F493" s="250" t="s">
        <v>8</v>
      </c>
      <c r="G493" s="248"/>
      <c r="H493" s="251">
        <v>15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190</v>
      </c>
      <c r="AU493" s="257" t="s">
        <v>87</v>
      </c>
      <c r="AV493" s="13" t="s">
        <v>87</v>
      </c>
      <c r="AW493" s="13" t="s">
        <v>34</v>
      </c>
      <c r="AX493" s="13" t="s">
        <v>78</v>
      </c>
      <c r="AY493" s="257" t="s">
        <v>179</v>
      </c>
    </row>
    <row r="494" s="14" customFormat="1">
      <c r="A494" s="14"/>
      <c r="B494" s="258"/>
      <c r="C494" s="259"/>
      <c r="D494" s="242" t="s">
        <v>190</v>
      </c>
      <c r="E494" s="260" t="s">
        <v>1</v>
      </c>
      <c r="F494" s="261" t="s">
        <v>192</v>
      </c>
      <c r="G494" s="259"/>
      <c r="H494" s="262">
        <v>15</v>
      </c>
      <c r="I494" s="263"/>
      <c r="J494" s="259"/>
      <c r="K494" s="259"/>
      <c r="L494" s="264"/>
      <c r="M494" s="265"/>
      <c r="N494" s="266"/>
      <c r="O494" s="266"/>
      <c r="P494" s="266"/>
      <c r="Q494" s="266"/>
      <c r="R494" s="266"/>
      <c r="S494" s="266"/>
      <c r="T494" s="26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8" t="s">
        <v>190</v>
      </c>
      <c r="AU494" s="268" t="s">
        <v>87</v>
      </c>
      <c r="AV494" s="14" t="s">
        <v>186</v>
      </c>
      <c r="AW494" s="14" t="s">
        <v>34</v>
      </c>
      <c r="AX494" s="14" t="s">
        <v>85</v>
      </c>
      <c r="AY494" s="268" t="s">
        <v>179</v>
      </c>
    </row>
    <row r="495" s="2" customFormat="1" ht="21.75" customHeight="1">
      <c r="A495" s="39"/>
      <c r="B495" s="40"/>
      <c r="C495" s="229" t="s">
        <v>676</v>
      </c>
      <c r="D495" s="229" t="s">
        <v>181</v>
      </c>
      <c r="E495" s="230" t="s">
        <v>677</v>
      </c>
      <c r="F495" s="231" t="s">
        <v>678</v>
      </c>
      <c r="G495" s="232" t="s">
        <v>253</v>
      </c>
      <c r="H495" s="233">
        <v>13</v>
      </c>
      <c r="I495" s="234"/>
      <c r="J495" s="235">
        <f>ROUND(I495*H495,2)</f>
        <v>0</v>
      </c>
      <c r="K495" s="231" t="s">
        <v>1</v>
      </c>
      <c r="L495" s="45"/>
      <c r="M495" s="236" t="s">
        <v>1</v>
      </c>
      <c r="N495" s="237" t="s">
        <v>43</v>
      </c>
      <c r="O495" s="92"/>
      <c r="P495" s="238">
        <f>O495*H495</f>
        <v>0</v>
      </c>
      <c r="Q495" s="238">
        <v>0.55374000000000001</v>
      </c>
      <c r="R495" s="238">
        <f>Q495*H495</f>
        <v>7.19862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186</v>
      </c>
      <c r="AT495" s="240" t="s">
        <v>181</v>
      </c>
      <c r="AU495" s="240" t="s">
        <v>87</v>
      </c>
      <c r="AY495" s="18" t="s">
        <v>179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85</v>
      </c>
      <c r="BK495" s="241">
        <f>ROUND(I495*H495,2)</f>
        <v>0</v>
      </c>
      <c r="BL495" s="18" t="s">
        <v>186</v>
      </c>
      <c r="BM495" s="240" t="s">
        <v>679</v>
      </c>
    </row>
    <row r="496" s="2" customFormat="1">
      <c r="A496" s="39"/>
      <c r="B496" s="40"/>
      <c r="C496" s="41"/>
      <c r="D496" s="242" t="s">
        <v>188</v>
      </c>
      <c r="E496" s="41"/>
      <c r="F496" s="243" t="s">
        <v>680</v>
      </c>
      <c r="G496" s="41"/>
      <c r="H496" s="41"/>
      <c r="I496" s="244"/>
      <c r="J496" s="41"/>
      <c r="K496" s="41"/>
      <c r="L496" s="45"/>
      <c r="M496" s="245"/>
      <c r="N496" s="24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188</v>
      </c>
      <c r="AU496" s="18" t="s">
        <v>87</v>
      </c>
    </row>
    <row r="497" s="2" customFormat="1">
      <c r="A497" s="39"/>
      <c r="B497" s="40"/>
      <c r="C497" s="41"/>
      <c r="D497" s="242" t="s">
        <v>198</v>
      </c>
      <c r="E497" s="41"/>
      <c r="F497" s="269" t="s">
        <v>681</v>
      </c>
      <c r="G497" s="41"/>
      <c r="H497" s="41"/>
      <c r="I497" s="244"/>
      <c r="J497" s="41"/>
      <c r="K497" s="41"/>
      <c r="L497" s="45"/>
      <c r="M497" s="245"/>
      <c r="N497" s="246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198</v>
      </c>
      <c r="AU497" s="18" t="s">
        <v>87</v>
      </c>
    </row>
    <row r="498" s="13" customFormat="1">
      <c r="A498" s="13"/>
      <c r="B498" s="247"/>
      <c r="C498" s="248"/>
      <c r="D498" s="242" t="s">
        <v>190</v>
      </c>
      <c r="E498" s="249" t="s">
        <v>1</v>
      </c>
      <c r="F498" s="250" t="s">
        <v>258</v>
      </c>
      <c r="G498" s="248"/>
      <c r="H498" s="251">
        <v>13</v>
      </c>
      <c r="I498" s="252"/>
      <c r="J498" s="248"/>
      <c r="K498" s="248"/>
      <c r="L498" s="253"/>
      <c r="M498" s="254"/>
      <c r="N498" s="255"/>
      <c r="O498" s="255"/>
      <c r="P498" s="255"/>
      <c r="Q498" s="255"/>
      <c r="R498" s="255"/>
      <c r="S498" s="255"/>
      <c r="T498" s="25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7" t="s">
        <v>190</v>
      </c>
      <c r="AU498" s="257" t="s">
        <v>87</v>
      </c>
      <c r="AV498" s="13" t="s">
        <v>87</v>
      </c>
      <c r="AW498" s="13" t="s">
        <v>34</v>
      </c>
      <c r="AX498" s="13" t="s">
        <v>78</v>
      </c>
      <c r="AY498" s="257" t="s">
        <v>179</v>
      </c>
    </row>
    <row r="499" s="14" customFormat="1">
      <c r="A499" s="14"/>
      <c r="B499" s="258"/>
      <c r="C499" s="259"/>
      <c r="D499" s="242" t="s">
        <v>190</v>
      </c>
      <c r="E499" s="260" t="s">
        <v>1</v>
      </c>
      <c r="F499" s="261" t="s">
        <v>192</v>
      </c>
      <c r="G499" s="259"/>
      <c r="H499" s="262">
        <v>13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8" t="s">
        <v>190</v>
      </c>
      <c r="AU499" s="268" t="s">
        <v>87</v>
      </c>
      <c r="AV499" s="14" t="s">
        <v>186</v>
      </c>
      <c r="AW499" s="14" t="s">
        <v>34</v>
      </c>
      <c r="AX499" s="14" t="s">
        <v>85</v>
      </c>
      <c r="AY499" s="268" t="s">
        <v>179</v>
      </c>
    </row>
    <row r="500" s="2" customFormat="1" ht="21.75" customHeight="1">
      <c r="A500" s="39"/>
      <c r="B500" s="40"/>
      <c r="C500" s="229" t="s">
        <v>682</v>
      </c>
      <c r="D500" s="229" t="s">
        <v>181</v>
      </c>
      <c r="E500" s="230" t="s">
        <v>683</v>
      </c>
      <c r="F500" s="231" t="s">
        <v>684</v>
      </c>
      <c r="G500" s="232" t="s">
        <v>253</v>
      </c>
      <c r="H500" s="233">
        <v>11</v>
      </c>
      <c r="I500" s="234"/>
      <c r="J500" s="235">
        <f>ROUND(I500*H500,2)</f>
        <v>0</v>
      </c>
      <c r="K500" s="231" t="s">
        <v>1</v>
      </c>
      <c r="L500" s="45"/>
      <c r="M500" s="236" t="s">
        <v>1</v>
      </c>
      <c r="N500" s="237" t="s">
        <v>43</v>
      </c>
      <c r="O500" s="92"/>
      <c r="P500" s="238">
        <f>O500*H500</f>
        <v>0</v>
      </c>
      <c r="Q500" s="238">
        <v>0.55374000000000001</v>
      </c>
      <c r="R500" s="238">
        <f>Q500*H500</f>
        <v>6.0911400000000002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186</v>
      </c>
      <c r="AT500" s="240" t="s">
        <v>181</v>
      </c>
      <c r="AU500" s="240" t="s">
        <v>87</v>
      </c>
      <c r="AY500" s="18" t="s">
        <v>179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85</v>
      </c>
      <c r="BK500" s="241">
        <f>ROUND(I500*H500,2)</f>
        <v>0</v>
      </c>
      <c r="BL500" s="18" t="s">
        <v>186</v>
      </c>
      <c r="BM500" s="240" t="s">
        <v>685</v>
      </c>
    </row>
    <row r="501" s="2" customFormat="1">
      <c r="A501" s="39"/>
      <c r="B501" s="40"/>
      <c r="C501" s="41"/>
      <c r="D501" s="242" t="s">
        <v>188</v>
      </c>
      <c r="E501" s="41"/>
      <c r="F501" s="243" t="s">
        <v>686</v>
      </c>
      <c r="G501" s="41"/>
      <c r="H501" s="41"/>
      <c r="I501" s="244"/>
      <c r="J501" s="41"/>
      <c r="K501" s="41"/>
      <c r="L501" s="45"/>
      <c r="M501" s="245"/>
      <c r="N501" s="246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188</v>
      </c>
      <c r="AU501" s="18" t="s">
        <v>87</v>
      </c>
    </row>
    <row r="502" s="2" customFormat="1">
      <c r="A502" s="39"/>
      <c r="B502" s="40"/>
      <c r="C502" s="41"/>
      <c r="D502" s="242" t="s">
        <v>198</v>
      </c>
      <c r="E502" s="41"/>
      <c r="F502" s="269" t="s">
        <v>687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198</v>
      </c>
      <c r="AU502" s="18" t="s">
        <v>87</v>
      </c>
    </row>
    <row r="503" s="13" customFormat="1">
      <c r="A503" s="13"/>
      <c r="B503" s="247"/>
      <c r="C503" s="248"/>
      <c r="D503" s="242" t="s">
        <v>190</v>
      </c>
      <c r="E503" s="249" t="s">
        <v>1</v>
      </c>
      <c r="F503" s="250" t="s">
        <v>243</v>
      </c>
      <c r="G503" s="248"/>
      <c r="H503" s="251">
        <v>11</v>
      </c>
      <c r="I503" s="252"/>
      <c r="J503" s="248"/>
      <c r="K503" s="248"/>
      <c r="L503" s="253"/>
      <c r="M503" s="254"/>
      <c r="N503" s="255"/>
      <c r="O503" s="255"/>
      <c r="P503" s="255"/>
      <c r="Q503" s="255"/>
      <c r="R503" s="255"/>
      <c r="S503" s="255"/>
      <c r="T503" s="25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7" t="s">
        <v>190</v>
      </c>
      <c r="AU503" s="257" t="s">
        <v>87</v>
      </c>
      <c r="AV503" s="13" t="s">
        <v>87</v>
      </c>
      <c r="AW503" s="13" t="s">
        <v>34</v>
      </c>
      <c r="AX503" s="13" t="s">
        <v>78</v>
      </c>
      <c r="AY503" s="257" t="s">
        <v>179</v>
      </c>
    </row>
    <row r="504" s="14" customFormat="1">
      <c r="A504" s="14"/>
      <c r="B504" s="258"/>
      <c r="C504" s="259"/>
      <c r="D504" s="242" t="s">
        <v>190</v>
      </c>
      <c r="E504" s="260" t="s">
        <v>1</v>
      </c>
      <c r="F504" s="261" t="s">
        <v>192</v>
      </c>
      <c r="G504" s="259"/>
      <c r="H504" s="262">
        <v>11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8" t="s">
        <v>190</v>
      </c>
      <c r="AU504" s="268" t="s">
        <v>87</v>
      </c>
      <c r="AV504" s="14" t="s">
        <v>186</v>
      </c>
      <c r="AW504" s="14" t="s">
        <v>34</v>
      </c>
      <c r="AX504" s="14" t="s">
        <v>85</v>
      </c>
      <c r="AY504" s="268" t="s">
        <v>179</v>
      </c>
    </row>
    <row r="505" s="2" customFormat="1" ht="24.15" customHeight="1">
      <c r="A505" s="39"/>
      <c r="B505" s="40"/>
      <c r="C505" s="229" t="s">
        <v>688</v>
      </c>
      <c r="D505" s="229" t="s">
        <v>181</v>
      </c>
      <c r="E505" s="230" t="s">
        <v>689</v>
      </c>
      <c r="F505" s="231" t="s">
        <v>690</v>
      </c>
      <c r="G505" s="232" t="s">
        <v>246</v>
      </c>
      <c r="H505" s="233">
        <v>67.694999999999993</v>
      </c>
      <c r="I505" s="234"/>
      <c r="J505" s="235">
        <f>ROUND(I505*H505,2)</f>
        <v>0</v>
      </c>
      <c r="K505" s="231" t="s">
        <v>185</v>
      </c>
      <c r="L505" s="45"/>
      <c r="M505" s="236" t="s">
        <v>1</v>
      </c>
      <c r="N505" s="237" t="s">
        <v>43</v>
      </c>
      <c r="O505" s="92"/>
      <c r="P505" s="238">
        <f>O505*H505</f>
        <v>0</v>
      </c>
      <c r="Q505" s="238">
        <v>2.0874999999999999</v>
      </c>
      <c r="R505" s="238">
        <f>Q505*H505</f>
        <v>141.31331249999997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186</v>
      </c>
      <c r="AT505" s="240" t="s">
        <v>181</v>
      </c>
      <c r="AU505" s="240" t="s">
        <v>87</v>
      </c>
      <c r="AY505" s="18" t="s">
        <v>179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85</v>
      </c>
      <c r="BK505" s="241">
        <f>ROUND(I505*H505,2)</f>
        <v>0</v>
      </c>
      <c r="BL505" s="18" t="s">
        <v>186</v>
      </c>
      <c r="BM505" s="240" t="s">
        <v>691</v>
      </c>
    </row>
    <row r="506" s="2" customFormat="1">
      <c r="A506" s="39"/>
      <c r="B506" s="40"/>
      <c r="C506" s="41"/>
      <c r="D506" s="242" t="s">
        <v>188</v>
      </c>
      <c r="E506" s="41"/>
      <c r="F506" s="243" t="s">
        <v>692</v>
      </c>
      <c r="G506" s="41"/>
      <c r="H506" s="41"/>
      <c r="I506" s="244"/>
      <c r="J506" s="41"/>
      <c r="K506" s="41"/>
      <c r="L506" s="45"/>
      <c r="M506" s="245"/>
      <c r="N506" s="246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188</v>
      </c>
      <c r="AU506" s="18" t="s">
        <v>87</v>
      </c>
    </row>
    <row r="507" s="13" customFormat="1">
      <c r="A507" s="13"/>
      <c r="B507" s="247"/>
      <c r="C507" s="248"/>
      <c r="D507" s="242" t="s">
        <v>190</v>
      </c>
      <c r="E507" s="249" t="s">
        <v>1</v>
      </c>
      <c r="F507" s="250" t="s">
        <v>693</v>
      </c>
      <c r="G507" s="248"/>
      <c r="H507" s="251">
        <v>45.664999999999999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7" t="s">
        <v>190</v>
      </c>
      <c r="AU507" s="257" t="s">
        <v>87</v>
      </c>
      <c r="AV507" s="13" t="s">
        <v>87</v>
      </c>
      <c r="AW507" s="13" t="s">
        <v>34</v>
      </c>
      <c r="AX507" s="13" t="s">
        <v>78</v>
      </c>
      <c r="AY507" s="257" t="s">
        <v>179</v>
      </c>
    </row>
    <row r="508" s="13" customFormat="1">
      <c r="A508" s="13"/>
      <c r="B508" s="247"/>
      <c r="C508" s="248"/>
      <c r="D508" s="242" t="s">
        <v>190</v>
      </c>
      <c r="E508" s="249" t="s">
        <v>1</v>
      </c>
      <c r="F508" s="250" t="s">
        <v>694</v>
      </c>
      <c r="G508" s="248"/>
      <c r="H508" s="251">
        <v>22.030000000000001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7" t="s">
        <v>190</v>
      </c>
      <c r="AU508" s="257" t="s">
        <v>87</v>
      </c>
      <c r="AV508" s="13" t="s">
        <v>87</v>
      </c>
      <c r="AW508" s="13" t="s">
        <v>34</v>
      </c>
      <c r="AX508" s="13" t="s">
        <v>78</v>
      </c>
      <c r="AY508" s="257" t="s">
        <v>179</v>
      </c>
    </row>
    <row r="509" s="14" customFormat="1">
      <c r="A509" s="14"/>
      <c r="B509" s="258"/>
      <c r="C509" s="259"/>
      <c r="D509" s="242" t="s">
        <v>190</v>
      </c>
      <c r="E509" s="260" t="s">
        <v>1</v>
      </c>
      <c r="F509" s="261" t="s">
        <v>192</v>
      </c>
      <c r="G509" s="259"/>
      <c r="H509" s="262">
        <v>67.694999999999993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8" t="s">
        <v>190</v>
      </c>
      <c r="AU509" s="268" t="s">
        <v>87</v>
      </c>
      <c r="AV509" s="14" t="s">
        <v>186</v>
      </c>
      <c r="AW509" s="14" t="s">
        <v>34</v>
      </c>
      <c r="AX509" s="14" t="s">
        <v>85</v>
      </c>
      <c r="AY509" s="268" t="s">
        <v>179</v>
      </c>
    </row>
    <row r="510" s="2" customFormat="1" ht="24.15" customHeight="1">
      <c r="A510" s="39"/>
      <c r="B510" s="40"/>
      <c r="C510" s="229" t="s">
        <v>695</v>
      </c>
      <c r="D510" s="229" t="s">
        <v>181</v>
      </c>
      <c r="E510" s="230" t="s">
        <v>696</v>
      </c>
      <c r="F510" s="231" t="s">
        <v>697</v>
      </c>
      <c r="G510" s="232" t="s">
        <v>195</v>
      </c>
      <c r="H510" s="233">
        <v>18</v>
      </c>
      <c r="I510" s="234"/>
      <c r="J510" s="235">
        <f>ROUND(I510*H510,2)</f>
        <v>0</v>
      </c>
      <c r="K510" s="231" t="s">
        <v>185</v>
      </c>
      <c r="L510" s="45"/>
      <c r="M510" s="236" t="s">
        <v>1</v>
      </c>
      <c r="N510" s="237" t="s">
        <v>43</v>
      </c>
      <c r="O510" s="92"/>
      <c r="P510" s="238">
        <f>O510*H510</f>
        <v>0</v>
      </c>
      <c r="Q510" s="238">
        <v>0.17488999999999999</v>
      </c>
      <c r="R510" s="238">
        <f>Q510*H510</f>
        <v>3.1480199999999998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186</v>
      </c>
      <c r="AT510" s="240" t="s">
        <v>181</v>
      </c>
      <c r="AU510" s="240" t="s">
        <v>87</v>
      </c>
      <c r="AY510" s="18" t="s">
        <v>179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85</v>
      </c>
      <c r="BK510" s="241">
        <f>ROUND(I510*H510,2)</f>
        <v>0</v>
      </c>
      <c r="BL510" s="18" t="s">
        <v>186</v>
      </c>
      <c r="BM510" s="240" t="s">
        <v>698</v>
      </c>
    </row>
    <row r="511" s="2" customFormat="1">
      <c r="A511" s="39"/>
      <c r="B511" s="40"/>
      <c r="C511" s="41"/>
      <c r="D511" s="242" t="s">
        <v>188</v>
      </c>
      <c r="E511" s="41"/>
      <c r="F511" s="243" t="s">
        <v>699</v>
      </c>
      <c r="G511" s="41"/>
      <c r="H511" s="41"/>
      <c r="I511" s="244"/>
      <c r="J511" s="41"/>
      <c r="K511" s="41"/>
      <c r="L511" s="45"/>
      <c r="M511" s="245"/>
      <c r="N511" s="246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188</v>
      </c>
      <c r="AU511" s="18" t="s">
        <v>87</v>
      </c>
    </row>
    <row r="512" s="13" customFormat="1">
      <c r="A512" s="13"/>
      <c r="B512" s="247"/>
      <c r="C512" s="248"/>
      <c r="D512" s="242" t="s">
        <v>190</v>
      </c>
      <c r="E512" s="249" t="s">
        <v>1</v>
      </c>
      <c r="F512" s="250" t="s">
        <v>290</v>
      </c>
      <c r="G512" s="248"/>
      <c r="H512" s="251">
        <v>18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190</v>
      </c>
      <c r="AU512" s="257" t="s">
        <v>87</v>
      </c>
      <c r="AV512" s="13" t="s">
        <v>87</v>
      </c>
      <c r="AW512" s="13" t="s">
        <v>34</v>
      </c>
      <c r="AX512" s="13" t="s">
        <v>85</v>
      </c>
      <c r="AY512" s="257" t="s">
        <v>179</v>
      </c>
    </row>
    <row r="513" s="2" customFormat="1" ht="16.5" customHeight="1">
      <c r="A513" s="39"/>
      <c r="B513" s="40"/>
      <c r="C513" s="280" t="s">
        <v>700</v>
      </c>
      <c r="D513" s="280" t="s">
        <v>400</v>
      </c>
      <c r="E513" s="281" t="s">
        <v>701</v>
      </c>
      <c r="F513" s="282" t="s">
        <v>702</v>
      </c>
      <c r="G513" s="283" t="s">
        <v>195</v>
      </c>
      <c r="H513" s="284">
        <v>11</v>
      </c>
      <c r="I513" s="285"/>
      <c r="J513" s="286">
        <f>ROUND(I513*H513,2)</f>
        <v>0</v>
      </c>
      <c r="K513" s="282" t="s">
        <v>1</v>
      </c>
      <c r="L513" s="287"/>
      <c r="M513" s="288" t="s">
        <v>1</v>
      </c>
      <c r="N513" s="289" t="s">
        <v>43</v>
      </c>
      <c r="O513" s="92"/>
      <c r="P513" s="238">
        <f>O513*H513</f>
        <v>0</v>
      </c>
      <c r="Q513" s="238">
        <v>0.0035999999999999999</v>
      </c>
      <c r="R513" s="238">
        <f>Q513*H513</f>
        <v>0.039599999999999996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227</v>
      </c>
      <c r="AT513" s="240" t="s">
        <v>400</v>
      </c>
      <c r="AU513" s="240" t="s">
        <v>87</v>
      </c>
      <c r="AY513" s="18" t="s">
        <v>179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85</v>
      </c>
      <c r="BK513" s="241">
        <f>ROUND(I513*H513,2)</f>
        <v>0</v>
      </c>
      <c r="BL513" s="18" t="s">
        <v>186</v>
      </c>
      <c r="BM513" s="240" t="s">
        <v>703</v>
      </c>
    </row>
    <row r="514" s="2" customFormat="1">
      <c r="A514" s="39"/>
      <c r="B514" s="40"/>
      <c r="C514" s="41"/>
      <c r="D514" s="242" t="s">
        <v>188</v>
      </c>
      <c r="E514" s="41"/>
      <c r="F514" s="243" t="s">
        <v>702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188</v>
      </c>
      <c r="AU514" s="18" t="s">
        <v>87</v>
      </c>
    </row>
    <row r="515" s="2" customFormat="1">
      <c r="A515" s="39"/>
      <c r="B515" s="40"/>
      <c r="C515" s="41"/>
      <c r="D515" s="242" t="s">
        <v>198</v>
      </c>
      <c r="E515" s="41"/>
      <c r="F515" s="269" t="s">
        <v>704</v>
      </c>
      <c r="G515" s="41"/>
      <c r="H515" s="41"/>
      <c r="I515" s="244"/>
      <c r="J515" s="41"/>
      <c r="K515" s="41"/>
      <c r="L515" s="45"/>
      <c r="M515" s="245"/>
      <c r="N515" s="24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198</v>
      </c>
      <c r="AU515" s="18" t="s">
        <v>87</v>
      </c>
    </row>
    <row r="516" s="13" customFormat="1">
      <c r="A516" s="13"/>
      <c r="B516" s="247"/>
      <c r="C516" s="248"/>
      <c r="D516" s="242" t="s">
        <v>190</v>
      </c>
      <c r="E516" s="249" t="s">
        <v>1</v>
      </c>
      <c r="F516" s="250" t="s">
        <v>243</v>
      </c>
      <c r="G516" s="248"/>
      <c r="H516" s="251">
        <v>11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7" t="s">
        <v>190</v>
      </c>
      <c r="AU516" s="257" t="s">
        <v>87</v>
      </c>
      <c r="AV516" s="13" t="s">
        <v>87</v>
      </c>
      <c r="AW516" s="13" t="s">
        <v>34</v>
      </c>
      <c r="AX516" s="13" t="s">
        <v>85</v>
      </c>
      <c r="AY516" s="257" t="s">
        <v>179</v>
      </c>
    </row>
    <row r="517" s="2" customFormat="1" ht="24.15" customHeight="1">
      <c r="A517" s="39"/>
      <c r="B517" s="40"/>
      <c r="C517" s="280" t="s">
        <v>705</v>
      </c>
      <c r="D517" s="280" t="s">
        <v>400</v>
      </c>
      <c r="E517" s="281" t="s">
        <v>706</v>
      </c>
      <c r="F517" s="282" t="s">
        <v>707</v>
      </c>
      <c r="G517" s="283" t="s">
        <v>195</v>
      </c>
      <c r="H517" s="284">
        <v>6</v>
      </c>
      <c r="I517" s="285"/>
      <c r="J517" s="286">
        <f>ROUND(I517*H517,2)</f>
        <v>0</v>
      </c>
      <c r="K517" s="282" t="s">
        <v>185</v>
      </c>
      <c r="L517" s="287"/>
      <c r="M517" s="288" t="s">
        <v>1</v>
      </c>
      <c r="N517" s="289" t="s">
        <v>43</v>
      </c>
      <c r="O517" s="92"/>
      <c r="P517" s="238">
        <f>O517*H517</f>
        <v>0</v>
      </c>
      <c r="Q517" s="238">
        <v>0.0027000000000000001</v>
      </c>
      <c r="R517" s="238">
        <f>Q517*H517</f>
        <v>0.016199999999999999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227</v>
      </c>
      <c r="AT517" s="240" t="s">
        <v>400</v>
      </c>
      <c r="AU517" s="240" t="s">
        <v>87</v>
      </c>
      <c r="AY517" s="18" t="s">
        <v>179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85</v>
      </c>
      <c r="BK517" s="241">
        <f>ROUND(I517*H517,2)</f>
        <v>0</v>
      </c>
      <c r="BL517" s="18" t="s">
        <v>186</v>
      </c>
      <c r="BM517" s="240" t="s">
        <v>708</v>
      </c>
    </row>
    <row r="518" s="2" customFormat="1">
      <c r="A518" s="39"/>
      <c r="B518" s="40"/>
      <c r="C518" s="41"/>
      <c r="D518" s="242" t="s">
        <v>188</v>
      </c>
      <c r="E518" s="41"/>
      <c r="F518" s="243" t="s">
        <v>707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188</v>
      </c>
      <c r="AU518" s="18" t="s">
        <v>87</v>
      </c>
    </row>
    <row r="519" s="2" customFormat="1">
      <c r="A519" s="39"/>
      <c r="B519" s="40"/>
      <c r="C519" s="41"/>
      <c r="D519" s="242" t="s">
        <v>198</v>
      </c>
      <c r="E519" s="41"/>
      <c r="F519" s="269" t="s">
        <v>704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198</v>
      </c>
      <c r="AU519" s="18" t="s">
        <v>87</v>
      </c>
    </row>
    <row r="520" s="13" customFormat="1">
      <c r="A520" s="13"/>
      <c r="B520" s="247"/>
      <c r="C520" s="248"/>
      <c r="D520" s="242" t="s">
        <v>190</v>
      </c>
      <c r="E520" s="249" t="s">
        <v>1</v>
      </c>
      <c r="F520" s="250" t="s">
        <v>217</v>
      </c>
      <c r="G520" s="248"/>
      <c r="H520" s="251">
        <v>6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190</v>
      </c>
      <c r="AU520" s="257" t="s">
        <v>87</v>
      </c>
      <c r="AV520" s="13" t="s">
        <v>87</v>
      </c>
      <c r="AW520" s="13" t="s">
        <v>34</v>
      </c>
      <c r="AX520" s="13" t="s">
        <v>78</v>
      </c>
      <c r="AY520" s="257" t="s">
        <v>179</v>
      </c>
    </row>
    <row r="521" s="14" customFormat="1">
      <c r="A521" s="14"/>
      <c r="B521" s="258"/>
      <c r="C521" s="259"/>
      <c r="D521" s="242" t="s">
        <v>190</v>
      </c>
      <c r="E521" s="260" t="s">
        <v>1</v>
      </c>
      <c r="F521" s="261" t="s">
        <v>192</v>
      </c>
      <c r="G521" s="259"/>
      <c r="H521" s="262">
        <v>6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190</v>
      </c>
      <c r="AU521" s="268" t="s">
        <v>87</v>
      </c>
      <c r="AV521" s="14" t="s">
        <v>186</v>
      </c>
      <c r="AW521" s="14" t="s">
        <v>34</v>
      </c>
      <c r="AX521" s="14" t="s">
        <v>85</v>
      </c>
      <c r="AY521" s="268" t="s">
        <v>179</v>
      </c>
    </row>
    <row r="522" s="2" customFormat="1" ht="21.75" customHeight="1">
      <c r="A522" s="39"/>
      <c r="B522" s="40"/>
      <c r="C522" s="280" t="s">
        <v>709</v>
      </c>
      <c r="D522" s="280" t="s">
        <v>400</v>
      </c>
      <c r="E522" s="281" t="s">
        <v>710</v>
      </c>
      <c r="F522" s="282" t="s">
        <v>711</v>
      </c>
      <c r="G522" s="283" t="s">
        <v>195</v>
      </c>
      <c r="H522" s="284">
        <v>6</v>
      </c>
      <c r="I522" s="285"/>
      <c r="J522" s="286">
        <f>ROUND(I522*H522,2)</f>
        <v>0</v>
      </c>
      <c r="K522" s="282" t="s">
        <v>185</v>
      </c>
      <c r="L522" s="287"/>
      <c r="M522" s="288" t="s">
        <v>1</v>
      </c>
      <c r="N522" s="289" t="s">
        <v>43</v>
      </c>
      <c r="O522" s="92"/>
      <c r="P522" s="238">
        <f>O522*H522</f>
        <v>0</v>
      </c>
      <c r="Q522" s="238">
        <v>0.00010000000000000001</v>
      </c>
      <c r="R522" s="238">
        <f>Q522*H522</f>
        <v>0.00060000000000000006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227</v>
      </c>
      <c r="AT522" s="240" t="s">
        <v>400</v>
      </c>
      <c r="AU522" s="240" t="s">
        <v>87</v>
      </c>
      <c r="AY522" s="18" t="s">
        <v>179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85</v>
      </c>
      <c r="BK522" s="241">
        <f>ROUND(I522*H522,2)</f>
        <v>0</v>
      </c>
      <c r="BL522" s="18" t="s">
        <v>186</v>
      </c>
      <c r="BM522" s="240" t="s">
        <v>712</v>
      </c>
    </row>
    <row r="523" s="2" customFormat="1">
      <c r="A523" s="39"/>
      <c r="B523" s="40"/>
      <c r="C523" s="41"/>
      <c r="D523" s="242" t="s">
        <v>188</v>
      </c>
      <c r="E523" s="41"/>
      <c r="F523" s="243" t="s">
        <v>711</v>
      </c>
      <c r="G523" s="41"/>
      <c r="H523" s="41"/>
      <c r="I523" s="244"/>
      <c r="J523" s="41"/>
      <c r="K523" s="41"/>
      <c r="L523" s="45"/>
      <c r="M523" s="245"/>
      <c r="N523" s="24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188</v>
      </c>
      <c r="AU523" s="18" t="s">
        <v>87</v>
      </c>
    </row>
    <row r="524" s="13" customFormat="1">
      <c r="A524" s="13"/>
      <c r="B524" s="247"/>
      <c r="C524" s="248"/>
      <c r="D524" s="242" t="s">
        <v>190</v>
      </c>
      <c r="E524" s="249" t="s">
        <v>1</v>
      </c>
      <c r="F524" s="250" t="s">
        <v>217</v>
      </c>
      <c r="G524" s="248"/>
      <c r="H524" s="251">
        <v>6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7" t="s">
        <v>190</v>
      </c>
      <c r="AU524" s="257" t="s">
        <v>87</v>
      </c>
      <c r="AV524" s="13" t="s">
        <v>87</v>
      </c>
      <c r="AW524" s="13" t="s">
        <v>34</v>
      </c>
      <c r="AX524" s="13" t="s">
        <v>85</v>
      </c>
      <c r="AY524" s="257" t="s">
        <v>179</v>
      </c>
    </row>
    <row r="525" s="2" customFormat="1" ht="24.15" customHeight="1">
      <c r="A525" s="39"/>
      <c r="B525" s="40"/>
      <c r="C525" s="280" t="s">
        <v>713</v>
      </c>
      <c r="D525" s="280" t="s">
        <v>400</v>
      </c>
      <c r="E525" s="281" t="s">
        <v>714</v>
      </c>
      <c r="F525" s="282" t="s">
        <v>715</v>
      </c>
      <c r="G525" s="283" t="s">
        <v>195</v>
      </c>
      <c r="H525" s="284">
        <v>6</v>
      </c>
      <c r="I525" s="285"/>
      <c r="J525" s="286">
        <f>ROUND(I525*H525,2)</f>
        <v>0</v>
      </c>
      <c r="K525" s="282" t="s">
        <v>185</v>
      </c>
      <c r="L525" s="287"/>
      <c r="M525" s="288" t="s">
        <v>1</v>
      </c>
      <c r="N525" s="289" t="s">
        <v>43</v>
      </c>
      <c r="O525" s="92"/>
      <c r="P525" s="238">
        <f>O525*H525</f>
        <v>0</v>
      </c>
      <c r="Q525" s="238">
        <v>0.00010000000000000001</v>
      </c>
      <c r="R525" s="238">
        <f>Q525*H525</f>
        <v>0.00060000000000000006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227</v>
      </c>
      <c r="AT525" s="240" t="s">
        <v>400</v>
      </c>
      <c r="AU525" s="240" t="s">
        <v>87</v>
      </c>
      <c r="AY525" s="18" t="s">
        <v>179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85</v>
      </c>
      <c r="BK525" s="241">
        <f>ROUND(I525*H525,2)</f>
        <v>0</v>
      </c>
      <c r="BL525" s="18" t="s">
        <v>186</v>
      </c>
      <c r="BM525" s="240" t="s">
        <v>716</v>
      </c>
    </row>
    <row r="526" s="2" customFormat="1">
      <c r="A526" s="39"/>
      <c r="B526" s="40"/>
      <c r="C526" s="41"/>
      <c r="D526" s="242" t="s">
        <v>188</v>
      </c>
      <c r="E526" s="41"/>
      <c r="F526" s="243" t="s">
        <v>715</v>
      </c>
      <c r="G526" s="41"/>
      <c r="H526" s="41"/>
      <c r="I526" s="244"/>
      <c r="J526" s="41"/>
      <c r="K526" s="41"/>
      <c r="L526" s="45"/>
      <c r="M526" s="245"/>
      <c r="N526" s="246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188</v>
      </c>
      <c r="AU526" s="18" t="s">
        <v>87</v>
      </c>
    </row>
    <row r="527" s="13" customFormat="1">
      <c r="A527" s="13"/>
      <c r="B527" s="247"/>
      <c r="C527" s="248"/>
      <c r="D527" s="242" t="s">
        <v>190</v>
      </c>
      <c r="E527" s="249" t="s">
        <v>1</v>
      </c>
      <c r="F527" s="250" t="s">
        <v>217</v>
      </c>
      <c r="G527" s="248"/>
      <c r="H527" s="251">
        <v>6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190</v>
      </c>
      <c r="AU527" s="257" t="s">
        <v>87</v>
      </c>
      <c r="AV527" s="13" t="s">
        <v>87</v>
      </c>
      <c r="AW527" s="13" t="s">
        <v>34</v>
      </c>
      <c r="AX527" s="13" t="s">
        <v>85</v>
      </c>
      <c r="AY527" s="257" t="s">
        <v>179</v>
      </c>
    </row>
    <row r="528" s="2" customFormat="1" ht="24.15" customHeight="1">
      <c r="A528" s="39"/>
      <c r="B528" s="40"/>
      <c r="C528" s="229" t="s">
        <v>717</v>
      </c>
      <c r="D528" s="229" t="s">
        <v>181</v>
      </c>
      <c r="E528" s="230" t="s">
        <v>718</v>
      </c>
      <c r="F528" s="231" t="s">
        <v>719</v>
      </c>
      <c r="G528" s="232" t="s">
        <v>253</v>
      </c>
      <c r="H528" s="233">
        <v>27.5</v>
      </c>
      <c r="I528" s="234"/>
      <c r="J528" s="235">
        <f>ROUND(I528*H528,2)</f>
        <v>0</v>
      </c>
      <c r="K528" s="231" t="s">
        <v>185</v>
      </c>
      <c r="L528" s="45"/>
      <c r="M528" s="236" t="s">
        <v>1</v>
      </c>
      <c r="N528" s="237" t="s">
        <v>43</v>
      </c>
      <c r="O528" s="92"/>
      <c r="P528" s="238">
        <f>O528*H528</f>
        <v>0</v>
      </c>
      <c r="Q528" s="238">
        <v>0.12064</v>
      </c>
      <c r="R528" s="238">
        <f>Q528*H528</f>
        <v>3.3176000000000001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186</v>
      </c>
      <c r="AT528" s="240" t="s">
        <v>181</v>
      </c>
      <c r="AU528" s="240" t="s">
        <v>87</v>
      </c>
      <c r="AY528" s="18" t="s">
        <v>179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85</v>
      </c>
      <c r="BK528" s="241">
        <f>ROUND(I528*H528,2)</f>
        <v>0</v>
      </c>
      <c r="BL528" s="18" t="s">
        <v>186</v>
      </c>
      <c r="BM528" s="240" t="s">
        <v>720</v>
      </c>
    </row>
    <row r="529" s="2" customFormat="1">
      <c r="A529" s="39"/>
      <c r="B529" s="40"/>
      <c r="C529" s="41"/>
      <c r="D529" s="242" t="s">
        <v>188</v>
      </c>
      <c r="E529" s="41"/>
      <c r="F529" s="243" t="s">
        <v>721</v>
      </c>
      <c r="G529" s="41"/>
      <c r="H529" s="41"/>
      <c r="I529" s="244"/>
      <c r="J529" s="41"/>
      <c r="K529" s="41"/>
      <c r="L529" s="45"/>
      <c r="M529" s="245"/>
      <c r="N529" s="246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188</v>
      </c>
      <c r="AU529" s="18" t="s">
        <v>87</v>
      </c>
    </row>
    <row r="530" s="13" customFormat="1">
      <c r="A530" s="13"/>
      <c r="B530" s="247"/>
      <c r="C530" s="248"/>
      <c r="D530" s="242" t="s">
        <v>190</v>
      </c>
      <c r="E530" s="249" t="s">
        <v>1</v>
      </c>
      <c r="F530" s="250" t="s">
        <v>722</v>
      </c>
      <c r="G530" s="248"/>
      <c r="H530" s="251">
        <v>27.5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7" t="s">
        <v>190</v>
      </c>
      <c r="AU530" s="257" t="s">
        <v>87</v>
      </c>
      <c r="AV530" s="13" t="s">
        <v>87</v>
      </c>
      <c r="AW530" s="13" t="s">
        <v>34</v>
      </c>
      <c r="AX530" s="13" t="s">
        <v>78</v>
      </c>
      <c r="AY530" s="257" t="s">
        <v>179</v>
      </c>
    </row>
    <row r="531" s="14" customFormat="1">
      <c r="A531" s="14"/>
      <c r="B531" s="258"/>
      <c r="C531" s="259"/>
      <c r="D531" s="242" t="s">
        <v>190</v>
      </c>
      <c r="E531" s="260" t="s">
        <v>1</v>
      </c>
      <c r="F531" s="261" t="s">
        <v>192</v>
      </c>
      <c r="G531" s="259"/>
      <c r="H531" s="262">
        <v>27.5</v>
      </c>
      <c r="I531" s="263"/>
      <c r="J531" s="259"/>
      <c r="K531" s="259"/>
      <c r="L531" s="264"/>
      <c r="M531" s="265"/>
      <c r="N531" s="266"/>
      <c r="O531" s="266"/>
      <c r="P531" s="266"/>
      <c r="Q531" s="266"/>
      <c r="R531" s="266"/>
      <c r="S531" s="266"/>
      <c r="T531" s="26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8" t="s">
        <v>190</v>
      </c>
      <c r="AU531" s="268" t="s">
        <v>87</v>
      </c>
      <c r="AV531" s="14" t="s">
        <v>186</v>
      </c>
      <c r="AW531" s="14" t="s">
        <v>34</v>
      </c>
      <c r="AX531" s="14" t="s">
        <v>85</v>
      </c>
      <c r="AY531" s="268" t="s">
        <v>179</v>
      </c>
    </row>
    <row r="532" s="2" customFormat="1" ht="24.15" customHeight="1">
      <c r="A532" s="39"/>
      <c r="B532" s="40"/>
      <c r="C532" s="280" t="s">
        <v>723</v>
      </c>
      <c r="D532" s="280" t="s">
        <v>400</v>
      </c>
      <c r="E532" s="281" t="s">
        <v>724</v>
      </c>
      <c r="F532" s="282" t="s">
        <v>725</v>
      </c>
      <c r="G532" s="283" t="s">
        <v>195</v>
      </c>
      <c r="H532" s="284">
        <v>255</v>
      </c>
      <c r="I532" s="285"/>
      <c r="J532" s="286">
        <f>ROUND(I532*H532,2)</f>
        <v>0</v>
      </c>
      <c r="K532" s="282" t="s">
        <v>1</v>
      </c>
      <c r="L532" s="287"/>
      <c r="M532" s="288" t="s">
        <v>1</v>
      </c>
      <c r="N532" s="289" t="s">
        <v>43</v>
      </c>
      <c r="O532" s="92"/>
      <c r="P532" s="238">
        <f>O532*H532</f>
        <v>0</v>
      </c>
      <c r="Q532" s="238">
        <v>0.010999999999999999</v>
      </c>
      <c r="R532" s="238">
        <f>Q532*H532</f>
        <v>2.8049999999999997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227</v>
      </c>
      <c r="AT532" s="240" t="s">
        <v>400</v>
      </c>
      <c r="AU532" s="240" t="s">
        <v>87</v>
      </c>
      <c r="AY532" s="18" t="s">
        <v>179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85</v>
      </c>
      <c r="BK532" s="241">
        <f>ROUND(I532*H532,2)</f>
        <v>0</v>
      </c>
      <c r="BL532" s="18" t="s">
        <v>186</v>
      </c>
      <c r="BM532" s="240" t="s">
        <v>726</v>
      </c>
    </row>
    <row r="533" s="2" customFormat="1">
      <c r="A533" s="39"/>
      <c r="B533" s="40"/>
      <c r="C533" s="41"/>
      <c r="D533" s="242" t="s">
        <v>188</v>
      </c>
      <c r="E533" s="41"/>
      <c r="F533" s="243" t="s">
        <v>725</v>
      </c>
      <c r="G533" s="41"/>
      <c r="H533" s="41"/>
      <c r="I533" s="244"/>
      <c r="J533" s="41"/>
      <c r="K533" s="41"/>
      <c r="L533" s="45"/>
      <c r="M533" s="245"/>
      <c r="N533" s="246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188</v>
      </c>
      <c r="AU533" s="18" t="s">
        <v>87</v>
      </c>
    </row>
    <row r="534" s="13" customFormat="1">
      <c r="A534" s="13"/>
      <c r="B534" s="247"/>
      <c r="C534" s="248"/>
      <c r="D534" s="242" t="s">
        <v>190</v>
      </c>
      <c r="E534" s="249" t="s">
        <v>1</v>
      </c>
      <c r="F534" s="250" t="s">
        <v>727</v>
      </c>
      <c r="G534" s="248"/>
      <c r="H534" s="251">
        <v>250</v>
      </c>
      <c r="I534" s="252"/>
      <c r="J534" s="248"/>
      <c r="K534" s="248"/>
      <c r="L534" s="253"/>
      <c r="M534" s="254"/>
      <c r="N534" s="255"/>
      <c r="O534" s="255"/>
      <c r="P534" s="255"/>
      <c r="Q534" s="255"/>
      <c r="R534" s="255"/>
      <c r="S534" s="255"/>
      <c r="T534" s="25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7" t="s">
        <v>190</v>
      </c>
      <c r="AU534" s="257" t="s">
        <v>87</v>
      </c>
      <c r="AV534" s="13" t="s">
        <v>87</v>
      </c>
      <c r="AW534" s="13" t="s">
        <v>34</v>
      </c>
      <c r="AX534" s="13" t="s">
        <v>78</v>
      </c>
      <c r="AY534" s="257" t="s">
        <v>179</v>
      </c>
    </row>
    <row r="535" s="14" customFormat="1">
      <c r="A535" s="14"/>
      <c r="B535" s="258"/>
      <c r="C535" s="259"/>
      <c r="D535" s="242" t="s">
        <v>190</v>
      </c>
      <c r="E535" s="260" t="s">
        <v>1</v>
      </c>
      <c r="F535" s="261" t="s">
        <v>192</v>
      </c>
      <c r="G535" s="259"/>
      <c r="H535" s="262">
        <v>250</v>
      </c>
      <c r="I535" s="263"/>
      <c r="J535" s="259"/>
      <c r="K535" s="259"/>
      <c r="L535" s="264"/>
      <c r="M535" s="265"/>
      <c r="N535" s="266"/>
      <c r="O535" s="266"/>
      <c r="P535" s="266"/>
      <c r="Q535" s="266"/>
      <c r="R535" s="266"/>
      <c r="S535" s="266"/>
      <c r="T535" s="26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8" t="s">
        <v>190</v>
      </c>
      <c r="AU535" s="268" t="s">
        <v>87</v>
      </c>
      <c r="AV535" s="14" t="s">
        <v>186</v>
      </c>
      <c r="AW535" s="14" t="s">
        <v>34</v>
      </c>
      <c r="AX535" s="14" t="s">
        <v>85</v>
      </c>
      <c r="AY535" s="268" t="s">
        <v>179</v>
      </c>
    </row>
    <row r="536" s="13" customFormat="1">
      <c r="A536" s="13"/>
      <c r="B536" s="247"/>
      <c r="C536" s="248"/>
      <c r="D536" s="242" t="s">
        <v>190</v>
      </c>
      <c r="E536" s="248"/>
      <c r="F536" s="250" t="s">
        <v>728</v>
      </c>
      <c r="G536" s="248"/>
      <c r="H536" s="251">
        <v>255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190</v>
      </c>
      <c r="AU536" s="257" t="s">
        <v>87</v>
      </c>
      <c r="AV536" s="13" t="s">
        <v>87</v>
      </c>
      <c r="AW536" s="13" t="s">
        <v>4</v>
      </c>
      <c r="AX536" s="13" t="s">
        <v>85</v>
      </c>
      <c r="AY536" s="257" t="s">
        <v>179</v>
      </c>
    </row>
    <row r="537" s="2" customFormat="1" ht="24.15" customHeight="1">
      <c r="A537" s="39"/>
      <c r="B537" s="40"/>
      <c r="C537" s="229" t="s">
        <v>729</v>
      </c>
      <c r="D537" s="229" t="s">
        <v>181</v>
      </c>
      <c r="E537" s="230" t="s">
        <v>730</v>
      </c>
      <c r="F537" s="231" t="s">
        <v>731</v>
      </c>
      <c r="G537" s="232" t="s">
        <v>253</v>
      </c>
      <c r="H537" s="233">
        <v>11.84</v>
      </c>
      <c r="I537" s="234"/>
      <c r="J537" s="235">
        <f>ROUND(I537*H537,2)</f>
        <v>0</v>
      </c>
      <c r="K537" s="231" t="s">
        <v>185</v>
      </c>
      <c r="L537" s="45"/>
      <c r="M537" s="236" t="s">
        <v>1</v>
      </c>
      <c r="N537" s="237" t="s">
        <v>43</v>
      </c>
      <c r="O537" s="92"/>
      <c r="P537" s="238">
        <f>O537*H537</f>
        <v>0</v>
      </c>
      <c r="Q537" s="238">
        <v>0.24127000000000001</v>
      </c>
      <c r="R537" s="238">
        <f>Q537*H537</f>
        <v>2.8566368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186</v>
      </c>
      <c r="AT537" s="240" t="s">
        <v>181</v>
      </c>
      <c r="AU537" s="240" t="s">
        <v>87</v>
      </c>
      <c r="AY537" s="18" t="s">
        <v>179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85</v>
      </c>
      <c r="BK537" s="241">
        <f>ROUND(I537*H537,2)</f>
        <v>0</v>
      </c>
      <c r="BL537" s="18" t="s">
        <v>186</v>
      </c>
      <c r="BM537" s="240" t="s">
        <v>732</v>
      </c>
    </row>
    <row r="538" s="2" customFormat="1">
      <c r="A538" s="39"/>
      <c r="B538" s="40"/>
      <c r="C538" s="41"/>
      <c r="D538" s="242" t="s">
        <v>188</v>
      </c>
      <c r="E538" s="41"/>
      <c r="F538" s="243" t="s">
        <v>733</v>
      </c>
      <c r="G538" s="41"/>
      <c r="H538" s="41"/>
      <c r="I538" s="244"/>
      <c r="J538" s="41"/>
      <c r="K538" s="41"/>
      <c r="L538" s="45"/>
      <c r="M538" s="245"/>
      <c r="N538" s="246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188</v>
      </c>
      <c r="AU538" s="18" t="s">
        <v>87</v>
      </c>
    </row>
    <row r="539" s="13" customFormat="1">
      <c r="A539" s="13"/>
      <c r="B539" s="247"/>
      <c r="C539" s="248"/>
      <c r="D539" s="242" t="s">
        <v>190</v>
      </c>
      <c r="E539" s="249" t="s">
        <v>1</v>
      </c>
      <c r="F539" s="250" t="s">
        <v>734</v>
      </c>
      <c r="G539" s="248"/>
      <c r="H539" s="251">
        <v>11.84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190</v>
      </c>
      <c r="AU539" s="257" t="s">
        <v>87</v>
      </c>
      <c r="AV539" s="13" t="s">
        <v>87</v>
      </c>
      <c r="AW539" s="13" t="s">
        <v>34</v>
      </c>
      <c r="AX539" s="13" t="s">
        <v>78</v>
      </c>
      <c r="AY539" s="257" t="s">
        <v>179</v>
      </c>
    </row>
    <row r="540" s="14" customFormat="1">
      <c r="A540" s="14"/>
      <c r="B540" s="258"/>
      <c r="C540" s="259"/>
      <c r="D540" s="242" t="s">
        <v>190</v>
      </c>
      <c r="E540" s="260" t="s">
        <v>1</v>
      </c>
      <c r="F540" s="261" t="s">
        <v>192</v>
      </c>
      <c r="G540" s="259"/>
      <c r="H540" s="262">
        <v>11.84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8" t="s">
        <v>190</v>
      </c>
      <c r="AU540" s="268" t="s">
        <v>87</v>
      </c>
      <c r="AV540" s="14" t="s">
        <v>186</v>
      </c>
      <c r="AW540" s="14" t="s">
        <v>34</v>
      </c>
      <c r="AX540" s="14" t="s">
        <v>85</v>
      </c>
      <c r="AY540" s="268" t="s">
        <v>179</v>
      </c>
    </row>
    <row r="541" s="2" customFormat="1" ht="21.75" customHeight="1">
      <c r="A541" s="39"/>
      <c r="B541" s="40"/>
      <c r="C541" s="280" t="s">
        <v>735</v>
      </c>
      <c r="D541" s="280" t="s">
        <v>400</v>
      </c>
      <c r="E541" s="281" t="s">
        <v>736</v>
      </c>
      <c r="F541" s="282" t="s">
        <v>737</v>
      </c>
      <c r="G541" s="283" t="s">
        <v>195</v>
      </c>
      <c r="H541" s="284">
        <v>35.700000000000003</v>
      </c>
      <c r="I541" s="285"/>
      <c r="J541" s="286">
        <f>ROUND(I541*H541,2)</f>
        <v>0</v>
      </c>
      <c r="K541" s="282" t="s">
        <v>1</v>
      </c>
      <c r="L541" s="287"/>
      <c r="M541" s="288" t="s">
        <v>1</v>
      </c>
      <c r="N541" s="289" t="s">
        <v>43</v>
      </c>
      <c r="O541" s="92"/>
      <c r="P541" s="238">
        <f>O541*H541</f>
        <v>0</v>
      </c>
      <c r="Q541" s="238">
        <v>0.032500000000000001</v>
      </c>
      <c r="R541" s="238">
        <f>Q541*H541</f>
        <v>1.1602500000000002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227</v>
      </c>
      <c r="AT541" s="240" t="s">
        <v>400</v>
      </c>
      <c r="AU541" s="240" t="s">
        <v>87</v>
      </c>
      <c r="AY541" s="18" t="s">
        <v>179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85</v>
      </c>
      <c r="BK541" s="241">
        <f>ROUND(I541*H541,2)</f>
        <v>0</v>
      </c>
      <c r="BL541" s="18" t="s">
        <v>186</v>
      </c>
      <c r="BM541" s="240" t="s">
        <v>738</v>
      </c>
    </row>
    <row r="542" s="2" customFormat="1">
      <c r="A542" s="39"/>
      <c r="B542" s="40"/>
      <c r="C542" s="41"/>
      <c r="D542" s="242" t="s">
        <v>188</v>
      </c>
      <c r="E542" s="41"/>
      <c r="F542" s="243" t="s">
        <v>737</v>
      </c>
      <c r="G542" s="41"/>
      <c r="H542" s="41"/>
      <c r="I542" s="244"/>
      <c r="J542" s="41"/>
      <c r="K542" s="41"/>
      <c r="L542" s="45"/>
      <c r="M542" s="245"/>
      <c r="N542" s="24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188</v>
      </c>
      <c r="AU542" s="18" t="s">
        <v>87</v>
      </c>
    </row>
    <row r="543" s="13" customFormat="1">
      <c r="A543" s="13"/>
      <c r="B543" s="247"/>
      <c r="C543" s="248"/>
      <c r="D543" s="242" t="s">
        <v>190</v>
      </c>
      <c r="E543" s="249" t="s">
        <v>1</v>
      </c>
      <c r="F543" s="250" t="s">
        <v>385</v>
      </c>
      <c r="G543" s="248"/>
      <c r="H543" s="251">
        <v>35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190</v>
      </c>
      <c r="AU543" s="257" t="s">
        <v>87</v>
      </c>
      <c r="AV543" s="13" t="s">
        <v>87</v>
      </c>
      <c r="AW543" s="13" t="s">
        <v>34</v>
      </c>
      <c r="AX543" s="13" t="s">
        <v>85</v>
      </c>
      <c r="AY543" s="257" t="s">
        <v>179</v>
      </c>
    </row>
    <row r="544" s="13" customFormat="1">
      <c r="A544" s="13"/>
      <c r="B544" s="247"/>
      <c r="C544" s="248"/>
      <c r="D544" s="242" t="s">
        <v>190</v>
      </c>
      <c r="E544" s="248"/>
      <c r="F544" s="250" t="s">
        <v>739</v>
      </c>
      <c r="G544" s="248"/>
      <c r="H544" s="251">
        <v>35.700000000000003</v>
      </c>
      <c r="I544" s="252"/>
      <c r="J544" s="248"/>
      <c r="K544" s="248"/>
      <c r="L544" s="253"/>
      <c r="M544" s="254"/>
      <c r="N544" s="255"/>
      <c r="O544" s="255"/>
      <c r="P544" s="255"/>
      <c r="Q544" s="255"/>
      <c r="R544" s="255"/>
      <c r="S544" s="255"/>
      <c r="T544" s="25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7" t="s">
        <v>190</v>
      </c>
      <c r="AU544" s="257" t="s">
        <v>87</v>
      </c>
      <c r="AV544" s="13" t="s">
        <v>87</v>
      </c>
      <c r="AW544" s="13" t="s">
        <v>4</v>
      </c>
      <c r="AX544" s="13" t="s">
        <v>85</v>
      </c>
      <c r="AY544" s="257" t="s">
        <v>179</v>
      </c>
    </row>
    <row r="545" s="2" customFormat="1" ht="21.75" customHeight="1">
      <c r="A545" s="39"/>
      <c r="B545" s="40"/>
      <c r="C545" s="280" t="s">
        <v>740</v>
      </c>
      <c r="D545" s="280" t="s">
        <v>400</v>
      </c>
      <c r="E545" s="281" t="s">
        <v>741</v>
      </c>
      <c r="F545" s="282" t="s">
        <v>742</v>
      </c>
      <c r="G545" s="283" t="s">
        <v>195</v>
      </c>
      <c r="H545" s="284">
        <v>39.780000000000001</v>
      </c>
      <c r="I545" s="285"/>
      <c r="J545" s="286">
        <f>ROUND(I545*H545,2)</f>
        <v>0</v>
      </c>
      <c r="K545" s="282" t="s">
        <v>1</v>
      </c>
      <c r="L545" s="287"/>
      <c r="M545" s="288" t="s">
        <v>1</v>
      </c>
      <c r="N545" s="289" t="s">
        <v>43</v>
      </c>
      <c r="O545" s="92"/>
      <c r="P545" s="238">
        <f>O545*H545</f>
        <v>0</v>
      </c>
      <c r="Q545" s="238">
        <v>0.050000000000000003</v>
      </c>
      <c r="R545" s="238">
        <f>Q545*H545</f>
        <v>1.9890000000000001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227</v>
      </c>
      <c r="AT545" s="240" t="s">
        <v>400</v>
      </c>
      <c r="AU545" s="240" t="s">
        <v>87</v>
      </c>
      <c r="AY545" s="18" t="s">
        <v>179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85</v>
      </c>
      <c r="BK545" s="241">
        <f>ROUND(I545*H545,2)</f>
        <v>0</v>
      </c>
      <c r="BL545" s="18" t="s">
        <v>186</v>
      </c>
      <c r="BM545" s="240" t="s">
        <v>743</v>
      </c>
    </row>
    <row r="546" s="2" customFormat="1">
      <c r="A546" s="39"/>
      <c r="B546" s="40"/>
      <c r="C546" s="41"/>
      <c r="D546" s="242" t="s">
        <v>188</v>
      </c>
      <c r="E546" s="41"/>
      <c r="F546" s="243" t="s">
        <v>742</v>
      </c>
      <c r="G546" s="41"/>
      <c r="H546" s="41"/>
      <c r="I546" s="244"/>
      <c r="J546" s="41"/>
      <c r="K546" s="41"/>
      <c r="L546" s="45"/>
      <c r="M546" s="245"/>
      <c r="N546" s="24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188</v>
      </c>
      <c r="AU546" s="18" t="s">
        <v>87</v>
      </c>
    </row>
    <row r="547" s="13" customFormat="1">
      <c r="A547" s="13"/>
      <c r="B547" s="247"/>
      <c r="C547" s="248"/>
      <c r="D547" s="242" t="s">
        <v>190</v>
      </c>
      <c r="E547" s="249" t="s">
        <v>1</v>
      </c>
      <c r="F547" s="250" t="s">
        <v>415</v>
      </c>
      <c r="G547" s="248"/>
      <c r="H547" s="251">
        <v>39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7" t="s">
        <v>190</v>
      </c>
      <c r="AU547" s="257" t="s">
        <v>87</v>
      </c>
      <c r="AV547" s="13" t="s">
        <v>87</v>
      </c>
      <c r="AW547" s="13" t="s">
        <v>34</v>
      </c>
      <c r="AX547" s="13" t="s">
        <v>85</v>
      </c>
      <c r="AY547" s="257" t="s">
        <v>179</v>
      </c>
    </row>
    <row r="548" s="13" customFormat="1">
      <c r="A548" s="13"/>
      <c r="B548" s="247"/>
      <c r="C548" s="248"/>
      <c r="D548" s="242" t="s">
        <v>190</v>
      </c>
      <c r="E548" s="248"/>
      <c r="F548" s="250" t="s">
        <v>744</v>
      </c>
      <c r="G548" s="248"/>
      <c r="H548" s="251">
        <v>39.780000000000001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7" t="s">
        <v>190</v>
      </c>
      <c r="AU548" s="257" t="s">
        <v>87</v>
      </c>
      <c r="AV548" s="13" t="s">
        <v>87</v>
      </c>
      <c r="AW548" s="13" t="s">
        <v>4</v>
      </c>
      <c r="AX548" s="13" t="s">
        <v>85</v>
      </c>
      <c r="AY548" s="257" t="s">
        <v>179</v>
      </c>
    </row>
    <row r="549" s="2" customFormat="1" ht="24.15" customHeight="1">
      <c r="A549" s="39"/>
      <c r="B549" s="40"/>
      <c r="C549" s="229" t="s">
        <v>745</v>
      </c>
      <c r="D549" s="229" t="s">
        <v>181</v>
      </c>
      <c r="E549" s="230" t="s">
        <v>746</v>
      </c>
      <c r="F549" s="231" t="s">
        <v>747</v>
      </c>
      <c r="G549" s="232" t="s">
        <v>195</v>
      </c>
      <c r="H549" s="233">
        <v>1</v>
      </c>
      <c r="I549" s="234"/>
      <c r="J549" s="235">
        <f>ROUND(I549*H549,2)</f>
        <v>0</v>
      </c>
      <c r="K549" s="231" t="s">
        <v>185</v>
      </c>
      <c r="L549" s="45"/>
      <c r="M549" s="236" t="s">
        <v>1</v>
      </c>
      <c r="N549" s="237" t="s">
        <v>43</v>
      </c>
      <c r="O549" s="92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186</v>
      </c>
      <c r="AT549" s="240" t="s">
        <v>181</v>
      </c>
      <c r="AU549" s="240" t="s">
        <v>87</v>
      </c>
      <c r="AY549" s="18" t="s">
        <v>179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85</v>
      </c>
      <c r="BK549" s="241">
        <f>ROUND(I549*H549,2)</f>
        <v>0</v>
      </c>
      <c r="BL549" s="18" t="s">
        <v>186</v>
      </c>
      <c r="BM549" s="240" t="s">
        <v>748</v>
      </c>
    </row>
    <row r="550" s="2" customFormat="1">
      <c r="A550" s="39"/>
      <c r="B550" s="40"/>
      <c r="C550" s="41"/>
      <c r="D550" s="242" t="s">
        <v>188</v>
      </c>
      <c r="E550" s="41"/>
      <c r="F550" s="243" t="s">
        <v>749</v>
      </c>
      <c r="G550" s="41"/>
      <c r="H550" s="41"/>
      <c r="I550" s="244"/>
      <c r="J550" s="41"/>
      <c r="K550" s="41"/>
      <c r="L550" s="45"/>
      <c r="M550" s="245"/>
      <c r="N550" s="246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188</v>
      </c>
      <c r="AU550" s="18" t="s">
        <v>87</v>
      </c>
    </row>
    <row r="551" s="13" customFormat="1">
      <c r="A551" s="13"/>
      <c r="B551" s="247"/>
      <c r="C551" s="248"/>
      <c r="D551" s="242" t="s">
        <v>190</v>
      </c>
      <c r="E551" s="249" t="s">
        <v>1</v>
      </c>
      <c r="F551" s="250" t="s">
        <v>85</v>
      </c>
      <c r="G551" s="248"/>
      <c r="H551" s="251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190</v>
      </c>
      <c r="AU551" s="257" t="s">
        <v>87</v>
      </c>
      <c r="AV551" s="13" t="s">
        <v>87</v>
      </c>
      <c r="AW551" s="13" t="s">
        <v>34</v>
      </c>
      <c r="AX551" s="13" t="s">
        <v>85</v>
      </c>
      <c r="AY551" s="257" t="s">
        <v>179</v>
      </c>
    </row>
    <row r="552" s="2" customFormat="1" ht="24.15" customHeight="1">
      <c r="A552" s="39"/>
      <c r="B552" s="40"/>
      <c r="C552" s="280" t="s">
        <v>750</v>
      </c>
      <c r="D552" s="280" t="s">
        <v>400</v>
      </c>
      <c r="E552" s="281" t="s">
        <v>751</v>
      </c>
      <c r="F552" s="282" t="s">
        <v>752</v>
      </c>
      <c r="G552" s="283" t="s">
        <v>195</v>
      </c>
      <c r="H552" s="284">
        <v>1</v>
      </c>
      <c r="I552" s="285"/>
      <c r="J552" s="286">
        <f>ROUND(I552*H552,2)</f>
        <v>0</v>
      </c>
      <c r="K552" s="282" t="s">
        <v>1</v>
      </c>
      <c r="L552" s="287"/>
      <c r="M552" s="288" t="s">
        <v>1</v>
      </c>
      <c r="N552" s="289" t="s">
        <v>43</v>
      </c>
      <c r="O552" s="92"/>
      <c r="P552" s="238">
        <f>O552*H552</f>
        <v>0</v>
      </c>
      <c r="Q552" s="238">
        <v>0.045659999999999999</v>
      </c>
      <c r="R552" s="238">
        <f>Q552*H552</f>
        <v>0.045659999999999999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227</v>
      </c>
      <c r="AT552" s="240" t="s">
        <v>400</v>
      </c>
      <c r="AU552" s="240" t="s">
        <v>87</v>
      </c>
      <c r="AY552" s="18" t="s">
        <v>179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85</v>
      </c>
      <c r="BK552" s="241">
        <f>ROUND(I552*H552,2)</f>
        <v>0</v>
      </c>
      <c r="BL552" s="18" t="s">
        <v>186</v>
      </c>
      <c r="BM552" s="240" t="s">
        <v>753</v>
      </c>
    </row>
    <row r="553" s="2" customFormat="1">
      <c r="A553" s="39"/>
      <c r="B553" s="40"/>
      <c r="C553" s="41"/>
      <c r="D553" s="242" t="s">
        <v>188</v>
      </c>
      <c r="E553" s="41"/>
      <c r="F553" s="243" t="s">
        <v>752</v>
      </c>
      <c r="G553" s="41"/>
      <c r="H553" s="41"/>
      <c r="I553" s="244"/>
      <c r="J553" s="41"/>
      <c r="K553" s="41"/>
      <c r="L553" s="45"/>
      <c r="M553" s="245"/>
      <c r="N553" s="24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188</v>
      </c>
      <c r="AU553" s="18" t="s">
        <v>87</v>
      </c>
    </row>
    <row r="554" s="2" customFormat="1">
      <c r="A554" s="39"/>
      <c r="B554" s="40"/>
      <c r="C554" s="41"/>
      <c r="D554" s="242" t="s">
        <v>198</v>
      </c>
      <c r="E554" s="41"/>
      <c r="F554" s="269" t="s">
        <v>754</v>
      </c>
      <c r="G554" s="41"/>
      <c r="H554" s="41"/>
      <c r="I554" s="244"/>
      <c r="J554" s="41"/>
      <c r="K554" s="41"/>
      <c r="L554" s="45"/>
      <c r="M554" s="245"/>
      <c r="N554" s="24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198</v>
      </c>
      <c r="AU554" s="18" t="s">
        <v>87</v>
      </c>
    </row>
    <row r="555" s="13" customFormat="1">
      <c r="A555" s="13"/>
      <c r="B555" s="247"/>
      <c r="C555" s="248"/>
      <c r="D555" s="242" t="s">
        <v>190</v>
      </c>
      <c r="E555" s="249" t="s">
        <v>1</v>
      </c>
      <c r="F555" s="250" t="s">
        <v>85</v>
      </c>
      <c r="G555" s="248"/>
      <c r="H555" s="251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190</v>
      </c>
      <c r="AU555" s="257" t="s">
        <v>87</v>
      </c>
      <c r="AV555" s="13" t="s">
        <v>87</v>
      </c>
      <c r="AW555" s="13" t="s">
        <v>34</v>
      </c>
      <c r="AX555" s="13" t="s">
        <v>85</v>
      </c>
      <c r="AY555" s="257" t="s">
        <v>179</v>
      </c>
    </row>
    <row r="556" s="2" customFormat="1" ht="24.15" customHeight="1">
      <c r="A556" s="39"/>
      <c r="B556" s="40"/>
      <c r="C556" s="229" t="s">
        <v>755</v>
      </c>
      <c r="D556" s="229" t="s">
        <v>181</v>
      </c>
      <c r="E556" s="230" t="s">
        <v>756</v>
      </c>
      <c r="F556" s="231" t="s">
        <v>757</v>
      </c>
      <c r="G556" s="232" t="s">
        <v>253</v>
      </c>
      <c r="H556" s="233">
        <v>28.5</v>
      </c>
      <c r="I556" s="234"/>
      <c r="J556" s="235">
        <f>ROUND(I556*H556,2)</f>
        <v>0</v>
      </c>
      <c r="K556" s="231" t="s">
        <v>185</v>
      </c>
      <c r="L556" s="45"/>
      <c r="M556" s="236" t="s">
        <v>1</v>
      </c>
      <c r="N556" s="237" t="s">
        <v>43</v>
      </c>
      <c r="O556" s="92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186</v>
      </c>
      <c r="AT556" s="240" t="s">
        <v>181</v>
      </c>
      <c r="AU556" s="240" t="s">
        <v>87</v>
      </c>
      <c r="AY556" s="18" t="s">
        <v>179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85</v>
      </c>
      <c r="BK556" s="241">
        <f>ROUND(I556*H556,2)</f>
        <v>0</v>
      </c>
      <c r="BL556" s="18" t="s">
        <v>186</v>
      </c>
      <c r="BM556" s="240" t="s">
        <v>758</v>
      </c>
    </row>
    <row r="557" s="2" customFormat="1">
      <c r="A557" s="39"/>
      <c r="B557" s="40"/>
      <c r="C557" s="41"/>
      <c r="D557" s="242" t="s">
        <v>188</v>
      </c>
      <c r="E557" s="41"/>
      <c r="F557" s="243" t="s">
        <v>759</v>
      </c>
      <c r="G557" s="41"/>
      <c r="H557" s="41"/>
      <c r="I557" s="244"/>
      <c r="J557" s="41"/>
      <c r="K557" s="41"/>
      <c r="L557" s="45"/>
      <c r="M557" s="245"/>
      <c r="N557" s="246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188</v>
      </c>
      <c r="AU557" s="18" t="s">
        <v>87</v>
      </c>
    </row>
    <row r="558" s="13" customFormat="1">
      <c r="A558" s="13"/>
      <c r="B558" s="247"/>
      <c r="C558" s="248"/>
      <c r="D558" s="242" t="s">
        <v>190</v>
      </c>
      <c r="E558" s="249" t="s">
        <v>1</v>
      </c>
      <c r="F558" s="250" t="s">
        <v>760</v>
      </c>
      <c r="G558" s="248"/>
      <c r="H558" s="251">
        <v>28.5</v>
      </c>
      <c r="I558" s="252"/>
      <c r="J558" s="248"/>
      <c r="K558" s="248"/>
      <c r="L558" s="253"/>
      <c r="M558" s="254"/>
      <c r="N558" s="255"/>
      <c r="O558" s="255"/>
      <c r="P558" s="255"/>
      <c r="Q558" s="255"/>
      <c r="R558" s="255"/>
      <c r="S558" s="255"/>
      <c r="T558" s="25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7" t="s">
        <v>190</v>
      </c>
      <c r="AU558" s="257" t="s">
        <v>87</v>
      </c>
      <c r="AV558" s="13" t="s">
        <v>87</v>
      </c>
      <c r="AW558" s="13" t="s">
        <v>34</v>
      </c>
      <c r="AX558" s="13" t="s">
        <v>78</v>
      </c>
      <c r="AY558" s="257" t="s">
        <v>179</v>
      </c>
    </row>
    <row r="559" s="14" customFormat="1">
      <c r="A559" s="14"/>
      <c r="B559" s="258"/>
      <c r="C559" s="259"/>
      <c r="D559" s="242" t="s">
        <v>190</v>
      </c>
      <c r="E559" s="260" t="s">
        <v>1</v>
      </c>
      <c r="F559" s="261" t="s">
        <v>192</v>
      </c>
      <c r="G559" s="259"/>
      <c r="H559" s="262">
        <v>28.5</v>
      </c>
      <c r="I559" s="263"/>
      <c r="J559" s="259"/>
      <c r="K559" s="259"/>
      <c r="L559" s="264"/>
      <c r="M559" s="265"/>
      <c r="N559" s="266"/>
      <c r="O559" s="266"/>
      <c r="P559" s="266"/>
      <c r="Q559" s="266"/>
      <c r="R559" s="266"/>
      <c r="S559" s="266"/>
      <c r="T559" s="26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8" t="s">
        <v>190</v>
      </c>
      <c r="AU559" s="268" t="s">
        <v>87</v>
      </c>
      <c r="AV559" s="14" t="s">
        <v>186</v>
      </c>
      <c r="AW559" s="14" t="s">
        <v>34</v>
      </c>
      <c r="AX559" s="14" t="s">
        <v>85</v>
      </c>
      <c r="AY559" s="268" t="s">
        <v>179</v>
      </c>
    </row>
    <row r="560" s="2" customFormat="1" ht="24.15" customHeight="1">
      <c r="A560" s="39"/>
      <c r="B560" s="40"/>
      <c r="C560" s="280" t="s">
        <v>761</v>
      </c>
      <c r="D560" s="280" t="s">
        <v>400</v>
      </c>
      <c r="E560" s="281" t="s">
        <v>762</v>
      </c>
      <c r="F560" s="282" t="s">
        <v>763</v>
      </c>
      <c r="G560" s="283" t="s">
        <v>253</v>
      </c>
      <c r="H560" s="284">
        <v>29.925000000000001</v>
      </c>
      <c r="I560" s="285"/>
      <c r="J560" s="286">
        <f>ROUND(I560*H560,2)</f>
        <v>0</v>
      </c>
      <c r="K560" s="282" t="s">
        <v>1</v>
      </c>
      <c r="L560" s="287"/>
      <c r="M560" s="288" t="s">
        <v>1</v>
      </c>
      <c r="N560" s="289" t="s">
        <v>43</v>
      </c>
      <c r="O560" s="92"/>
      <c r="P560" s="238">
        <f>O560*H560</f>
        <v>0</v>
      </c>
      <c r="Q560" s="238">
        <v>0.0012999999999999999</v>
      </c>
      <c r="R560" s="238">
        <f>Q560*H560</f>
        <v>0.0389025</v>
      </c>
      <c r="S560" s="238">
        <v>0</v>
      </c>
      <c r="T560" s="23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0" t="s">
        <v>227</v>
      </c>
      <c r="AT560" s="240" t="s">
        <v>400</v>
      </c>
      <c r="AU560" s="240" t="s">
        <v>87</v>
      </c>
      <c r="AY560" s="18" t="s">
        <v>179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8" t="s">
        <v>85</v>
      </c>
      <c r="BK560" s="241">
        <f>ROUND(I560*H560,2)</f>
        <v>0</v>
      </c>
      <c r="BL560" s="18" t="s">
        <v>186</v>
      </c>
      <c r="BM560" s="240" t="s">
        <v>764</v>
      </c>
    </row>
    <row r="561" s="2" customFormat="1">
      <c r="A561" s="39"/>
      <c r="B561" s="40"/>
      <c r="C561" s="41"/>
      <c r="D561" s="242" t="s">
        <v>188</v>
      </c>
      <c r="E561" s="41"/>
      <c r="F561" s="243" t="s">
        <v>763</v>
      </c>
      <c r="G561" s="41"/>
      <c r="H561" s="41"/>
      <c r="I561" s="244"/>
      <c r="J561" s="41"/>
      <c r="K561" s="41"/>
      <c r="L561" s="45"/>
      <c r="M561" s="245"/>
      <c r="N561" s="246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188</v>
      </c>
      <c r="AU561" s="18" t="s">
        <v>87</v>
      </c>
    </row>
    <row r="562" s="2" customFormat="1">
      <c r="A562" s="39"/>
      <c r="B562" s="40"/>
      <c r="C562" s="41"/>
      <c r="D562" s="242" t="s">
        <v>198</v>
      </c>
      <c r="E562" s="41"/>
      <c r="F562" s="269" t="s">
        <v>704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198</v>
      </c>
      <c r="AU562" s="18" t="s">
        <v>87</v>
      </c>
    </row>
    <row r="563" s="13" customFormat="1">
      <c r="A563" s="13"/>
      <c r="B563" s="247"/>
      <c r="C563" s="248"/>
      <c r="D563" s="242" t="s">
        <v>190</v>
      </c>
      <c r="E563" s="249" t="s">
        <v>1</v>
      </c>
      <c r="F563" s="250" t="s">
        <v>760</v>
      </c>
      <c r="G563" s="248"/>
      <c r="H563" s="251">
        <v>28.5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7" t="s">
        <v>190</v>
      </c>
      <c r="AU563" s="257" t="s">
        <v>87</v>
      </c>
      <c r="AV563" s="13" t="s">
        <v>87</v>
      </c>
      <c r="AW563" s="13" t="s">
        <v>34</v>
      </c>
      <c r="AX563" s="13" t="s">
        <v>85</v>
      </c>
      <c r="AY563" s="257" t="s">
        <v>179</v>
      </c>
    </row>
    <row r="564" s="13" customFormat="1">
      <c r="A564" s="13"/>
      <c r="B564" s="247"/>
      <c r="C564" s="248"/>
      <c r="D564" s="242" t="s">
        <v>190</v>
      </c>
      <c r="E564" s="248"/>
      <c r="F564" s="250" t="s">
        <v>765</v>
      </c>
      <c r="G564" s="248"/>
      <c r="H564" s="251">
        <v>29.925000000000001</v>
      </c>
      <c r="I564" s="252"/>
      <c r="J564" s="248"/>
      <c r="K564" s="248"/>
      <c r="L564" s="253"/>
      <c r="M564" s="254"/>
      <c r="N564" s="255"/>
      <c r="O564" s="255"/>
      <c r="P564" s="255"/>
      <c r="Q564" s="255"/>
      <c r="R564" s="255"/>
      <c r="S564" s="255"/>
      <c r="T564" s="25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7" t="s">
        <v>190</v>
      </c>
      <c r="AU564" s="257" t="s">
        <v>87</v>
      </c>
      <c r="AV564" s="13" t="s">
        <v>87</v>
      </c>
      <c r="AW564" s="13" t="s">
        <v>4</v>
      </c>
      <c r="AX564" s="13" t="s">
        <v>85</v>
      </c>
      <c r="AY564" s="257" t="s">
        <v>179</v>
      </c>
    </row>
    <row r="565" s="2" customFormat="1" ht="16.5" customHeight="1">
      <c r="A565" s="39"/>
      <c r="B565" s="40"/>
      <c r="C565" s="280" t="s">
        <v>766</v>
      </c>
      <c r="D565" s="280" t="s">
        <v>400</v>
      </c>
      <c r="E565" s="281" t="s">
        <v>767</v>
      </c>
      <c r="F565" s="282" t="s">
        <v>768</v>
      </c>
      <c r="G565" s="283" t="s">
        <v>253</v>
      </c>
      <c r="H565" s="284">
        <v>30</v>
      </c>
      <c r="I565" s="285"/>
      <c r="J565" s="286">
        <f>ROUND(I565*H565,2)</f>
        <v>0</v>
      </c>
      <c r="K565" s="282" t="s">
        <v>185</v>
      </c>
      <c r="L565" s="287"/>
      <c r="M565" s="288" t="s">
        <v>1</v>
      </c>
      <c r="N565" s="289" t="s">
        <v>43</v>
      </c>
      <c r="O565" s="92"/>
      <c r="P565" s="238">
        <f>O565*H565</f>
        <v>0</v>
      </c>
      <c r="Q565" s="238">
        <v>2.0000000000000002E-05</v>
      </c>
      <c r="R565" s="238">
        <f>Q565*H565</f>
        <v>0.00060000000000000006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227</v>
      </c>
      <c r="AT565" s="240" t="s">
        <v>400</v>
      </c>
      <c r="AU565" s="240" t="s">
        <v>87</v>
      </c>
      <c r="AY565" s="18" t="s">
        <v>179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85</v>
      </c>
      <c r="BK565" s="241">
        <f>ROUND(I565*H565,2)</f>
        <v>0</v>
      </c>
      <c r="BL565" s="18" t="s">
        <v>186</v>
      </c>
      <c r="BM565" s="240" t="s">
        <v>769</v>
      </c>
    </row>
    <row r="566" s="2" customFormat="1">
      <c r="A566" s="39"/>
      <c r="B566" s="40"/>
      <c r="C566" s="41"/>
      <c r="D566" s="242" t="s">
        <v>188</v>
      </c>
      <c r="E566" s="41"/>
      <c r="F566" s="243" t="s">
        <v>768</v>
      </c>
      <c r="G566" s="41"/>
      <c r="H566" s="41"/>
      <c r="I566" s="244"/>
      <c r="J566" s="41"/>
      <c r="K566" s="41"/>
      <c r="L566" s="45"/>
      <c r="M566" s="245"/>
      <c r="N566" s="246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188</v>
      </c>
      <c r="AU566" s="18" t="s">
        <v>87</v>
      </c>
    </row>
    <row r="567" s="13" customFormat="1">
      <c r="A567" s="13"/>
      <c r="B567" s="247"/>
      <c r="C567" s="248"/>
      <c r="D567" s="242" t="s">
        <v>190</v>
      </c>
      <c r="E567" s="249" t="s">
        <v>1</v>
      </c>
      <c r="F567" s="250" t="s">
        <v>352</v>
      </c>
      <c r="G567" s="248"/>
      <c r="H567" s="251">
        <v>30</v>
      </c>
      <c r="I567" s="252"/>
      <c r="J567" s="248"/>
      <c r="K567" s="248"/>
      <c r="L567" s="253"/>
      <c r="M567" s="254"/>
      <c r="N567" s="255"/>
      <c r="O567" s="255"/>
      <c r="P567" s="255"/>
      <c r="Q567" s="255"/>
      <c r="R567" s="255"/>
      <c r="S567" s="255"/>
      <c r="T567" s="25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7" t="s">
        <v>190</v>
      </c>
      <c r="AU567" s="257" t="s">
        <v>87</v>
      </c>
      <c r="AV567" s="13" t="s">
        <v>87</v>
      </c>
      <c r="AW567" s="13" t="s">
        <v>34</v>
      </c>
      <c r="AX567" s="13" t="s">
        <v>85</v>
      </c>
      <c r="AY567" s="257" t="s">
        <v>179</v>
      </c>
    </row>
    <row r="568" s="2" customFormat="1" ht="16.5" customHeight="1">
      <c r="A568" s="39"/>
      <c r="B568" s="40"/>
      <c r="C568" s="280" t="s">
        <v>770</v>
      </c>
      <c r="D568" s="280" t="s">
        <v>400</v>
      </c>
      <c r="E568" s="281" t="s">
        <v>771</v>
      </c>
      <c r="F568" s="282" t="s">
        <v>772</v>
      </c>
      <c r="G568" s="283" t="s">
        <v>253</v>
      </c>
      <c r="H568" s="284">
        <v>30</v>
      </c>
      <c r="I568" s="285"/>
      <c r="J568" s="286">
        <f>ROUND(I568*H568,2)</f>
        <v>0</v>
      </c>
      <c r="K568" s="282" t="s">
        <v>185</v>
      </c>
      <c r="L568" s="287"/>
      <c r="M568" s="288" t="s">
        <v>1</v>
      </c>
      <c r="N568" s="289" t="s">
        <v>43</v>
      </c>
      <c r="O568" s="92"/>
      <c r="P568" s="238">
        <f>O568*H568</f>
        <v>0</v>
      </c>
      <c r="Q568" s="238">
        <v>4.0000000000000003E-05</v>
      </c>
      <c r="R568" s="238">
        <f>Q568*H568</f>
        <v>0.0012000000000000001</v>
      </c>
      <c r="S568" s="238">
        <v>0</v>
      </c>
      <c r="T568" s="23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227</v>
      </c>
      <c r="AT568" s="240" t="s">
        <v>400</v>
      </c>
      <c r="AU568" s="240" t="s">
        <v>87</v>
      </c>
      <c r="AY568" s="18" t="s">
        <v>179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85</v>
      </c>
      <c r="BK568" s="241">
        <f>ROUND(I568*H568,2)</f>
        <v>0</v>
      </c>
      <c r="BL568" s="18" t="s">
        <v>186</v>
      </c>
      <c r="BM568" s="240" t="s">
        <v>773</v>
      </c>
    </row>
    <row r="569" s="2" customFormat="1">
      <c r="A569" s="39"/>
      <c r="B569" s="40"/>
      <c r="C569" s="41"/>
      <c r="D569" s="242" t="s">
        <v>188</v>
      </c>
      <c r="E569" s="41"/>
      <c r="F569" s="243" t="s">
        <v>772</v>
      </c>
      <c r="G569" s="41"/>
      <c r="H569" s="41"/>
      <c r="I569" s="244"/>
      <c r="J569" s="41"/>
      <c r="K569" s="41"/>
      <c r="L569" s="45"/>
      <c r="M569" s="245"/>
      <c r="N569" s="246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188</v>
      </c>
      <c r="AU569" s="18" t="s">
        <v>87</v>
      </c>
    </row>
    <row r="570" s="13" customFormat="1">
      <c r="A570" s="13"/>
      <c r="B570" s="247"/>
      <c r="C570" s="248"/>
      <c r="D570" s="242" t="s">
        <v>190</v>
      </c>
      <c r="E570" s="249" t="s">
        <v>1</v>
      </c>
      <c r="F570" s="250" t="s">
        <v>352</v>
      </c>
      <c r="G570" s="248"/>
      <c r="H570" s="251">
        <v>30</v>
      </c>
      <c r="I570" s="252"/>
      <c r="J570" s="248"/>
      <c r="K570" s="248"/>
      <c r="L570" s="253"/>
      <c r="M570" s="254"/>
      <c r="N570" s="255"/>
      <c r="O570" s="255"/>
      <c r="P570" s="255"/>
      <c r="Q570" s="255"/>
      <c r="R570" s="255"/>
      <c r="S570" s="255"/>
      <c r="T570" s="25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7" t="s">
        <v>190</v>
      </c>
      <c r="AU570" s="257" t="s">
        <v>87</v>
      </c>
      <c r="AV570" s="13" t="s">
        <v>87</v>
      </c>
      <c r="AW570" s="13" t="s">
        <v>34</v>
      </c>
      <c r="AX570" s="13" t="s">
        <v>85</v>
      </c>
      <c r="AY570" s="257" t="s">
        <v>179</v>
      </c>
    </row>
    <row r="571" s="2" customFormat="1" ht="24.15" customHeight="1">
      <c r="A571" s="39"/>
      <c r="B571" s="40"/>
      <c r="C571" s="229" t="s">
        <v>774</v>
      </c>
      <c r="D571" s="229" t="s">
        <v>181</v>
      </c>
      <c r="E571" s="230" t="s">
        <v>775</v>
      </c>
      <c r="F571" s="231" t="s">
        <v>776</v>
      </c>
      <c r="G571" s="232" t="s">
        <v>195</v>
      </c>
      <c r="H571" s="233">
        <v>4</v>
      </c>
      <c r="I571" s="234"/>
      <c r="J571" s="235">
        <f>ROUND(I571*H571,2)</f>
        <v>0</v>
      </c>
      <c r="K571" s="231" t="s">
        <v>185</v>
      </c>
      <c r="L571" s="45"/>
      <c r="M571" s="236" t="s">
        <v>1</v>
      </c>
      <c r="N571" s="237" t="s">
        <v>43</v>
      </c>
      <c r="O571" s="92"/>
      <c r="P571" s="238">
        <f>O571*H571</f>
        <v>0</v>
      </c>
      <c r="Q571" s="238">
        <v>0.14401</v>
      </c>
      <c r="R571" s="238">
        <f>Q571*H571</f>
        <v>0.57604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186</v>
      </c>
      <c r="AT571" s="240" t="s">
        <v>181</v>
      </c>
      <c r="AU571" s="240" t="s">
        <v>87</v>
      </c>
      <c r="AY571" s="18" t="s">
        <v>179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85</v>
      </c>
      <c r="BK571" s="241">
        <f>ROUND(I571*H571,2)</f>
        <v>0</v>
      </c>
      <c r="BL571" s="18" t="s">
        <v>186</v>
      </c>
      <c r="BM571" s="240" t="s">
        <v>777</v>
      </c>
    </row>
    <row r="572" s="2" customFormat="1">
      <c r="A572" s="39"/>
      <c r="B572" s="40"/>
      <c r="C572" s="41"/>
      <c r="D572" s="242" t="s">
        <v>188</v>
      </c>
      <c r="E572" s="41"/>
      <c r="F572" s="243" t="s">
        <v>778</v>
      </c>
      <c r="G572" s="41"/>
      <c r="H572" s="41"/>
      <c r="I572" s="244"/>
      <c r="J572" s="41"/>
      <c r="K572" s="41"/>
      <c r="L572" s="45"/>
      <c r="M572" s="245"/>
      <c r="N572" s="24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188</v>
      </c>
      <c r="AU572" s="18" t="s">
        <v>87</v>
      </c>
    </row>
    <row r="573" s="13" customFormat="1">
      <c r="A573" s="13"/>
      <c r="B573" s="247"/>
      <c r="C573" s="248"/>
      <c r="D573" s="242" t="s">
        <v>190</v>
      </c>
      <c r="E573" s="249" t="s">
        <v>1</v>
      </c>
      <c r="F573" s="250" t="s">
        <v>779</v>
      </c>
      <c r="G573" s="248"/>
      <c r="H573" s="251">
        <v>4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190</v>
      </c>
      <c r="AU573" s="257" t="s">
        <v>87</v>
      </c>
      <c r="AV573" s="13" t="s">
        <v>87</v>
      </c>
      <c r="AW573" s="13" t="s">
        <v>34</v>
      </c>
      <c r="AX573" s="13" t="s">
        <v>85</v>
      </c>
      <c r="AY573" s="257" t="s">
        <v>179</v>
      </c>
    </row>
    <row r="574" s="2" customFormat="1" ht="44.25" customHeight="1">
      <c r="A574" s="39"/>
      <c r="B574" s="40"/>
      <c r="C574" s="280" t="s">
        <v>780</v>
      </c>
      <c r="D574" s="280" t="s">
        <v>400</v>
      </c>
      <c r="E574" s="281" t="s">
        <v>781</v>
      </c>
      <c r="F574" s="282" t="s">
        <v>782</v>
      </c>
      <c r="G574" s="283" t="s">
        <v>195</v>
      </c>
      <c r="H574" s="284">
        <v>4</v>
      </c>
      <c r="I574" s="285"/>
      <c r="J574" s="286">
        <f>ROUND(I574*H574,2)</f>
        <v>0</v>
      </c>
      <c r="K574" s="282" t="s">
        <v>1</v>
      </c>
      <c r="L574" s="287"/>
      <c r="M574" s="288" t="s">
        <v>1</v>
      </c>
      <c r="N574" s="289" t="s">
        <v>43</v>
      </c>
      <c r="O574" s="92"/>
      <c r="P574" s="238">
        <f>O574*H574</f>
        <v>0</v>
      </c>
      <c r="Q574" s="238">
        <v>1.5</v>
      </c>
      <c r="R574" s="238">
        <f>Q574*H574</f>
        <v>6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227</v>
      </c>
      <c r="AT574" s="240" t="s">
        <v>400</v>
      </c>
      <c r="AU574" s="240" t="s">
        <v>87</v>
      </c>
      <c r="AY574" s="18" t="s">
        <v>179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85</v>
      </c>
      <c r="BK574" s="241">
        <f>ROUND(I574*H574,2)</f>
        <v>0</v>
      </c>
      <c r="BL574" s="18" t="s">
        <v>186</v>
      </c>
      <c r="BM574" s="240" t="s">
        <v>783</v>
      </c>
    </row>
    <row r="575" s="2" customFormat="1">
      <c r="A575" s="39"/>
      <c r="B575" s="40"/>
      <c r="C575" s="41"/>
      <c r="D575" s="242" t="s">
        <v>188</v>
      </c>
      <c r="E575" s="41"/>
      <c r="F575" s="243" t="s">
        <v>784</v>
      </c>
      <c r="G575" s="41"/>
      <c r="H575" s="41"/>
      <c r="I575" s="244"/>
      <c r="J575" s="41"/>
      <c r="K575" s="41"/>
      <c r="L575" s="45"/>
      <c r="M575" s="245"/>
      <c r="N575" s="246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188</v>
      </c>
      <c r="AU575" s="18" t="s">
        <v>87</v>
      </c>
    </row>
    <row r="576" s="2" customFormat="1">
      <c r="A576" s="39"/>
      <c r="B576" s="40"/>
      <c r="C576" s="41"/>
      <c r="D576" s="242" t="s">
        <v>198</v>
      </c>
      <c r="E576" s="41"/>
      <c r="F576" s="269" t="s">
        <v>785</v>
      </c>
      <c r="G576" s="41"/>
      <c r="H576" s="41"/>
      <c r="I576" s="244"/>
      <c r="J576" s="41"/>
      <c r="K576" s="41"/>
      <c r="L576" s="45"/>
      <c r="M576" s="245"/>
      <c r="N576" s="24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198</v>
      </c>
      <c r="AU576" s="18" t="s">
        <v>87</v>
      </c>
    </row>
    <row r="577" s="13" customFormat="1">
      <c r="A577" s="13"/>
      <c r="B577" s="247"/>
      <c r="C577" s="248"/>
      <c r="D577" s="242" t="s">
        <v>190</v>
      </c>
      <c r="E577" s="249" t="s">
        <v>1</v>
      </c>
      <c r="F577" s="250" t="s">
        <v>786</v>
      </c>
      <c r="G577" s="248"/>
      <c r="H577" s="251">
        <v>4</v>
      </c>
      <c r="I577" s="252"/>
      <c r="J577" s="248"/>
      <c r="K577" s="248"/>
      <c r="L577" s="253"/>
      <c r="M577" s="254"/>
      <c r="N577" s="255"/>
      <c r="O577" s="255"/>
      <c r="P577" s="255"/>
      <c r="Q577" s="255"/>
      <c r="R577" s="255"/>
      <c r="S577" s="255"/>
      <c r="T577" s="25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7" t="s">
        <v>190</v>
      </c>
      <c r="AU577" s="257" t="s">
        <v>87</v>
      </c>
      <c r="AV577" s="13" t="s">
        <v>87</v>
      </c>
      <c r="AW577" s="13" t="s">
        <v>34</v>
      </c>
      <c r="AX577" s="13" t="s">
        <v>85</v>
      </c>
      <c r="AY577" s="257" t="s">
        <v>179</v>
      </c>
    </row>
    <row r="578" s="2" customFormat="1" ht="24.15" customHeight="1">
      <c r="A578" s="39"/>
      <c r="B578" s="40"/>
      <c r="C578" s="229" t="s">
        <v>787</v>
      </c>
      <c r="D578" s="229" t="s">
        <v>181</v>
      </c>
      <c r="E578" s="230" t="s">
        <v>788</v>
      </c>
      <c r="F578" s="231" t="s">
        <v>789</v>
      </c>
      <c r="G578" s="232" t="s">
        <v>195</v>
      </c>
      <c r="H578" s="233">
        <v>4</v>
      </c>
      <c r="I578" s="234"/>
      <c r="J578" s="235">
        <f>ROUND(I578*H578,2)</f>
        <v>0</v>
      </c>
      <c r="K578" s="231" t="s">
        <v>185</v>
      </c>
      <c r="L578" s="45"/>
      <c r="M578" s="236" t="s">
        <v>1</v>
      </c>
      <c r="N578" s="237" t="s">
        <v>43</v>
      </c>
      <c r="O578" s="92"/>
      <c r="P578" s="238">
        <f>O578*H578</f>
        <v>0</v>
      </c>
      <c r="Q578" s="238">
        <v>0.20716000000000001</v>
      </c>
      <c r="R578" s="238">
        <f>Q578*H578</f>
        <v>0.82864000000000004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186</v>
      </c>
      <c r="AT578" s="240" t="s">
        <v>181</v>
      </c>
      <c r="AU578" s="240" t="s">
        <v>87</v>
      </c>
      <c r="AY578" s="18" t="s">
        <v>179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85</v>
      </c>
      <c r="BK578" s="241">
        <f>ROUND(I578*H578,2)</f>
        <v>0</v>
      </c>
      <c r="BL578" s="18" t="s">
        <v>186</v>
      </c>
      <c r="BM578" s="240" t="s">
        <v>790</v>
      </c>
    </row>
    <row r="579" s="2" customFormat="1">
      <c r="A579" s="39"/>
      <c r="B579" s="40"/>
      <c r="C579" s="41"/>
      <c r="D579" s="242" t="s">
        <v>188</v>
      </c>
      <c r="E579" s="41"/>
      <c r="F579" s="243" t="s">
        <v>791</v>
      </c>
      <c r="G579" s="41"/>
      <c r="H579" s="41"/>
      <c r="I579" s="244"/>
      <c r="J579" s="41"/>
      <c r="K579" s="41"/>
      <c r="L579" s="45"/>
      <c r="M579" s="245"/>
      <c r="N579" s="24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188</v>
      </c>
      <c r="AU579" s="18" t="s">
        <v>87</v>
      </c>
    </row>
    <row r="580" s="13" customFormat="1">
      <c r="A580" s="13"/>
      <c r="B580" s="247"/>
      <c r="C580" s="248"/>
      <c r="D580" s="242" t="s">
        <v>190</v>
      </c>
      <c r="E580" s="249" t="s">
        <v>1</v>
      </c>
      <c r="F580" s="250" t="s">
        <v>792</v>
      </c>
      <c r="G580" s="248"/>
      <c r="H580" s="251">
        <v>4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190</v>
      </c>
      <c r="AU580" s="257" t="s">
        <v>87</v>
      </c>
      <c r="AV580" s="13" t="s">
        <v>87</v>
      </c>
      <c r="AW580" s="13" t="s">
        <v>34</v>
      </c>
      <c r="AX580" s="13" t="s">
        <v>85</v>
      </c>
      <c r="AY580" s="257" t="s">
        <v>179</v>
      </c>
    </row>
    <row r="581" s="2" customFormat="1" ht="16.5" customHeight="1">
      <c r="A581" s="39"/>
      <c r="B581" s="40"/>
      <c r="C581" s="280" t="s">
        <v>793</v>
      </c>
      <c r="D581" s="280" t="s">
        <v>400</v>
      </c>
      <c r="E581" s="281" t="s">
        <v>794</v>
      </c>
      <c r="F581" s="282" t="s">
        <v>795</v>
      </c>
      <c r="G581" s="283" t="s">
        <v>195</v>
      </c>
      <c r="H581" s="284">
        <v>3</v>
      </c>
      <c r="I581" s="285"/>
      <c r="J581" s="286">
        <f>ROUND(I581*H581,2)</f>
        <v>0</v>
      </c>
      <c r="K581" s="282" t="s">
        <v>185</v>
      </c>
      <c r="L581" s="287"/>
      <c r="M581" s="288" t="s">
        <v>1</v>
      </c>
      <c r="N581" s="289" t="s">
        <v>43</v>
      </c>
      <c r="O581" s="92"/>
      <c r="P581" s="238">
        <f>O581*H581</f>
        <v>0</v>
      </c>
      <c r="Q581" s="238">
        <v>5.1500000000000004</v>
      </c>
      <c r="R581" s="238">
        <f>Q581*H581</f>
        <v>15.450000000000001</v>
      </c>
      <c r="S581" s="238">
        <v>0</v>
      </c>
      <c r="T581" s="23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0" t="s">
        <v>227</v>
      </c>
      <c r="AT581" s="240" t="s">
        <v>400</v>
      </c>
      <c r="AU581" s="240" t="s">
        <v>87</v>
      </c>
      <c r="AY581" s="18" t="s">
        <v>179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85</v>
      </c>
      <c r="BK581" s="241">
        <f>ROUND(I581*H581,2)</f>
        <v>0</v>
      </c>
      <c r="BL581" s="18" t="s">
        <v>186</v>
      </c>
      <c r="BM581" s="240" t="s">
        <v>796</v>
      </c>
    </row>
    <row r="582" s="2" customFormat="1">
      <c r="A582" s="39"/>
      <c r="B582" s="40"/>
      <c r="C582" s="41"/>
      <c r="D582" s="242" t="s">
        <v>188</v>
      </c>
      <c r="E582" s="41"/>
      <c r="F582" s="243" t="s">
        <v>795</v>
      </c>
      <c r="G582" s="41"/>
      <c r="H582" s="41"/>
      <c r="I582" s="244"/>
      <c r="J582" s="41"/>
      <c r="K582" s="41"/>
      <c r="L582" s="45"/>
      <c r="M582" s="245"/>
      <c r="N582" s="246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188</v>
      </c>
      <c r="AU582" s="18" t="s">
        <v>87</v>
      </c>
    </row>
    <row r="583" s="2" customFormat="1">
      <c r="A583" s="39"/>
      <c r="B583" s="40"/>
      <c r="C583" s="41"/>
      <c r="D583" s="242" t="s">
        <v>198</v>
      </c>
      <c r="E583" s="41"/>
      <c r="F583" s="269" t="s">
        <v>797</v>
      </c>
      <c r="G583" s="41"/>
      <c r="H583" s="41"/>
      <c r="I583" s="244"/>
      <c r="J583" s="41"/>
      <c r="K583" s="41"/>
      <c r="L583" s="45"/>
      <c r="M583" s="245"/>
      <c r="N583" s="24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198</v>
      </c>
      <c r="AU583" s="18" t="s">
        <v>87</v>
      </c>
    </row>
    <row r="584" s="13" customFormat="1">
      <c r="A584" s="13"/>
      <c r="B584" s="247"/>
      <c r="C584" s="248"/>
      <c r="D584" s="242" t="s">
        <v>190</v>
      </c>
      <c r="E584" s="249" t="s">
        <v>1</v>
      </c>
      <c r="F584" s="250" t="s">
        <v>95</v>
      </c>
      <c r="G584" s="248"/>
      <c r="H584" s="251">
        <v>3</v>
      </c>
      <c r="I584" s="252"/>
      <c r="J584" s="248"/>
      <c r="K584" s="248"/>
      <c r="L584" s="253"/>
      <c r="M584" s="254"/>
      <c r="N584" s="255"/>
      <c r="O584" s="255"/>
      <c r="P584" s="255"/>
      <c r="Q584" s="255"/>
      <c r="R584" s="255"/>
      <c r="S584" s="255"/>
      <c r="T584" s="25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7" t="s">
        <v>190</v>
      </c>
      <c r="AU584" s="257" t="s">
        <v>87</v>
      </c>
      <c r="AV584" s="13" t="s">
        <v>87</v>
      </c>
      <c r="AW584" s="13" t="s">
        <v>34</v>
      </c>
      <c r="AX584" s="13" t="s">
        <v>85</v>
      </c>
      <c r="AY584" s="257" t="s">
        <v>179</v>
      </c>
    </row>
    <row r="585" s="2" customFormat="1" ht="16.5" customHeight="1">
      <c r="A585" s="39"/>
      <c r="B585" s="40"/>
      <c r="C585" s="280" t="s">
        <v>798</v>
      </c>
      <c r="D585" s="280" t="s">
        <v>400</v>
      </c>
      <c r="E585" s="281" t="s">
        <v>799</v>
      </c>
      <c r="F585" s="282" t="s">
        <v>800</v>
      </c>
      <c r="G585" s="283" t="s">
        <v>195</v>
      </c>
      <c r="H585" s="284">
        <v>1</v>
      </c>
      <c r="I585" s="285"/>
      <c r="J585" s="286">
        <f>ROUND(I585*H585,2)</f>
        <v>0</v>
      </c>
      <c r="K585" s="282" t="s">
        <v>185</v>
      </c>
      <c r="L585" s="287"/>
      <c r="M585" s="288" t="s">
        <v>1</v>
      </c>
      <c r="N585" s="289" t="s">
        <v>43</v>
      </c>
      <c r="O585" s="92"/>
      <c r="P585" s="238">
        <f>O585*H585</f>
        <v>0</v>
      </c>
      <c r="Q585" s="238">
        <v>5.9379999999999997</v>
      </c>
      <c r="R585" s="238">
        <f>Q585*H585</f>
        <v>5.9379999999999997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227</v>
      </c>
      <c r="AT585" s="240" t="s">
        <v>400</v>
      </c>
      <c r="AU585" s="240" t="s">
        <v>87</v>
      </c>
      <c r="AY585" s="18" t="s">
        <v>179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85</v>
      </c>
      <c r="BK585" s="241">
        <f>ROUND(I585*H585,2)</f>
        <v>0</v>
      </c>
      <c r="BL585" s="18" t="s">
        <v>186</v>
      </c>
      <c r="BM585" s="240" t="s">
        <v>801</v>
      </c>
    </row>
    <row r="586" s="2" customFormat="1">
      <c r="A586" s="39"/>
      <c r="B586" s="40"/>
      <c r="C586" s="41"/>
      <c r="D586" s="242" t="s">
        <v>188</v>
      </c>
      <c r="E586" s="41"/>
      <c r="F586" s="243" t="s">
        <v>800</v>
      </c>
      <c r="G586" s="41"/>
      <c r="H586" s="41"/>
      <c r="I586" s="244"/>
      <c r="J586" s="41"/>
      <c r="K586" s="41"/>
      <c r="L586" s="45"/>
      <c r="M586" s="245"/>
      <c r="N586" s="246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188</v>
      </c>
      <c r="AU586" s="18" t="s">
        <v>87</v>
      </c>
    </row>
    <row r="587" s="2" customFormat="1">
      <c r="A587" s="39"/>
      <c r="B587" s="40"/>
      <c r="C587" s="41"/>
      <c r="D587" s="242" t="s">
        <v>198</v>
      </c>
      <c r="E587" s="41"/>
      <c r="F587" s="269" t="s">
        <v>802</v>
      </c>
      <c r="G587" s="41"/>
      <c r="H587" s="41"/>
      <c r="I587" s="244"/>
      <c r="J587" s="41"/>
      <c r="K587" s="41"/>
      <c r="L587" s="45"/>
      <c r="M587" s="245"/>
      <c r="N587" s="246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198</v>
      </c>
      <c r="AU587" s="18" t="s">
        <v>87</v>
      </c>
    </row>
    <row r="588" s="13" customFormat="1">
      <c r="A588" s="13"/>
      <c r="B588" s="247"/>
      <c r="C588" s="248"/>
      <c r="D588" s="242" t="s">
        <v>190</v>
      </c>
      <c r="E588" s="249" t="s">
        <v>1</v>
      </c>
      <c r="F588" s="250" t="s">
        <v>85</v>
      </c>
      <c r="G588" s="248"/>
      <c r="H588" s="251">
        <v>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7" t="s">
        <v>190</v>
      </c>
      <c r="AU588" s="257" t="s">
        <v>87</v>
      </c>
      <c r="AV588" s="13" t="s">
        <v>87</v>
      </c>
      <c r="AW588" s="13" t="s">
        <v>34</v>
      </c>
      <c r="AX588" s="13" t="s">
        <v>85</v>
      </c>
      <c r="AY588" s="257" t="s">
        <v>179</v>
      </c>
    </row>
    <row r="589" s="12" customFormat="1" ht="22.8" customHeight="1">
      <c r="A589" s="12"/>
      <c r="B589" s="213"/>
      <c r="C589" s="214"/>
      <c r="D589" s="215" t="s">
        <v>77</v>
      </c>
      <c r="E589" s="227" t="s">
        <v>186</v>
      </c>
      <c r="F589" s="227" t="s">
        <v>803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SUM(P590:P622)</f>
        <v>0</v>
      </c>
      <c r="Q589" s="221"/>
      <c r="R589" s="222">
        <f>SUM(R590:R622)</f>
        <v>73.13195202</v>
      </c>
      <c r="S589" s="221"/>
      <c r="T589" s="223">
        <f>SUM(T590:T622)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85</v>
      </c>
      <c r="AT589" s="225" t="s">
        <v>77</v>
      </c>
      <c r="AU589" s="225" t="s">
        <v>85</v>
      </c>
      <c r="AY589" s="224" t="s">
        <v>179</v>
      </c>
      <c r="BK589" s="226">
        <f>SUM(BK590:BK622)</f>
        <v>0</v>
      </c>
    </row>
    <row r="590" s="2" customFormat="1" ht="33" customHeight="1">
      <c r="A590" s="39"/>
      <c r="B590" s="40"/>
      <c r="C590" s="229" t="s">
        <v>804</v>
      </c>
      <c r="D590" s="229" t="s">
        <v>181</v>
      </c>
      <c r="E590" s="230" t="s">
        <v>805</v>
      </c>
      <c r="F590" s="231" t="s">
        <v>806</v>
      </c>
      <c r="G590" s="232" t="s">
        <v>246</v>
      </c>
      <c r="H590" s="233">
        <v>0.17999999999999999</v>
      </c>
      <c r="I590" s="234"/>
      <c r="J590" s="235">
        <f>ROUND(I590*H590,2)</f>
        <v>0</v>
      </c>
      <c r="K590" s="231" t="s">
        <v>185</v>
      </c>
      <c r="L590" s="45"/>
      <c r="M590" s="236" t="s">
        <v>1</v>
      </c>
      <c r="N590" s="237" t="s">
        <v>43</v>
      </c>
      <c r="O590" s="92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186</v>
      </c>
      <c r="AT590" s="240" t="s">
        <v>181</v>
      </c>
      <c r="AU590" s="240" t="s">
        <v>87</v>
      </c>
      <c r="AY590" s="18" t="s">
        <v>179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85</v>
      </c>
      <c r="BK590" s="241">
        <f>ROUND(I590*H590,2)</f>
        <v>0</v>
      </c>
      <c r="BL590" s="18" t="s">
        <v>186</v>
      </c>
      <c r="BM590" s="240" t="s">
        <v>807</v>
      </c>
    </row>
    <row r="591" s="2" customFormat="1">
      <c r="A591" s="39"/>
      <c r="B591" s="40"/>
      <c r="C591" s="41"/>
      <c r="D591" s="242" t="s">
        <v>188</v>
      </c>
      <c r="E591" s="41"/>
      <c r="F591" s="243" t="s">
        <v>808</v>
      </c>
      <c r="G591" s="41"/>
      <c r="H591" s="41"/>
      <c r="I591" s="244"/>
      <c r="J591" s="41"/>
      <c r="K591" s="41"/>
      <c r="L591" s="45"/>
      <c r="M591" s="245"/>
      <c r="N591" s="24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188</v>
      </c>
      <c r="AU591" s="18" t="s">
        <v>87</v>
      </c>
    </row>
    <row r="592" s="13" customFormat="1">
      <c r="A592" s="13"/>
      <c r="B592" s="247"/>
      <c r="C592" s="248"/>
      <c r="D592" s="242" t="s">
        <v>190</v>
      </c>
      <c r="E592" s="249" t="s">
        <v>1</v>
      </c>
      <c r="F592" s="250" t="s">
        <v>809</v>
      </c>
      <c r="G592" s="248"/>
      <c r="H592" s="251">
        <v>0.17999999999999999</v>
      </c>
      <c r="I592" s="252"/>
      <c r="J592" s="248"/>
      <c r="K592" s="248"/>
      <c r="L592" s="253"/>
      <c r="M592" s="254"/>
      <c r="N592" s="255"/>
      <c r="O592" s="255"/>
      <c r="P592" s="255"/>
      <c r="Q592" s="255"/>
      <c r="R592" s="255"/>
      <c r="S592" s="255"/>
      <c r="T592" s="25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7" t="s">
        <v>190</v>
      </c>
      <c r="AU592" s="257" t="s">
        <v>87</v>
      </c>
      <c r="AV592" s="13" t="s">
        <v>87</v>
      </c>
      <c r="AW592" s="13" t="s">
        <v>34</v>
      </c>
      <c r="AX592" s="13" t="s">
        <v>78</v>
      </c>
      <c r="AY592" s="257" t="s">
        <v>179</v>
      </c>
    </row>
    <row r="593" s="14" customFormat="1">
      <c r="A593" s="14"/>
      <c r="B593" s="258"/>
      <c r="C593" s="259"/>
      <c r="D593" s="242" t="s">
        <v>190</v>
      </c>
      <c r="E593" s="260" t="s">
        <v>1</v>
      </c>
      <c r="F593" s="261" t="s">
        <v>192</v>
      </c>
      <c r="G593" s="259"/>
      <c r="H593" s="262">
        <v>0.17999999999999999</v>
      </c>
      <c r="I593" s="263"/>
      <c r="J593" s="259"/>
      <c r="K593" s="259"/>
      <c r="L593" s="264"/>
      <c r="M593" s="265"/>
      <c r="N593" s="266"/>
      <c r="O593" s="266"/>
      <c r="P593" s="266"/>
      <c r="Q593" s="266"/>
      <c r="R593" s="266"/>
      <c r="S593" s="266"/>
      <c r="T593" s="26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8" t="s">
        <v>190</v>
      </c>
      <c r="AU593" s="268" t="s">
        <v>87</v>
      </c>
      <c r="AV593" s="14" t="s">
        <v>186</v>
      </c>
      <c r="AW593" s="14" t="s">
        <v>34</v>
      </c>
      <c r="AX593" s="14" t="s">
        <v>85</v>
      </c>
      <c r="AY593" s="268" t="s">
        <v>179</v>
      </c>
    </row>
    <row r="594" s="2" customFormat="1" ht="16.5" customHeight="1">
      <c r="A594" s="39"/>
      <c r="B594" s="40"/>
      <c r="C594" s="229" t="s">
        <v>810</v>
      </c>
      <c r="D594" s="229" t="s">
        <v>181</v>
      </c>
      <c r="E594" s="230" t="s">
        <v>811</v>
      </c>
      <c r="F594" s="231" t="s">
        <v>812</v>
      </c>
      <c r="G594" s="232" t="s">
        <v>246</v>
      </c>
      <c r="H594" s="233">
        <v>2.6299999999999999</v>
      </c>
      <c r="I594" s="234"/>
      <c r="J594" s="235">
        <f>ROUND(I594*H594,2)</f>
        <v>0</v>
      </c>
      <c r="K594" s="231" t="s">
        <v>185</v>
      </c>
      <c r="L594" s="45"/>
      <c r="M594" s="236" t="s">
        <v>1</v>
      </c>
      <c r="N594" s="237" t="s">
        <v>43</v>
      </c>
      <c r="O594" s="92"/>
      <c r="P594" s="238">
        <f>O594*H594</f>
        <v>0</v>
      </c>
      <c r="Q594" s="238">
        <v>2.4327899999999998</v>
      </c>
      <c r="R594" s="238">
        <f>Q594*H594</f>
        <v>6.3982376999999993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186</v>
      </c>
      <c r="AT594" s="240" t="s">
        <v>181</v>
      </c>
      <c r="AU594" s="240" t="s">
        <v>87</v>
      </c>
      <c r="AY594" s="18" t="s">
        <v>179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85</v>
      </c>
      <c r="BK594" s="241">
        <f>ROUND(I594*H594,2)</f>
        <v>0</v>
      </c>
      <c r="BL594" s="18" t="s">
        <v>186</v>
      </c>
      <c r="BM594" s="240" t="s">
        <v>813</v>
      </c>
    </row>
    <row r="595" s="2" customFormat="1">
      <c r="A595" s="39"/>
      <c r="B595" s="40"/>
      <c r="C595" s="41"/>
      <c r="D595" s="242" t="s">
        <v>188</v>
      </c>
      <c r="E595" s="41"/>
      <c r="F595" s="243" t="s">
        <v>814</v>
      </c>
      <c r="G595" s="41"/>
      <c r="H595" s="41"/>
      <c r="I595" s="244"/>
      <c r="J595" s="41"/>
      <c r="K595" s="41"/>
      <c r="L595" s="45"/>
      <c r="M595" s="245"/>
      <c r="N595" s="246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188</v>
      </c>
      <c r="AU595" s="18" t="s">
        <v>87</v>
      </c>
    </row>
    <row r="596" s="13" customFormat="1">
      <c r="A596" s="13"/>
      <c r="B596" s="247"/>
      <c r="C596" s="248"/>
      <c r="D596" s="242" t="s">
        <v>190</v>
      </c>
      <c r="E596" s="249" t="s">
        <v>1</v>
      </c>
      <c r="F596" s="250" t="s">
        <v>815</v>
      </c>
      <c r="G596" s="248"/>
      <c r="H596" s="251">
        <v>2.6299999999999999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190</v>
      </c>
      <c r="AU596" s="257" t="s">
        <v>87</v>
      </c>
      <c r="AV596" s="13" t="s">
        <v>87</v>
      </c>
      <c r="AW596" s="13" t="s">
        <v>34</v>
      </c>
      <c r="AX596" s="13" t="s">
        <v>85</v>
      </c>
      <c r="AY596" s="257" t="s">
        <v>179</v>
      </c>
    </row>
    <row r="597" s="2" customFormat="1" ht="24.15" customHeight="1">
      <c r="A597" s="39"/>
      <c r="B597" s="40"/>
      <c r="C597" s="229" t="s">
        <v>816</v>
      </c>
      <c r="D597" s="229" t="s">
        <v>181</v>
      </c>
      <c r="E597" s="230" t="s">
        <v>817</v>
      </c>
      <c r="F597" s="231" t="s">
        <v>818</v>
      </c>
      <c r="G597" s="232" t="s">
        <v>246</v>
      </c>
      <c r="H597" s="233">
        <v>2.6320000000000001</v>
      </c>
      <c r="I597" s="234"/>
      <c r="J597" s="235">
        <f>ROUND(I597*H597,2)</f>
        <v>0</v>
      </c>
      <c r="K597" s="231" t="s">
        <v>185</v>
      </c>
      <c r="L597" s="45"/>
      <c r="M597" s="236" t="s">
        <v>1</v>
      </c>
      <c r="N597" s="237" t="s">
        <v>43</v>
      </c>
      <c r="O597" s="92"/>
      <c r="P597" s="238">
        <f>O597*H597</f>
        <v>0</v>
      </c>
      <c r="Q597" s="238">
        <v>2.13408</v>
      </c>
      <c r="R597" s="238">
        <f>Q597*H597</f>
        <v>5.6168985600000001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186</v>
      </c>
      <c r="AT597" s="240" t="s">
        <v>181</v>
      </c>
      <c r="AU597" s="240" t="s">
        <v>87</v>
      </c>
      <c r="AY597" s="18" t="s">
        <v>179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85</v>
      </c>
      <c r="BK597" s="241">
        <f>ROUND(I597*H597,2)</f>
        <v>0</v>
      </c>
      <c r="BL597" s="18" t="s">
        <v>186</v>
      </c>
      <c r="BM597" s="240" t="s">
        <v>819</v>
      </c>
    </row>
    <row r="598" s="2" customFormat="1">
      <c r="A598" s="39"/>
      <c r="B598" s="40"/>
      <c r="C598" s="41"/>
      <c r="D598" s="242" t="s">
        <v>188</v>
      </c>
      <c r="E598" s="41"/>
      <c r="F598" s="243" t="s">
        <v>820</v>
      </c>
      <c r="G598" s="41"/>
      <c r="H598" s="41"/>
      <c r="I598" s="244"/>
      <c r="J598" s="41"/>
      <c r="K598" s="41"/>
      <c r="L598" s="45"/>
      <c r="M598" s="245"/>
      <c r="N598" s="24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188</v>
      </c>
      <c r="AU598" s="18" t="s">
        <v>87</v>
      </c>
    </row>
    <row r="599" s="13" customFormat="1">
      <c r="A599" s="13"/>
      <c r="B599" s="247"/>
      <c r="C599" s="248"/>
      <c r="D599" s="242" t="s">
        <v>190</v>
      </c>
      <c r="E599" s="249" t="s">
        <v>1</v>
      </c>
      <c r="F599" s="250" t="s">
        <v>821</v>
      </c>
      <c r="G599" s="248"/>
      <c r="H599" s="251">
        <v>2.6320000000000001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190</v>
      </c>
      <c r="AU599" s="257" t="s">
        <v>87</v>
      </c>
      <c r="AV599" s="13" t="s">
        <v>87</v>
      </c>
      <c r="AW599" s="13" t="s">
        <v>34</v>
      </c>
      <c r="AX599" s="13" t="s">
        <v>78</v>
      </c>
      <c r="AY599" s="257" t="s">
        <v>179</v>
      </c>
    </row>
    <row r="600" s="14" customFormat="1">
      <c r="A600" s="14"/>
      <c r="B600" s="258"/>
      <c r="C600" s="259"/>
      <c r="D600" s="242" t="s">
        <v>190</v>
      </c>
      <c r="E600" s="260" t="s">
        <v>1</v>
      </c>
      <c r="F600" s="261" t="s">
        <v>192</v>
      </c>
      <c r="G600" s="259"/>
      <c r="H600" s="262">
        <v>2.6320000000000001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190</v>
      </c>
      <c r="AU600" s="268" t="s">
        <v>87</v>
      </c>
      <c r="AV600" s="14" t="s">
        <v>186</v>
      </c>
      <c r="AW600" s="14" t="s">
        <v>34</v>
      </c>
      <c r="AX600" s="14" t="s">
        <v>85</v>
      </c>
      <c r="AY600" s="268" t="s">
        <v>179</v>
      </c>
    </row>
    <row r="601" s="2" customFormat="1" ht="24.15" customHeight="1">
      <c r="A601" s="39"/>
      <c r="B601" s="40"/>
      <c r="C601" s="229" t="s">
        <v>822</v>
      </c>
      <c r="D601" s="229" t="s">
        <v>181</v>
      </c>
      <c r="E601" s="230" t="s">
        <v>823</v>
      </c>
      <c r="F601" s="231" t="s">
        <v>824</v>
      </c>
      <c r="G601" s="232" t="s">
        <v>246</v>
      </c>
      <c r="H601" s="233">
        <v>5.9000000000000004</v>
      </c>
      <c r="I601" s="234"/>
      <c r="J601" s="235">
        <f>ROUND(I601*H601,2)</f>
        <v>0</v>
      </c>
      <c r="K601" s="231" t="s">
        <v>185</v>
      </c>
      <c r="L601" s="45"/>
      <c r="M601" s="236" t="s">
        <v>1</v>
      </c>
      <c r="N601" s="237" t="s">
        <v>43</v>
      </c>
      <c r="O601" s="92"/>
      <c r="P601" s="238">
        <f>O601*H601</f>
        <v>0</v>
      </c>
      <c r="Q601" s="238">
        <v>2.4340799999999998</v>
      </c>
      <c r="R601" s="238">
        <f>Q601*H601</f>
        <v>14.361072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186</v>
      </c>
      <c r="AT601" s="240" t="s">
        <v>181</v>
      </c>
      <c r="AU601" s="240" t="s">
        <v>87</v>
      </c>
      <c r="AY601" s="18" t="s">
        <v>179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85</v>
      </c>
      <c r="BK601" s="241">
        <f>ROUND(I601*H601,2)</f>
        <v>0</v>
      </c>
      <c r="BL601" s="18" t="s">
        <v>186</v>
      </c>
      <c r="BM601" s="240" t="s">
        <v>825</v>
      </c>
    </row>
    <row r="602" s="2" customFormat="1">
      <c r="A602" s="39"/>
      <c r="B602" s="40"/>
      <c r="C602" s="41"/>
      <c r="D602" s="242" t="s">
        <v>188</v>
      </c>
      <c r="E602" s="41"/>
      <c r="F602" s="243" t="s">
        <v>826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188</v>
      </c>
      <c r="AU602" s="18" t="s">
        <v>87</v>
      </c>
    </row>
    <row r="603" s="13" customFormat="1">
      <c r="A603" s="13"/>
      <c r="B603" s="247"/>
      <c r="C603" s="248"/>
      <c r="D603" s="242" t="s">
        <v>190</v>
      </c>
      <c r="E603" s="249" t="s">
        <v>1</v>
      </c>
      <c r="F603" s="250" t="s">
        <v>827</v>
      </c>
      <c r="G603" s="248"/>
      <c r="H603" s="251">
        <v>5.9000000000000004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7" t="s">
        <v>190</v>
      </c>
      <c r="AU603" s="257" t="s">
        <v>87</v>
      </c>
      <c r="AV603" s="13" t="s">
        <v>87</v>
      </c>
      <c r="AW603" s="13" t="s">
        <v>34</v>
      </c>
      <c r="AX603" s="13" t="s">
        <v>78</v>
      </c>
      <c r="AY603" s="257" t="s">
        <v>179</v>
      </c>
    </row>
    <row r="604" s="14" customFormat="1">
      <c r="A604" s="14"/>
      <c r="B604" s="258"/>
      <c r="C604" s="259"/>
      <c r="D604" s="242" t="s">
        <v>190</v>
      </c>
      <c r="E604" s="260" t="s">
        <v>1</v>
      </c>
      <c r="F604" s="261" t="s">
        <v>192</v>
      </c>
      <c r="G604" s="259"/>
      <c r="H604" s="262">
        <v>5.9000000000000004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190</v>
      </c>
      <c r="AU604" s="268" t="s">
        <v>87</v>
      </c>
      <c r="AV604" s="14" t="s">
        <v>186</v>
      </c>
      <c r="AW604" s="14" t="s">
        <v>34</v>
      </c>
      <c r="AX604" s="14" t="s">
        <v>85</v>
      </c>
      <c r="AY604" s="268" t="s">
        <v>179</v>
      </c>
    </row>
    <row r="605" s="2" customFormat="1" ht="24.15" customHeight="1">
      <c r="A605" s="39"/>
      <c r="B605" s="40"/>
      <c r="C605" s="229" t="s">
        <v>828</v>
      </c>
      <c r="D605" s="229" t="s">
        <v>181</v>
      </c>
      <c r="E605" s="230" t="s">
        <v>829</v>
      </c>
      <c r="F605" s="231" t="s">
        <v>830</v>
      </c>
      <c r="G605" s="232" t="s">
        <v>246</v>
      </c>
      <c r="H605" s="233">
        <v>5.9039999999999999</v>
      </c>
      <c r="I605" s="234"/>
      <c r="J605" s="235">
        <f>ROUND(I605*H605,2)</f>
        <v>0</v>
      </c>
      <c r="K605" s="231" t="s">
        <v>185</v>
      </c>
      <c r="L605" s="45"/>
      <c r="M605" s="236" t="s">
        <v>1</v>
      </c>
      <c r="N605" s="237" t="s">
        <v>43</v>
      </c>
      <c r="O605" s="92"/>
      <c r="P605" s="238">
        <f>O605*H605</f>
        <v>0</v>
      </c>
      <c r="Q605" s="238">
        <v>1.9967999999999999</v>
      </c>
      <c r="R605" s="238">
        <f>Q605*H605</f>
        <v>11.7891072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186</v>
      </c>
      <c r="AT605" s="240" t="s">
        <v>181</v>
      </c>
      <c r="AU605" s="240" t="s">
        <v>87</v>
      </c>
      <c r="AY605" s="18" t="s">
        <v>179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85</v>
      </c>
      <c r="BK605" s="241">
        <f>ROUND(I605*H605,2)</f>
        <v>0</v>
      </c>
      <c r="BL605" s="18" t="s">
        <v>186</v>
      </c>
      <c r="BM605" s="240" t="s">
        <v>831</v>
      </c>
    </row>
    <row r="606" s="2" customFormat="1">
      <c r="A606" s="39"/>
      <c r="B606" s="40"/>
      <c r="C606" s="41"/>
      <c r="D606" s="242" t="s">
        <v>188</v>
      </c>
      <c r="E606" s="41"/>
      <c r="F606" s="243" t="s">
        <v>832</v>
      </c>
      <c r="G606" s="41"/>
      <c r="H606" s="41"/>
      <c r="I606" s="244"/>
      <c r="J606" s="41"/>
      <c r="K606" s="41"/>
      <c r="L606" s="45"/>
      <c r="M606" s="245"/>
      <c r="N606" s="24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188</v>
      </c>
      <c r="AU606" s="18" t="s">
        <v>87</v>
      </c>
    </row>
    <row r="607" s="2" customFormat="1">
      <c r="A607" s="39"/>
      <c r="B607" s="40"/>
      <c r="C607" s="41"/>
      <c r="D607" s="242" t="s">
        <v>198</v>
      </c>
      <c r="E607" s="41"/>
      <c r="F607" s="269" t="s">
        <v>833</v>
      </c>
      <c r="G607" s="41"/>
      <c r="H607" s="41"/>
      <c r="I607" s="244"/>
      <c r="J607" s="41"/>
      <c r="K607" s="41"/>
      <c r="L607" s="45"/>
      <c r="M607" s="245"/>
      <c r="N607" s="24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198</v>
      </c>
      <c r="AU607" s="18" t="s">
        <v>87</v>
      </c>
    </row>
    <row r="608" s="13" customFormat="1">
      <c r="A608" s="13"/>
      <c r="B608" s="247"/>
      <c r="C608" s="248"/>
      <c r="D608" s="242" t="s">
        <v>190</v>
      </c>
      <c r="E608" s="249" t="s">
        <v>1</v>
      </c>
      <c r="F608" s="250" t="s">
        <v>834</v>
      </c>
      <c r="G608" s="248"/>
      <c r="H608" s="251">
        <v>5.9039999999999999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7" t="s">
        <v>190</v>
      </c>
      <c r="AU608" s="257" t="s">
        <v>87</v>
      </c>
      <c r="AV608" s="13" t="s">
        <v>87</v>
      </c>
      <c r="AW608" s="13" t="s">
        <v>34</v>
      </c>
      <c r="AX608" s="13" t="s">
        <v>85</v>
      </c>
      <c r="AY608" s="257" t="s">
        <v>179</v>
      </c>
    </row>
    <row r="609" s="2" customFormat="1" ht="16.5" customHeight="1">
      <c r="A609" s="39"/>
      <c r="B609" s="40"/>
      <c r="C609" s="229" t="s">
        <v>835</v>
      </c>
      <c r="D609" s="229" t="s">
        <v>181</v>
      </c>
      <c r="E609" s="230" t="s">
        <v>836</v>
      </c>
      <c r="F609" s="231" t="s">
        <v>837</v>
      </c>
      <c r="G609" s="232" t="s">
        <v>184</v>
      </c>
      <c r="H609" s="233">
        <v>29.52</v>
      </c>
      <c r="I609" s="234"/>
      <c r="J609" s="235">
        <f>ROUND(I609*H609,2)</f>
        <v>0</v>
      </c>
      <c r="K609" s="231" t="s">
        <v>185</v>
      </c>
      <c r="L609" s="45"/>
      <c r="M609" s="236" t="s">
        <v>1</v>
      </c>
      <c r="N609" s="237" t="s">
        <v>43</v>
      </c>
      <c r="O609" s="92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186</v>
      </c>
      <c r="AT609" s="240" t="s">
        <v>181</v>
      </c>
      <c r="AU609" s="240" t="s">
        <v>87</v>
      </c>
      <c r="AY609" s="18" t="s">
        <v>179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85</v>
      </c>
      <c r="BK609" s="241">
        <f>ROUND(I609*H609,2)</f>
        <v>0</v>
      </c>
      <c r="BL609" s="18" t="s">
        <v>186</v>
      </c>
      <c r="BM609" s="240" t="s">
        <v>838</v>
      </c>
    </row>
    <row r="610" s="2" customFormat="1">
      <c r="A610" s="39"/>
      <c r="B610" s="40"/>
      <c r="C610" s="41"/>
      <c r="D610" s="242" t="s">
        <v>188</v>
      </c>
      <c r="E610" s="41"/>
      <c r="F610" s="243" t="s">
        <v>839</v>
      </c>
      <c r="G610" s="41"/>
      <c r="H610" s="41"/>
      <c r="I610" s="244"/>
      <c r="J610" s="41"/>
      <c r="K610" s="41"/>
      <c r="L610" s="45"/>
      <c r="M610" s="245"/>
      <c r="N610" s="24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188</v>
      </c>
      <c r="AU610" s="18" t="s">
        <v>87</v>
      </c>
    </row>
    <row r="611" s="13" customFormat="1">
      <c r="A611" s="13"/>
      <c r="B611" s="247"/>
      <c r="C611" s="248"/>
      <c r="D611" s="242" t="s">
        <v>190</v>
      </c>
      <c r="E611" s="249" t="s">
        <v>1</v>
      </c>
      <c r="F611" s="250" t="s">
        <v>840</v>
      </c>
      <c r="G611" s="248"/>
      <c r="H611" s="251">
        <v>29.52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7" t="s">
        <v>190</v>
      </c>
      <c r="AU611" s="257" t="s">
        <v>87</v>
      </c>
      <c r="AV611" s="13" t="s">
        <v>87</v>
      </c>
      <c r="AW611" s="13" t="s">
        <v>34</v>
      </c>
      <c r="AX611" s="13" t="s">
        <v>78</v>
      </c>
      <c r="AY611" s="257" t="s">
        <v>179</v>
      </c>
    </row>
    <row r="612" s="14" customFormat="1">
      <c r="A612" s="14"/>
      <c r="B612" s="258"/>
      <c r="C612" s="259"/>
      <c r="D612" s="242" t="s">
        <v>190</v>
      </c>
      <c r="E612" s="260" t="s">
        <v>1</v>
      </c>
      <c r="F612" s="261" t="s">
        <v>192</v>
      </c>
      <c r="G612" s="259"/>
      <c r="H612" s="262">
        <v>29.52</v>
      </c>
      <c r="I612" s="263"/>
      <c r="J612" s="259"/>
      <c r="K612" s="259"/>
      <c r="L612" s="264"/>
      <c r="M612" s="265"/>
      <c r="N612" s="266"/>
      <c r="O612" s="266"/>
      <c r="P612" s="266"/>
      <c r="Q612" s="266"/>
      <c r="R612" s="266"/>
      <c r="S612" s="266"/>
      <c r="T612" s="26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8" t="s">
        <v>190</v>
      </c>
      <c r="AU612" s="268" t="s">
        <v>87</v>
      </c>
      <c r="AV612" s="14" t="s">
        <v>186</v>
      </c>
      <c r="AW612" s="14" t="s">
        <v>34</v>
      </c>
      <c r="AX612" s="14" t="s">
        <v>85</v>
      </c>
      <c r="AY612" s="268" t="s">
        <v>179</v>
      </c>
    </row>
    <row r="613" s="2" customFormat="1" ht="16.5" customHeight="1">
      <c r="A613" s="39"/>
      <c r="B613" s="40"/>
      <c r="C613" s="229" t="s">
        <v>841</v>
      </c>
      <c r="D613" s="229" t="s">
        <v>181</v>
      </c>
      <c r="E613" s="230" t="s">
        <v>842</v>
      </c>
      <c r="F613" s="231" t="s">
        <v>843</v>
      </c>
      <c r="G613" s="232" t="s">
        <v>246</v>
      </c>
      <c r="H613" s="233">
        <v>5.9039999999999999</v>
      </c>
      <c r="I613" s="234"/>
      <c r="J613" s="235">
        <f>ROUND(I613*H613,2)</f>
        <v>0</v>
      </c>
      <c r="K613" s="231" t="s">
        <v>185</v>
      </c>
      <c r="L613" s="45"/>
      <c r="M613" s="236" t="s">
        <v>1</v>
      </c>
      <c r="N613" s="237" t="s">
        <v>43</v>
      </c>
      <c r="O613" s="92"/>
      <c r="P613" s="238">
        <f>O613*H613</f>
        <v>0</v>
      </c>
      <c r="Q613" s="238">
        <v>2.4327899999999998</v>
      </c>
      <c r="R613" s="238">
        <f>Q613*H613</f>
        <v>14.363192159999999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186</v>
      </c>
      <c r="AT613" s="240" t="s">
        <v>181</v>
      </c>
      <c r="AU613" s="240" t="s">
        <v>87</v>
      </c>
      <c r="AY613" s="18" t="s">
        <v>179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85</v>
      </c>
      <c r="BK613" s="241">
        <f>ROUND(I613*H613,2)</f>
        <v>0</v>
      </c>
      <c r="BL613" s="18" t="s">
        <v>186</v>
      </c>
      <c r="BM613" s="240" t="s">
        <v>844</v>
      </c>
    </row>
    <row r="614" s="2" customFormat="1">
      <c r="A614" s="39"/>
      <c r="B614" s="40"/>
      <c r="C614" s="41"/>
      <c r="D614" s="242" t="s">
        <v>188</v>
      </c>
      <c r="E614" s="41"/>
      <c r="F614" s="243" t="s">
        <v>845</v>
      </c>
      <c r="G614" s="41"/>
      <c r="H614" s="41"/>
      <c r="I614" s="244"/>
      <c r="J614" s="41"/>
      <c r="K614" s="41"/>
      <c r="L614" s="45"/>
      <c r="M614" s="245"/>
      <c r="N614" s="246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188</v>
      </c>
      <c r="AU614" s="18" t="s">
        <v>87</v>
      </c>
    </row>
    <row r="615" s="13" customFormat="1">
      <c r="A615" s="13"/>
      <c r="B615" s="247"/>
      <c r="C615" s="248"/>
      <c r="D615" s="242" t="s">
        <v>190</v>
      </c>
      <c r="E615" s="249" t="s">
        <v>1</v>
      </c>
      <c r="F615" s="250" t="s">
        <v>846</v>
      </c>
      <c r="G615" s="248"/>
      <c r="H615" s="251">
        <v>5.9039999999999999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190</v>
      </c>
      <c r="AU615" s="257" t="s">
        <v>87</v>
      </c>
      <c r="AV615" s="13" t="s">
        <v>87</v>
      </c>
      <c r="AW615" s="13" t="s">
        <v>34</v>
      </c>
      <c r="AX615" s="13" t="s">
        <v>78</v>
      </c>
      <c r="AY615" s="257" t="s">
        <v>179</v>
      </c>
    </row>
    <row r="616" s="14" customFormat="1">
      <c r="A616" s="14"/>
      <c r="B616" s="258"/>
      <c r="C616" s="259"/>
      <c r="D616" s="242" t="s">
        <v>190</v>
      </c>
      <c r="E616" s="260" t="s">
        <v>1</v>
      </c>
      <c r="F616" s="261" t="s">
        <v>192</v>
      </c>
      <c r="G616" s="259"/>
      <c r="H616" s="262">
        <v>5.9039999999999999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190</v>
      </c>
      <c r="AU616" s="268" t="s">
        <v>87</v>
      </c>
      <c r="AV616" s="14" t="s">
        <v>186</v>
      </c>
      <c r="AW616" s="14" t="s">
        <v>34</v>
      </c>
      <c r="AX616" s="14" t="s">
        <v>85</v>
      </c>
      <c r="AY616" s="268" t="s">
        <v>179</v>
      </c>
    </row>
    <row r="617" s="2" customFormat="1" ht="24.15" customHeight="1">
      <c r="A617" s="39"/>
      <c r="B617" s="40"/>
      <c r="C617" s="229" t="s">
        <v>847</v>
      </c>
      <c r="D617" s="229" t="s">
        <v>181</v>
      </c>
      <c r="E617" s="230" t="s">
        <v>848</v>
      </c>
      <c r="F617" s="231" t="s">
        <v>849</v>
      </c>
      <c r="G617" s="232" t="s">
        <v>184</v>
      </c>
      <c r="H617" s="233">
        <v>27.719999999999999</v>
      </c>
      <c r="I617" s="234"/>
      <c r="J617" s="235">
        <f>ROUND(I617*H617,2)</f>
        <v>0</v>
      </c>
      <c r="K617" s="231" t="s">
        <v>185</v>
      </c>
      <c r="L617" s="45"/>
      <c r="M617" s="236" t="s">
        <v>1</v>
      </c>
      <c r="N617" s="237" t="s">
        <v>43</v>
      </c>
      <c r="O617" s="92"/>
      <c r="P617" s="238">
        <f>O617*H617</f>
        <v>0</v>
      </c>
      <c r="Q617" s="238">
        <v>0.74326999999999999</v>
      </c>
      <c r="R617" s="238">
        <f>Q617*H617</f>
        <v>20.603444399999997</v>
      </c>
      <c r="S617" s="238">
        <v>0</v>
      </c>
      <c r="T617" s="23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0" t="s">
        <v>186</v>
      </c>
      <c r="AT617" s="240" t="s">
        <v>181</v>
      </c>
      <c r="AU617" s="240" t="s">
        <v>87</v>
      </c>
      <c r="AY617" s="18" t="s">
        <v>179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85</v>
      </c>
      <c r="BK617" s="241">
        <f>ROUND(I617*H617,2)</f>
        <v>0</v>
      </c>
      <c r="BL617" s="18" t="s">
        <v>186</v>
      </c>
      <c r="BM617" s="240" t="s">
        <v>850</v>
      </c>
    </row>
    <row r="618" s="2" customFormat="1">
      <c r="A618" s="39"/>
      <c r="B618" s="40"/>
      <c r="C618" s="41"/>
      <c r="D618" s="242" t="s">
        <v>188</v>
      </c>
      <c r="E618" s="41"/>
      <c r="F618" s="243" t="s">
        <v>851</v>
      </c>
      <c r="G618" s="41"/>
      <c r="H618" s="41"/>
      <c r="I618" s="244"/>
      <c r="J618" s="41"/>
      <c r="K618" s="41"/>
      <c r="L618" s="45"/>
      <c r="M618" s="245"/>
      <c r="N618" s="24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188</v>
      </c>
      <c r="AU618" s="18" t="s">
        <v>87</v>
      </c>
    </row>
    <row r="619" s="2" customFormat="1">
      <c r="A619" s="39"/>
      <c r="B619" s="40"/>
      <c r="C619" s="41"/>
      <c r="D619" s="242" t="s">
        <v>198</v>
      </c>
      <c r="E619" s="41"/>
      <c r="F619" s="269" t="s">
        <v>852</v>
      </c>
      <c r="G619" s="41"/>
      <c r="H619" s="41"/>
      <c r="I619" s="244"/>
      <c r="J619" s="41"/>
      <c r="K619" s="41"/>
      <c r="L619" s="45"/>
      <c r="M619" s="245"/>
      <c r="N619" s="246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198</v>
      </c>
      <c r="AU619" s="18" t="s">
        <v>87</v>
      </c>
    </row>
    <row r="620" s="13" customFormat="1">
      <c r="A620" s="13"/>
      <c r="B620" s="247"/>
      <c r="C620" s="248"/>
      <c r="D620" s="242" t="s">
        <v>190</v>
      </c>
      <c r="E620" s="249" t="s">
        <v>1</v>
      </c>
      <c r="F620" s="250" t="s">
        <v>853</v>
      </c>
      <c r="G620" s="248"/>
      <c r="H620" s="251">
        <v>13.130000000000001</v>
      </c>
      <c r="I620" s="252"/>
      <c r="J620" s="248"/>
      <c r="K620" s="248"/>
      <c r="L620" s="253"/>
      <c r="M620" s="254"/>
      <c r="N620" s="255"/>
      <c r="O620" s="255"/>
      <c r="P620" s="255"/>
      <c r="Q620" s="255"/>
      <c r="R620" s="255"/>
      <c r="S620" s="255"/>
      <c r="T620" s="25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7" t="s">
        <v>190</v>
      </c>
      <c r="AU620" s="257" t="s">
        <v>87</v>
      </c>
      <c r="AV620" s="13" t="s">
        <v>87</v>
      </c>
      <c r="AW620" s="13" t="s">
        <v>34</v>
      </c>
      <c r="AX620" s="13" t="s">
        <v>78</v>
      </c>
      <c r="AY620" s="257" t="s">
        <v>179</v>
      </c>
    </row>
    <row r="621" s="13" customFormat="1">
      <c r="A621" s="13"/>
      <c r="B621" s="247"/>
      <c r="C621" s="248"/>
      <c r="D621" s="242" t="s">
        <v>190</v>
      </c>
      <c r="E621" s="249" t="s">
        <v>1</v>
      </c>
      <c r="F621" s="250" t="s">
        <v>854</v>
      </c>
      <c r="G621" s="248"/>
      <c r="H621" s="251">
        <v>14.59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190</v>
      </c>
      <c r="AU621" s="257" t="s">
        <v>87</v>
      </c>
      <c r="AV621" s="13" t="s">
        <v>87</v>
      </c>
      <c r="AW621" s="13" t="s">
        <v>34</v>
      </c>
      <c r="AX621" s="13" t="s">
        <v>78</v>
      </c>
      <c r="AY621" s="257" t="s">
        <v>179</v>
      </c>
    </row>
    <row r="622" s="14" customFormat="1">
      <c r="A622" s="14"/>
      <c r="B622" s="258"/>
      <c r="C622" s="259"/>
      <c r="D622" s="242" t="s">
        <v>190</v>
      </c>
      <c r="E622" s="260" t="s">
        <v>1</v>
      </c>
      <c r="F622" s="261" t="s">
        <v>192</v>
      </c>
      <c r="G622" s="259"/>
      <c r="H622" s="262">
        <v>27.719999999999999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190</v>
      </c>
      <c r="AU622" s="268" t="s">
        <v>87</v>
      </c>
      <c r="AV622" s="14" t="s">
        <v>186</v>
      </c>
      <c r="AW622" s="14" t="s">
        <v>34</v>
      </c>
      <c r="AX622" s="14" t="s">
        <v>85</v>
      </c>
      <c r="AY622" s="268" t="s">
        <v>179</v>
      </c>
    </row>
    <row r="623" s="12" customFormat="1" ht="22.8" customHeight="1">
      <c r="A623" s="12"/>
      <c r="B623" s="213"/>
      <c r="C623" s="214"/>
      <c r="D623" s="215" t="s">
        <v>77</v>
      </c>
      <c r="E623" s="227" t="s">
        <v>211</v>
      </c>
      <c r="F623" s="227" t="s">
        <v>855</v>
      </c>
      <c r="G623" s="214"/>
      <c r="H623" s="214"/>
      <c r="I623" s="217"/>
      <c r="J623" s="228">
        <f>BK623</f>
        <v>0</v>
      </c>
      <c r="K623" s="214"/>
      <c r="L623" s="219"/>
      <c r="M623" s="220"/>
      <c r="N623" s="221"/>
      <c r="O623" s="221"/>
      <c r="P623" s="222">
        <f>SUM(P624:P696)</f>
        <v>0</v>
      </c>
      <c r="Q623" s="221"/>
      <c r="R623" s="222">
        <f>SUM(R624:R696)</f>
        <v>40.3202596</v>
      </c>
      <c r="S623" s="221"/>
      <c r="T623" s="223">
        <f>SUM(T624:T696)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4" t="s">
        <v>85</v>
      </c>
      <c r="AT623" s="225" t="s">
        <v>77</v>
      </c>
      <c r="AU623" s="225" t="s">
        <v>85</v>
      </c>
      <c r="AY623" s="224" t="s">
        <v>179</v>
      </c>
      <c r="BK623" s="226">
        <f>SUM(BK624:BK696)</f>
        <v>0</v>
      </c>
    </row>
    <row r="624" s="2" customFormat="1" ht="24.15" customHeight="1">
      <c r="A624" s="39"/>
      <c r="B624" s="40"/>
      <c r="C624" s="229" t="s">
        <v>856</v>
      </c>
      <c r="D624" s="229" t="s">
        <v>181</v>
      </c>
      <c r="E624" s="230" t="s">
        <v>857</v>
      </c>
      <c r="F624" s="231" t="s">
        <v>858</v>
      </c>
      <c r="G624" s="232" t="s">
        <v>184</v>
      </c>
      <c r="H624" s="233">
        <v>29.379999999999999</v>
      </c>
      <c r="I624" s="234"/>
      <c r="J624" s="235">
        <f>ROUND(I624*H624,2)</f>
        <v>0</v>
      </c>
      <c r="K624" s="231" t="s">
        <v>185</v>
      </c>
      <c r="L624" s="45"/>
      <c r="M624" s="236" t="s">
        <v>1</v>
      </c>
      <c r="N624" s="237" t="s">
        <v>43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186</v>
      </c>
      <c r="AT624" s="240" t="s">
        <v>181</v>
      </c>
      <c r="AU624" s="240" t="s">
        <v>87</v>
      </c>
      <c r="AY624" s="18" t="s">
        <v>179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85</v>
      </c>
      <c r="BK624" s="241">
        <f>ROUND(I624*H624,2)</f>
        <v>0</v>
      </c>
      <c r="BL624" s="18" t="s">
        <v>186</v>
      </c>
      <c r="BM624" s="240" t="s">
        <v>859</v>
      </c>
    </row>
    <row r="625" s="2" customFormat="1">
      <c r="A625" s="39"/>
      <c r="B625" s="40"/>
      <c r="C625" s="41"/>
      <c r="D625" s="242" t="s">
        <v>188</v>
      </c>
      <c r="E625" s="41"/>
      <c r="F625" s="243" t="s">
        <v>860</v>
      </c>
      <c r="G625" s="41"/>
      <c r="H625" s="41"/>
      <c r="I625" s="244"/>
      <c r="J625" s="41"/>
      <c r="K625" s="41"/>
      <c r="L625" s="45"/>
      <c r="M625" s="245"/>
      <c r="N625" s="24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188</v>
      </c>
      <c r="AU625" s="18" t="s">
        <v>87</v>
      </c>
    </row>
    <row r="626" s="13" customFormat="1">
      <c r="A626" s="13"/>
      <c r="B626" s="247"/>
      <c r="C626" s="248"/>
      <c r="D626" s="242" t="s">
        <v>190</v>
      </c>
      <c r="E626" s="249" t="s">
        <v>1</v>
      </c>
      <c r="F626" s="250" t="s">
        <v>861</v>
      </c>
      <c r="G626" s="248"/>
      <c r="H626" s="251">
        <v>29.379999999999999</v>
      </c>
      <c r="I626" s="252"/>
      <c r="J626" s="248"/>
      <c r="K626" s="248"/>
      <c r="L626" s="253"/>
      <c r="M626" s="254"/>
      <c r="N626" s="255"/>
      <c r="O626" s="255"/>
      <c r="P626" s="255"/>
      <c r="Q626" s="255"/>
      <c r="R626" s="255"/>
      <c r="S626" s="255"/>
      <c r="T626" s="25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7" t="s">
        <v>190</v>
      </c>
      <c r="AU626" s="257" t="s">
        <v>87</v>
      </c>
      <c r="AV626" s="13" t="s">
        <v>87</v>
      </c>
      <c r="AW626" s="13" t="s">
        <v>34</v>
      </c>
      <c r="AX626" s="13" t="s">
        <v>78</v>
      </c>
      <c r="AY626" s="257" t="s">
        <v>179</v>
      </c>
    </row>
    <row r="627" s="14" customFormat="1">
      <c r="A627" s="14"/>
      <c r="B627" s="258"/>
      <c r="C627" s="259"/>
      <c r="D627" s="242" t="s">
        <v>190</v>
      </c>
      <c r="E627" s="260" t="s">
        <v>1</v>
      </c>
      <c r="F627" s="261" t="s">
        <v>192</v>
      </c>
      <c r="G627" s="259"/>
      <c r="H627" s="262">
        <v>29.379999999999999</v>
      </c>
      <c r="I627" s="263"/>
      <c r="J627" s="259"/>
      <c r="K627" s="259"/>
      <c r="L627" s="264"/>
      <c r="M627" s="265"/>
      <c r="N627" s="266"/>
      <c r="O627" s="266"/>
      <c r="P627" s="266"/>
      <c r="Q627" s="266"/>
      <c r="R627" s="266"/>
      <c r="S627" s="266"/>
      <c r="T627" s="26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8" t="s">
        <v>190</v>
      </c>
      <c r="AU627" s="268" t="s">
        <v>87</v>
      </c>
      <c r="AV627" s="14" t="s">
        <v>186</v>
      </c>
      <c r="AW627" s="14" t="s">
        <v>34</v>
      </c>
      <c r="AX627" s="14" t="s">
        <v>85</v>
      </c>
      <c r="AY627" s="268" t="s">
        <v>179</v>
      </c>
    </row>
    <row r="628" s="2" customFormat="1" ht="21.75" customHeight="1">
      <c r="A628" s="39"/>
      <c r="B628" s="40"/>
      <c r="C628" s="229" t="s">
        <v>862</v>
      </c>
      <c r="D628" s="229" t="s">
        <v>181</v>
      </c>
      <c r="E628" s="230" t="s">
        <v>863</v>
      </c>
      <c r="F628" s="231" t="s">
        <v>864</v>
      </c>
      <c r="G628" s="232" t="s">
        <v>184</v>
      </c>
      <c r="H628" s="233">
        <v>3.25</v>
      </c>
      <c r="I628" s="234"/>
      <c r="J628" s="235">
        <f>ROUND(I628*H628,2)</f>
        <v>0</v>
      </c>
      <c r="K628" s="231" t="s">
        <v>185</v>
      </c>
      <c r="L628" s="45"/>
      <c r="M628" s="236" t="s">
        <v>1</v>
      </c>
      <c r="N628" s="237" t="s">
        <v>43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186</v>
      </c>
      <c r="AT628" s="240" t="s">
        <v>181</v>
      </c>
      <c r="AU628" s="240" t="s">
        <v>87</v>
      </c>
      <c r="AY628" s="18" t="s">
        <v>179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85</v>
      </c>
      <c r="BK628" s="241">
        <f>ROUND(I628*H628,2)</f>
        <v>0</v>
      </c>
      <c r="BL628" s="18" t="s">
        <v>186</v>
      </c>
      <c r="BM628" s="240" t="s">
        <v>865</v>
      </c>
    </row>
    <row r="629" s="2" customFormat="1">
      <c r="A629" s="39"/>
      <c r="B629" s="40"/>
      <c r="C629" s="41"/>
      <c r="D629" s="242" t="s">
        <v>188</v>
      </c>
      <c r="E629" s="41"/>
      <c r="F629" s="243" t="s">
        <v>866</v>
      </c>
      <c r="G629" s="41"/>
      <c r="H629" s="41"/>
      <c r="I629" s="244"/>
      <c r="J629" s="41"/>
      <c r="K629" s="41"/>
      <c r="L629" s="45"/>
      <c r="M629" s="245"/>
      <c r="N629" s="246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188</v>
      </c>
      <c r="AU629" s="18" t="s">
        <v>87</v>
      </c>
    </row>
    <row r="630" s="13" customFormat="1">
      <c r="A630" s="13"/>
      <c r="B630" s="247"/>
      <c r="C630" s="248"/>
      <c r="D630" s="242" t="s">
        <v>190</v>
      </c>
      <c r="E630" s="249" t="s">
        <v>1</v>
      </c>
      <c r="F630" s="250" t="s">
        <v>867</v>
      </c>
      <c r="G630" s="248"/>
      <c r="H630" s="251">
        <v>3.25</v>
      </c>
      <c r="I630" s="252"/>
      <c r="J630" s="248"/>
      <c r="K630" s="248"/>
      <c r="L630" s="253"/>
      <c r="M630" s="254"/>
      <c r="N630" s="255"/>
      <c r="O630" s="255"/>
      <c r="P630" s="255"/>
      <c r="Q630" s="255"/>
      <c r="R630" s="255"/>
      <c r="S630" s="255"/>
      <c r="T630" s="25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7" t="s">
        <v>190</v>
      </c>
      <c r="AU630" s="257" t="s">
        <v>87</v>
      </c>
      <c r="AV630" s="13" t="s">
        <v>87</v>
      </c>
      <c r="AW630" s="13" t="s">
        <v>34</v>
      </c>
      <c r="AX630" s="13" t="s">
        <v>78</v>
      </c>
      <c r="AY630" s="257" t="s">
        <v>179</v>
      </c>
    </row>
    <row r="631" s="14" customFormat="1">
      <c r="A631" s="14"/>
      <c r="B631" s="258"/>
      <c r="C631" s="259"/>
      <c r="D631" s="242" t="s">
        <v>190</v>
      </c>
      <c r="E631" s="260" t="s">
        <v>1</v>
      </c>
      <c r="F631" s="261" t="s">
        <v>192</v>
      </c>
      <c r="G631" s="259"/>
      <c r="H631" s="262">
        <v>3.25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8" t="s">
        <v>190</v>
      </c>
      <c r="AU631" s="268" t="s">
        <v>87</v>
      </c>
      <c r="AV631" s="14" t="s">
        <v>186</v>
      </c>
      <c r="AW631" s="14" t="s">
        <v>34</v>
      </c>
      <c r="AX631" s="14" t="s">
        <v>85</v>
      </c>
      <c r="AY631" s="268" t="s">
        <v>179</v>
      </c>
    </row>
    <row r="632" s="2" customFormat="1" ht="21.75" customHeight="1">
      <c r="A632" s="39"/>
      <c r="B632" s="40"/>
      <c r="C632" s="229" t="s">
        <v>868</v>
      </c>
      <c r="D632" s="229" t="s">
        <v>181</v>
      </c>
      <c r="E632" s="230" t="s">
        <v>869</v>
      </c>
      <c r="F632" s="231" t="s">
        <v>870</v>
      </c>
      <c r="G632" s="232" t="s">
        <v>184</v>
      </c>
      <c r="H632" s="233">
        <v>31.100000000000001</v>
      </c>
      <c r="I632" s="234"/>
      <c r="J632" s="235">
        <f>ROUND(I632*H632,2)</f>
        <v>0</v>
      </c>
      <c r="K632" s="231" t="s">
        <v>185</v>
      </c>
      <c r="L632" s="45"/>
      <c r="M632" s="236" t="s">
        <v>1</v>
      </c>
      <c r="N632" s="237" t="s">
        <v>43</v>
      </c>
      <c r="O632" s="92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186</v>
      </c>
      <c r="AT632" s="240" t="s">
        <v>181</v>
      </c>
      <c r="AU632" s="240" t="s">
        <v>87</v>
      </c>
      <c r="AY632" s="18" t="s">
        <v>179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85</v>
      </c>
      <c r="BK632" s="241">
        <f>ROUND(I632*H632,2)</f>
        <v>0</v>
      </c>
      <c r="BL632" s="18" t="s">
        <v>186</v>
      </c>
      <c r="BM632" s="240" t="s">
        <v>871</v>
      </c>
    </row>
    <row r="633" s="2" customFormat="1">
      <c r="A633" s="39"/>
      <c r="B633" s="40"/>
      <c r="C633" s="41"/>
      <c r="D633" s="242" t="s">
        <v>188</v>
      </c>
      <c r="E633" s="41"/>
      <c r="F633" s="243" t="s">
        <v>872</v>
      </c>
      <c r="G633" s="41"/>
      <c r="H633" s="41"/>
      <c r="I633" s="244"/>
      <c r="J633" s="41"/>
      <c r="K633" s="41"/>
      <c r="L633" s="45"/>
      <c r="M633" s="245"/>
      <c r="N633" s="246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188</v>
      </c>
      <c r="AU633" s="18" t="s">
        <v>87</v>
      </c>
    </row>
    <row r="634" s="13" customFormat="1">
      <c r="A634" s="13"/>
      <c r="B634" s="247"/>
      <c r="C634" s="248"/>
      <c r="D634" s="242" t="s">
        <v>190</v>
      </c>
      <c r="E634" s="249" t="s">
        <v>1</v>
      </c>
      <c r="F634" s="250" t="s">
        <v>873</v>
      </c>
      <c r="G634" s="248"/>
      <c r="H634" s="251">
        <v>31.100000000000001</v>
      </c>
      <c r="I634" s="252"/>
      <c r="J634" s="248"/>
      <c r="K634" s="248"/>
      <c r="L634" s="253"/>
      <c r="M634" s="254"/>
      <c r="N634" s="255"/>
      <c r="O634" s="255"/>
      <c r="P634" s="255"/>
      <c r="Q634" s="255"/>
      <c r="R634" s="255"/>
      <c r="S634" s="255"/>
      <c r="T634" s="25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7" t="s">
        <v>190</v>
      </c>
      <c r="AU634" s="257" t="s">
        <v>87</v>
      </c>
      <c r="AV634" s="13" t="s">
        <v>87</v>
      </c>
      <c r="AW634" s="13" t="s">
        <v>34</v>
      </c>
      <c r="AX634" s="13" t="s">
        <v>78</v>
      </c>
      <c r="AY634" s="257" t="s">
        <v>179</v>
      </c>
    </row>
    <row r="635" s="14" customFormat="1">
      <c r="A635" s="14"/>
      <c r="B635" s="258"/>
      <c r="C635" s="259"/>
      <c r="D635" s="242" t="s">
        <v>190</v>
      </c>
      <c r="E635" s="260" t="s">
        <v>1</v>
      </c>
      <c r="F635" s="261" t="s">
        <v>192</v>
      </c>
      <c r="G635" s="259"/>
      <c r="H635" s="262">
        <v>31.100000000000001</v>
      </c>
      <c r="I635" s="263"/>
      <c r="J635" s="259"/>
      <c r="K635" s="259"/>
      <c r="L635" s="264"/>
      <c r="M635" s="265"/>
      <c r="N635" s="266"/>
      <c r="O635" s="266"/>
      <c r="P635" s="266"/>
      <c r="Q635" s="266"/>
      <c r="R635" s="266"/>
      <c r="S635" s="266"/>
      <c r="T635" s="26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8" t="s">
        <v>190</v>
      </c>
      <c r="AU635" s="268" t="s">
        <v>87</v>
      </c>
      <c r="AV635" s="14" t="s">
        <v>186</v>
      </c>
      <c r="AW635" s="14" t="s">
        <v>34</v>
      </c>
      <c r="AX635" s="14" t="s">
        <v>85</v>
      </c>
      <c r="AY635" s="268" t="s">
        <v>179</v>
      </c>
    </row>
    <row r="636" s="2" customFormat="1" ht="21.75" customHeight="1">
      <c r="A636" s="39"/>
      <c r="B636" s="40"/>
      <c r="C636" s="229" t="s">
        <v>874</v>
      </c>
      <c r="D636" s="229" t="s">
        <v>181</v>
      </c>
      <c r="E636" s="230" t="s">
        <v>875</v>
      </c>
      <c r="F636" s="231" t="s">
        <v>876</v>
      </c>
      <c r="G636" s="232" t="s">
        <v>184</v>
      </c>
      <c r="H636" s="233">
        <v>37</v>
      </c>
      <c r="I636" s="234"/>
      <c r="J636" s="235">
        <f>ROUND(I636*H636,2)</f>
        <v>0</v>
      </c>
      <c r="K636" s="231" t="s">
        <v>185</v>
      </c>
      <c r="L636" s="45"/>
      <c r="M636" s="236" t="s">
        <v>1</v>
      </c>
      <c r="N636" s="237" t="s">
        <v>43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186</v>
      </c>
      <c r="AT636" s="240" t="s">
        <v>181</v>
      </c>
      <c r="AU636" s="240" t="s">
        <v>87</v>
      </c>
      <c r="AY636" s="18" t="s">
        <v>179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85</v>
      </c>
      <c r="BK636" s="241">
        <f>ROUND(I636*H636,2)</f>
        <v>0</v>
      </c>
      <c r="BL636" s="18" t="s">
        <v>186</v>
      </c>
      <c r="BM636" s="240" t="s">
        <v>877</v>
      </c>
    </row>
    <row r="637" s="2" customFormat="1">
      <c r="A637" s="39"/>
      <c r="B637" s="40"/>
      <c r="C637" s="41"/>
      <c r="D637" s="242" t="s">
        <v>188</v>
      </c>
      <c r="E637" s="41"/>
      <c r="F637" s="243" t="s">
        <v>878</v>
      </c>
      <c r="G637" s="41"/>
      <c r="H637" s="41"/>
      <c r="I637" s="244"/>
      <c r="J637" s="41"/>
      <c r="K637" s="41"/>
      <c r="L637" s="45"/>
      <c r="M637" s="245"/>
      <c r="N637" s="24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188</v>
      </c>
      <c r="AU637" s="18" t="s">
        <v>87</v>
      </c>
    </row>
    <row r="638" s="13" customFormat="1">
      <c r="A638" s="13"/>
      <c r="B638" s="247"/>
      <c r="C638" s="248"/>
      <c r="D638" s="242" t="s">
        <v>190</v>
      </c>
      <c r="E638" s="249" t="s">
        <v>1</v>
      </c>
      <c r="F638" s="250" t="s">
        <v>879</v>
      </c>
      <c r="G638" s="248"/>
      <c r="H638" s="251">
        <v>37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7" t="s">
        <v>190</v>
      </c>
      <c r="AU638" s="257" t="s">
        <v>87</v>
      </c>
      <c r="AV638" s="13" t="s">
        <v>87</v>
      </c>
      <c r="AW638" s="13" t="s">
        <v>34</v>
      </c>
      <c r="AX638" s="13" t="s">
        <v>78</v>
      </c>
      <c r="AY638" s="257" t="s">
        <v>179</v>
      </c>
    </row>
    <row r="639" s="14" customFormat="1">
      <c r="A639" s="14"/>
      <c r="B639" s="258"/>
      <c r="C639" s="259"/>
      <c r="D639" s="242" t="s">
        <v>190</v>
      </c>
      <c r="E639" s="260" t="s">
        <v>1</v>
      </c>
      <c r="F639" s="261" t="s">
        <v>192</v>
      </c>
      <c r="G639" s="259"/>
      <c r="H639" s="262">
        <v>37</v>
      </c>
      <c r="I639" s="263"/>
      <c r="J639" s="259"/>
      <c r="K639" s="259"/>
      <c r="L639" s="264"/>
      <c r="M639" s="265"/>
      <c r="N639" s="266"/>
      <c r="O639" s="266"/>
      <c r="P639" s="266"/>
      <c r="Q639" s="266"/>
      <c r="R639" s="266"/>
      <c r="S639" s="266"/>
      <c r="T639" s="26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8" t="s">
        <v>190</v>
      </c>
      <c r="AU639" s="268" t="s">
        <v>87</v>
      </c>
      <c r="AV639" s="14" t="s">
        <v>186</v>
      </c>
      <c r="AW639" s="14" t="s">
        <v>34</v>
      </c>
      <c r="AX639" s="14" t="s">
        <v>85</v>
      </c>
      <c r="AY639" s="268" t="s">
        <v>179</v>
      </c>
    </row>
    <row r="640" s="2" customFormat="1" ht="21.75" customHeight="1">
      <c r="A640" s="39"/>
      <c r="B640" s="40"/>
      <c r="C640" s="229" t="s">
        <v>880</v>
      </c>
      <c r="D640" s="229" t="s">
        <v>181</v>
      </c>
      <c r="E640" s="230" t="s">
        <v>881</v>
      </c>
      <c r="F640" s="231" t="s">
        <v>882</v>
      </c>
      <c r="G640" s="232" t="s">
        <v>184</v>
      </c>
      <c r="H640" s="233">
        <v>14.960000000000001</v>
      </c>
      <c r="I640" s="234"/>
      <c r="J640" s="235">
        <f>ROUND(I640*H640,2)</f>
        <v>0</v>
      </c>
      <c r="K640" s="231" t="s">
        <v>185</v>
      </c>
      <c r="L640" s="45"/>
      <c r="M640" s="236" t="s">
        <v>1</v>
      </c>
      <c r="N640" s="237" t="s">
        <v>43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186</v>
      </c>
      <c r="AT640" s="240" t="s">
        <v>181</v>
      </c>
      <c r="AU640" s="240" t="s">
        <v>87</v>
      </c>
      <c r="AY640" s="18" t="s">
        <v>179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85</v>
      </c>
      <c r="BK640" s="241">
        <f>ROUND(I640*H640,2)</f>
        <v>0</v>
      </c>
      <c r="BL640" s="18" t="s">
        <v>186</v>
      </c>
      <c r="BM640" s="240" t="s">
        <v>883</v>
      </c>
    </row>
    <row r="641" s="2" customFormat="1">
      <c r="A641" s="39"/>
      <c r="B641" s="40"/>
      <c r="C641" s="41"/>
      <c r="D641" s="242" t="s">
        <v>188</v>
      </c>
      <c r="E641" s="41"/>
      <c r="F641" s="243" t="s">
        <v>884</v>
      </c>
      <c r="G641" s="41"/>
      <c r="H641" s="41"/>
      <c r="I641" s="244"/>
      <c r="J641" s="41"/>
      <c r="K641" s="41"/>
      <c r="L641" s="45"/>
      <c r="M641" s="245"/>
      <c r="N641" s="246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188</v>
      </c>
      <c r="AU641" s="18" t="s">
        <v>87</v>
      </c>
    </row>
    <row r="642" s="13" customFormat="1">
      <c r="A642" s="13"/>
      <c r="B642" s="247"/>
      <c r="C642" s="248"/>
      <c r="D642" s="242" t="s">
        <v>190</v>
      </c>
      <c r="E642" s="249" t="s">
        <v>1</v>
      </c>
      <c r="F642" s="250" t="s">
        <v>885</v>
      </c>
      <c r="G642" s="248"/>
      <c r="H642" s="251">
        <v>14.960000000000001</v>
      </c>
      <c r="I642" s="252"/>
      <c r="J642" s="248"/>
      <c r="K642" s="248"/>
      <c r="L642" s="253"/>
      <c r="M642" s="254"/>
      <c r="N642" s="255"/>
      <c r="O642" s="255"/>
      <c r="P642" s="255"/>
      <c r="Q642" s="255"/>
      <c r="R642" s="255"/>
      <c r="S642" s="255"/>
      <c r="T642" s="25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7" t="s">
        <v>190</v>
      </c>
      <c r="AU642" s="257" t="s">
        <v>87</v>
      </c>
      <c r="AV642" s="13" t="s">
        <v>87</v>
      </c>
      <c r="AW642" s="13" t="s">
        <v>34</v>
      </c>
      <c r="AX642" s="13" t="s">
        <v>78</v>
      </c>
      <c r="AY642" s="257" t="s">
        <v>179</v>
      </c>
    </row>
    <row r="643" s="14" customFormat="1">
      <c r="A643" s="14"/>
      <c r="B643" s="258"/>
      <c r="C643" s="259"/>
      <c r="D643" s="242" t="s">
        <v>190</v>
      </c>
      <c r="E643" s="260" t="s">
        <v>1</v>
      </c>
      <c r="F643" s="261" t="s">
        <v>192</v>
      </c>
      <c r="G643" s="259"/>
      <c r="H643" s="262">
        <v>14.960000000000001</v>
      </c>
      <c r="I643" s="263"/>
      <c r="J643" s="259"/>
      <c r="K643" s="259"/>
      <c r="L643" s="264"/>
      <c r="M643" s="265"/>
      <c r="N643" s="266"/>
      <c r="O643" s="266"/>
      <c r="P643" s="266"/>
      <c r="Q643" s="266"/>
      <c r="R643" s="266"/>
      <c r="S643" s="266"/>
      <c r="T643" s="26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8" t="s">
        <v>190</v>
      </c>
      <c r="AU643" s="268" t="s">
        <v>87</v>
      </c>
      <c r="AV643" s="14" t="s">
        <v>186</v>
      </c>
      <c r="AW643" s="14" t="s">
        <v>34</v>
      </c>
      <c r="AX643" s="14" t="s">
        <v>85</v>
      </c>
      <c r="AY643" s="268" t="s">
        <v>179</v>
      </c>
    </row>
    <row r="644" s="2" customFormat="1" ht="24.15" customHeight="1">
      <c r="A644" s="39"/>
      <c r="B644" s="40"/>
      <c r="C644" s="229" t="s">
        <v>886</v>
      </c>
      <c r="D644" s="229" t="s">
        <v>181</v>
      </c>
      <c r="E644" s="230" t="s">
        <v>887</v>
      </c>
      <c r="F644" s="231" t="s">
        <v>888</v>
      </c>
      <c r="G644" s="232" t="s">
        <v>184</v>
      </c>
      <c r="H644" s="233">
        <v>1523.9000000000001</v>
      </c>
      <c r="I644" s="234"/>
      <c r="J644" s="235">
        <f>ROUND(I644*H644,2)</f>
        <v>0</v>
      </c>
      <c r="K644" s="231" t="s">
        <v>185</v>
      </c>
      <c r="L644" s="45"/>
      <c r="M644" s="236" t="s">
        <v>1</v>
      </c>
      <c r="N644" s="237" t="s">
        <v>43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186</v>
      </c>
      <c r="AT644" s="240" t="s">
        <v>181</v>
      </c>
      <c r="AU644" s="240" t="s">
        <v>87</v>
      </c>
      <c r="AY644" s="18" t="s">
        <v>179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85</v>
      </c>
      <c r="BK644" s="241">
        <f>ROUND(I644*H644,2)</f>
        <v>0</v>
      </c>
      <c r="BL644" s="18" t="s">
        <v>186</v>
      </c>
      <c r="BM644" s="240" t="s">
        <v>889</v>
      </c>
    </row>
    <row r="645" s="2" customFormat="1">
      <c r="A645" s="39"/>
      <c r="B645" s="40"/>
      <c r="C645" s="41"/>
      <c r="D645" s="242" t="s">
        <v>188</v>
      </c>
      <c r="E645" s="41"/>
      <c r="F645" s="243" t="s">
        <v>890</v>
      </c>
      <c r="G645" s="41"/>
      <c r="H645" s="41"/>
      <c r="I645" s="244"/>
      <c r="J645" s="41"/>
      <c r="K645" s="41"/>
      <c r="L645" s="45"/>
      <c r="M645" s="245"/>
      <c r="N645" s="24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188</v>
      </c>
      <c r="AU645" s="18" t="s">
        <v>87</v>
      </c>
    </row>
    <row r="646" s="13" customFormat="1">
      <c r="A646" s="13"/>
      <c r="B646" s="247"/>
      <c r="C646" s="248"/>
      <c r="D646" s="242" t="s">
        <v>190</v>
      </c>
      <c r="E646" s="249" t="s">
        <v>1</v>
      </c>
      <c r="F646" s="250" t="s">
        <v>891</v>
      </c>
      <c r="G646" s="248"/>
      <c r="H646" s="251">
        <v>1523.9000000000001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7" t="s">
        <v>190</v>
      </c>
      <c r="AU646" s="257" t="s">
        <v>87</v>
      </c>
      <c r="AV646" s="13" t="s">
        <v>87</v>
      </c>
      <c r="AW646" s="13" t="s">
        <v>34</v>
      </c>
      <c r="AX646" s="13" t="s">
        <v>78</v>
      </c>
      <c r="AY646" s="257" t="s">
        <v>179</v>
      </c>
    </row>
    <row r="647" s="14" customFormat="1">
      <c r="A647" s="14"/>
      <c r="B647" s="258"/>
      <c r="C647" s="259"/>
      <c r="D647" s="242" t="s">
        <v>190</v>
      </c>
      <c r="E647" s="260" t="s">
        <v>1</v>
      </c>
      <c r="F647" s="261" t="s">
        <v>192</v>
      </c>
      <c r="G647" s="259"/>
      <c r="H647" s="262">
        <v>1523.9000000000001</v>
      </c>
      <c r="I647" s="263"/>
      <c r="J647" s="259"/>
      <c r="K647" s="259"/>
      <c r="L647" s="264"/>
      <c r="M647" s="265"/>
      <c r="N647" s="266"/>
      <c r="O647" s="266"/>
      <c r="P647" s="266"/>
      <c r="Q647" s="266"/>
      <c r="R647" s="266"/>
      <c r="S647" s="266"/>
      <c r="T647" s="26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8" t="s">
        <v>190</v>
      </c>
      <c r="AU647" s="268" t="s">
        <v>87</v>
      </c>
      <c r="AV647" s="14" t="s">
        <v>186</v>
      </c>
      <c r="AW647" s="14" t="s">
        <v>34</v>
      </c>
      <c r="AX647" s="14" t="s">
        <v>85</v>
      </c>
      <c r="AY647" s="268" t="s">
        <v>179</v>
      </c>
    </row>
    <row r="648" s="2" customFormat="1" ht="33" customHeight="1">
      <c r="A648" s="39"/>
      <c r="B648" s="40"/>
      <c r="C648" s="229" t="s">
        <v>892</v>
      </c>
      <c r="D648" s="229" t="s">
        <v>181</v>
      </c>
      <c r="E648" s="230" t="s">
        <v>893</v>
      </c>
      <c r="F648" s="231" t="s">
        <v>894</v>
      </c>
      <c r="G648" s="232" t="s">
        <v>184</v>
      </c>
      <c r="H648" s="233">
        <v>1310.46</v>
      </c>
      <c r="I648" s="234"/>
      <c r="J648" s="235">
        <f>ROUND(I648*H648,2)</f>
        <v>0</v>
      </c>
      <c r="K648" s="231" t="s">
        <v>185</v>
      </c>
      <c r="L648" s="45"/>
      <c r="M648" s="236" t="s">
        <v>1</v>
      </c>
      <c r="N648" s="237" t="s">
        <v>43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186</v>
      </c>
      <c r="AT648" s="240" t="s">
        <v>181</v>
      </c>
      <c r="AU648" s="240" t="s">
        <v>87</v>
      </c>
      <c r="AY648" s="18" t="s">
        <v>179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85</v>
      </c>
      <c r="BK648" s="241">
        <f>ROUND(I648*H648,2)</f>
        <v>0</v>
      </c>
      <c r="BL648" s="18" t="s">
        <v>186</v>
      </c>
      <c r="BM648" s="240" t="s">
        <v>895</v>
      </c>
    </row>
    <row r="649" s="2" customFormat="1">
      <c r="A649" s="39"/>
      <c r="B649" s="40"/>
      <c r="C649" s="41"/>
      <c r="D649" s="242" t="s">
        <v>188</v>
      </c>
      <c r="E649" s="41"/>
      <c r="F649" s="243" t="s">
        <v>896</v>
      </c>
      <c r="G649" s="41"/>
      <c r="H649" s="41"/>
      <c r="I649" s="244"/>
      <c r="J649" s="41"/>
      <c r="K649" s="41"/>
      <c r="L649" s="45"/>
      <c r="M649" s="245"/>
      <c r="N649" s="24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188</v>
      </c>
      <c r="AU649" s="18" t="s">
        <v>87</v>
      </c>
    </row>
    <row r="650" s="13" customFormat="1">
      <c r="A650" s="13"/>
      <c r="B650" s="247"/>
      <c r="C650" s="248"/>
      <c r="D650" s="242" t="s">
        <v>190</v>
      </c>
      <c r="E650" s="249" t="s">
        <v>1</v>
      </c>
      <c r="F650" s="250" t="s">
        <v>897</v>
      </c>
      <c r="G650" s="248"/>
      <c r="H650" s="251">
        <v>1284.56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190</v>
      </c>
      <c r="AU650" s="257" t="s">
        <v>87</v>
      </c>
      <c r="AV650" s="13" t="s">
        <v>87</v>
      </c>
      <c r="AW650" s="13" t="s">
        <v>34</v>
      </c>
      <c r="AX650" s="13" t="s">
        <v>78</v>
      </c>
      <c r="AY650" s="257" t="s">
        <v>179</v>
      </c>
    </row>
    <row r="651" s="13" customFormat="1">
      <c r="A651" s="13"/>
      <c r="B651" s="247"/>
      <c r="C651" s="248"/>
      <c r="D651" s="242" t="s">
        <v>190</v>
      </c>
      <c r="E651" s="249" t="s">
        <v>1</v>
      </c>
      <c r="F651" s="250" t="s">
        <v>898</v>
      </c>
      <c r="G651" s="248"/>
      <c r="H651" s="251">
        <v>25.899999999999999</v>
      </c>
      <c r="I651" s="252"/>
      <c r="J651" s="248"/>
      <c r="K651" s="248"/>
      <c r="L651" s="253"/>
      <c r="M651" s="254"/>
      <c r="N651" s="255"/>
      <c r="O651" s="255"/>
      <c r="P651" s="255"/>
      <c r="Q651" s="255"/>
      <c r="R651" s="255"/>
      <c r="S651" s="255"/>
      <c r="T651" s="25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7" t="s">
        <v>190</v>
      </c>
      <c r="AU651" s="257" t="s">
        <v>87</v>
      </c>
      <c r="AV651" s="13" t="s">
        <v>87</v>
      </c>
      <c r="AW651" s="13" t="s">
        <v>34</v>
      </c>
      <c r="AX651" s="13" t="s">
        <v>78</v>
      </c>
      <c r="AY651" s="257" t="s">
        <v>179</v>
      </c>
    </row>
    <row r="652" s="14" customFormat="1">
      <c r="A652" s="14"/>
      <c r="B652" s="258"/>
      <c r="C652" s="259"/>
      <c r="D652" s="242" t="s">
        <v>190</v>
      </c>
      <c r="E652" s="260" t="s">
        <v>1</v>
      </c>
      <c r="F652" s="261" t="s">
        <v>192</v>
      </c>
      <c r="G652" s="259"/>
      <c r="H652" s="262">
        <v>1310.46</v>
      </c>
      <c r="I652" s="263"/>
      <c r="J652" s="259"/>
      <c r="K652" s="259"/>
      <c r="L652" s="264"/>
      <c r="M652" s="265"/>
      <c r="N652" s="266"/>
      <c r="O652" s="266"/>
      <c r="P652" s="266"/>
      <c r="Q652" s="266"/>
      <c r="R652" s="266"/>
      <c r="S652" s="266"/>
      <c r="T652" s="26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8" t="s">
        <v>190</v>
      </c>
      <c r="AU652" s="268" t="s">
        <v>87</v>
      </c>
      <c r="AV652" s="14" t="s">
        <v>186</v>
      </c>
      <c r="AW652" s="14" t="s">
        <v>34</v>
      </c>
      <c r="AX652" s="14" t="s">
        <v>85</v>
      </c>
      <c r="AY652" s="268" t="s">
        <v>179</v>
      </c>
    </row>
    <row r="653" s="2" customFormat="1" ht="16.5" customHeight="1">
      <c r="A653" s="39"/>
      <c r="B653" s="40"/>
      <c r="C653" s="229" t="s">
        <v>899</v>
      </c>
      <c r="D653" s="229" t="s">
        <v>181</v>
      </c>
      <c r="E653" s="230" t="s">
        <v>900</v>
      </c>
      <c r="F653" s="231" t="s">
        <v>901</v>
      </c>
      <c r="G653" s="232" t="s">
        <v>184</v>
      </c>
      <c r="H653" s="233">
        <v>54.369999999999997</v>
      </c>
      <c r="I653" s="234"/>
      <c r="J653" s="235">
        <f>ROUND(I653*H653,2)</f>
        <v>0</v>
      </c>
      <c r="K653" s="231" t="s">
        <v>185</v>
      </c>
      <c r="L653" s="45"/>
      <c r="M653" s="236" t="s">
        <v>1</v>
      </c>
      <c r="N653" s="237" t="s">
        <v>43</v>
      </c>
      <c r="O653" s="92"/>
      <c r="P653" s="238">
        <f>O653*H653</f>
        <v>0</v>
      </c>
      <c r="Q653" s="238">
        <v>0.27600000000000002</v>
      </c>
      <c r="R653" s="238">
        <f>Q653*H653</f>
        <v>15.006120000000001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186</v>
      </c>
      <c r="AT653" s="240" t="s">
        <v>181</v>
      </c>
      <c r="AU653" s="240" t="s">
        <v>87</v>
      </c>
      <c r="AY653" s="18" t="s">
        <v>179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85</v>
      </c>
      <c r="BK653" s="241">
        <f>ROUND(I653*H653,2)</f>
        <v>0</v>
      </c>
      <c r="BL653" s="18" t="s">
        <v>186</v>
      </c>
      <c r="BM653" s="240" t="s">
        <v>902</v>
      </c>
    </row>
    <row r="654" s="2" customFormat="1">
      <c r="A654" s="39"/>
      <c r="B654" s="40"/>
      <c r="C654" s="41"/>
      <c r="D654" s="242" t="s">
        <v>188</v>
      </c>
      <c r="E654" s="41"/>
      <c r="F654" s="243" t="s">
        <v>903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188</v>
      </c>
      <c r="AU654" s="18" t="s">
        <v>87</v>
      </c>
    </row>
    <row r="655" s="13" customFormat="1">
      <c r="A655" s="13"/>
      <c r="B655" s="247"/>
      <c r="C655" s="248"/>
      <c r="D655" s="242" t="s">
        <v>190</v>
      </c>
      <c r="E655" s="249" t="s">
        <v>1</v>
      </c>
      <c r="F655" s="250" t="s">
        <v>904</v>
      </c>
      <c r="G655" s="248"/>
      <c r="H655" s="251">
        <v>54.369999999999997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190</v>
      </c>
      <c r="AU655" s="257" t="s">
        <v>87</v>
      </c>
      <c r="AV655" s="13" t="s">
        <v>87</v>
      </c>
      <c r="AW655" s="13" t="s">
        <v>34</v>
      </c>
      <c r="AX655" s="13" t="s">
        <v>78</v>
      </c>
      <c r="AY655" s="257" t="s">
        <v>179</v>
      </c>
    </row>
    <row r="656" s="14" customFormat="1">
      <c r="A656" s="14"/>
      <c r="B656" s="258"/>
      <c r="C656" s="259"/>
      <c r="D656" s="242" t="s">
        <v>190</v>
      </c>
      <c r="E656" s="260" t="s">
        <v>1</v>
      </c>
      <c r="F656" s="261" t="s">
        <v>192</v>
      </c>
      <c r="G656" s="259"/>
      <c r="H656" s="262">
        <v>54.369999999999997</v>
      </c>
      <c r="I656" s="263"/>
      <c r="J656" s="259"/>
      <c r="K656" s="259"/>
      <c r="L656" s="264"/>
      <c r="M656" s="265"/>
      <c r="N656" s="266"/>
      <c r="O656" s="266"/>
      <c r="P656" s="266"/>
      <c r="Q656" s="266"/>
      <c r="R656" s="266"/>
      <c r="S656" s="266"/>
      <c r="T656" s="26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8" t="s">
        <v>190</v>
      </c>
      <c r="AU656" s="268" t="s">
        <v>87</v>
      </c>
      <c r="AV656" s="14" t="s">
        <v>186</v>
      </c>
      <c r="AW656" s="14" t="s">
        <v>34</v>
      </c>
      <c r="AX656" s="14" t="s">
        <v>85</v>
      </c>
      <c r="AY656" s="268" t="s">
        <v>179</v>
      </c>
    </row>
    <row r="657" s="2" customFormat="1" ht="24.15" customHeight="1">
      <c r="A657" s="39"/>
      <c r="B657" s="40"/>
      <c r="C657" s="229" t="s">
        <v>905</v>
      </c>
      <c r="D657" s="229" t="s">
        <v>181</v>
      </c>
      <c r="E657" s="230" t="s">
        <v>906</v>
      </c>
      <c r="F657" s="231" t="s">
        <v>907</v>
      </c>
      <c r="G657" s="232" t="s">
        <v>184</v>
      </c>
      <c r="H657" s="233">
        <v>1310.46</v>
      </c>
      <c r="I657" s="234"/>
      <c r="J657" s="235">
        <f>ROUND(I657*H657,2)</f>
        <v>0</v>
      </c>
      <c r="K657" s="231" t="s">
        <v>185</v>
      </c>
      <c r="L657" s="45"/>
      <c r="M657" s="236" t="s">
        <v>1</v>
      </c>
      <c r="N657" s="237" t="s">
        <v>43</v>
      </c>
      <c r="O657" s="92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186</v>
      </c>
      <c r="AT657" s="240" t="s">
        <v>181</v>
      </c>
      <c r="AU657" s="240" t="s">
        <v>87</v>
      </c>
      <c r="AY657" s="18" t="s">
        <v>179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85</v>
      </c>
      <c r="BK657" s="241">
        <f>ROUND(I657*H657,2)</f>
        <v>0</v>
      </c>
      <c r="BL657" s="18" t="s">
        <v>186</v>
      </c>
      <c r="BM657" s="240" t="s">
        <v>908</v>
      </c>
    </row>
    <row r="658" s="2" customFormat="1">
      <c r="A658" s="39"/>
      <c r="B658" s="40"/>
      <c r="C658" s="41"/>
      <c r="D658" s="242" t="s">
        <v>188</v>
      </c>
      <c r="E658" s="41"/>
      <c r="F658" s="243" t="s">
        <v>909</v>
      </c>
      <c r="G658" s="41"/>
      <c r="H658" s="41"/>
      <c r="I658" s="244"/>
      <c r="J658" s="41"/>
      <c r="K658" s="41"/>
      <c r="L658" s="45"/>
      <c r="M658" s="245"/>
      <c r="N658" s="24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188</v>
      </c>
      <c r="AU658" s="18" t="s">
        <v>87</v>
      </c>
    </row>
    <row r="659" s="13" customFormat="1">
      <c r="A659" s="13"/>
      <c r="B659" s="247"/>
      <c r="C659" s="248"/>
      <c r="D659" s="242" t="s">
        <v>190</v>
      </c>
      <c r="E659" s="249" t="s">
        <v>1</v>
      </c>
      <c r="F659" s="250" t="s">
        <v>897</v>
      </c>
      <c r="G659" s="248"/>
      <c r="H659" s="251">
        <v>1284.56</v>
      </c>
      <c r="I659" s="252"/>
      <c r="J659" s="248"/>
      <c r="K659" s="248"/>
      <c r="L659" s="253"/>
      <c r="M659" s="254"/>
      <c r="N659" s="255"/>
      <c r="O659" s="255"/>
      <c r="P659" s="255"/>
      <c r="Q659" s="255"/>
      <c r="R659" s="255"/>
      <c r="S659" s="255"/>
      <c r="T659" s="25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7" t="s">
        <v>190</v>
      </c>
      <c r="AU659" s="257" t="s">
        <v>87</v>
      </c>
      <c r="AV659" s="13" t="s">
        <v>87</v>
      </c>
      <c r="AW659" s="13" t="s">
        <v>34</v>
      </c>
      <c r="AX659" s="13" t="s">
        <v>78</v>
      </c>
      <c r="AY659" s="257" t="s">
        <v>179</v>
      </c>
    </row>
    <row r="660" s="13" customFormat="1">
      <c r="A660" s="13"/>
      <c r="B660" s="247"/>
      <c r="C660" s="248"/>
      <c r="D660" s="242" t="s">
        <v>190</v>
      </c>
      <c r="E660" s="249" t="s">
        <v>1</v>
      </c>
      <c r="F660" s="250" t="s">
        <v>898</v>
      </c>
      <c r="G660" s="248"/>
      <c r="H660" s="251">
        <v>25.899999999999999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190</v>
      </c>
      <c r="AU660" s="257" t="s">
        <v>87</v>
      </c>
      <c r="AV660" s="13" t="s">
        <v>87</v>
      </c>
      <c r="AW660" s="13" t="s">
        <v>34</v>
      </c>
      <c r="AX660" s="13" t="s">
        <v>78</v>
      </c>
      <c r="AY660" s="257" t="s">
        <v>179</v>
      </c>
    </row>
    <row r="661" s="14" customFormat="1">
      <c r="A661" s="14"/>
      <c r="B661" s="258"/>
      <c r="C661" s="259"/>
      <c r="D661" s="242" t="s">
        <v>190</v>
      </c>
      <c r="E661" s="260" t="s">
        <v>1</v>
      </c>
      <c r="F661" s="261" t="s">
        <v>192</v>
      </c>
      <c r="G661" s="259"/>
      <c r="H661" s="262">
        <v>1310.46</v>
      </c>
      <c r="I661" s="263"/>
      <c r="J661" s="259"/>
      <c r="K661" s="259"/>
      <c r="L661" s="264"/>
      <c r="M661" s="265"/>
      <c r="N661" s="266"/>
      <c r="O661" s="266"/>
      <c r="P661" s="266"/>
      <c r="Q661" s="266"/>
      <c r="R661" s="266"/>
      <c r="S661" s="266"/>
      <c r="T661" s="26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8" t="s">
        <v>190</v>
      </c>
      <c r="AU661" s="268" t="s">
        <v>87</v>
      </c>
      <c r="AV661" s="14" t="s">
        <v>186</v>
      </c>
      <c r="AW661" s="14" t="s">
        <v>34</v>
      </c>
      <c r="AX661" s="14" t="s">
        <v>85</v>
      </c>
      <c r="AY661" s="268" t="s">
        <v>179</v>
      </c>
    </row>
    <row r="662" s="2" customFormat="1" ht="21.75" customHeight="1">
      <c r="A662" s="39"/>
      <c r="B662" s="40"/>
      <c r="C662" s="229" t="s">
        <v>910</v>
      </c>
      <c r="D662" s="229" t="s">
        <v>181</v>
      </c>
      <c r="E662" s="230" t="s">
        <v>911</v>
      </c>
      <c r="F662" s="231" t="s">
        <v>912</v>
      </c>
      <c r="G662" s="232" t="s">
        <v>184</v>
      </c>
      <c r="H662" s="233">
        <v>1310.46</v>
      </c>
      <c r="I662" s="234"/>
      <c r="J662" s="235">
        <f>ROUND(I662*H662,2)</f>
        <v>0</v>
      </c>
      <c r="K662" s="231" t="s">
        <v>185</v>
      </c>
      <c r="L662" s="45"/>
      <c r="M662" s="236" t="s">
        <v>1</v>
      </c>
      <c r="N662" s="237" t="s">
        <v>43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186</v>
      </c>
      <c r="AT662" s="240" t="s">
        <v>181</v>
      </c>
      <c r="AU662" s="240" t="s">
        <v>87</v>
      </c>
      <c r="AY662" s="18" t="s">
        <v>179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85</v>
      </c>
      <c r="BK662" s="241">
        <f>ROUND(I662*H662,2)</f>
        <v>0</v>
      </c>
      <c r="BL662" s="18" t="s">
        <v>186</v>
      </c>
      <c r="BM662" s="240" t="s">
        <v>913</v>
      </c>
    </row>
    <row r="663" s="2" customFormat="1">
      <c r="A663" s="39"/>
      <c r="B663" s="40"/>
      <c r="C663" s="41"/>
      <c r="D663" s="242" t="s">
        <v>188</v>
      </c>
      <c r="E663" s="41"/>
      <c r="F663" s="243" t="s">
        <v>914</v>
      </c>
      <c r="G663" s="41"/>
      <c r="H663" s="41"/>
      <c r="I663" s="244"/>
      <c r="J663" s="41"/>
      <c r="K663" s="41"/>
      <c r="L663" s="45"/>
      <c r="M663" s="245"/>
      <c r="N663" s="246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188</v>
      </c>
      <c r="AU663" s="18" t="s">
        <v>87</v>
      </c>
    </row>
    <row r="664" s="13" customFormat="1">
      <c r="A664" s="13"/>
      <c r="B664" s="247"/>
      <c r="C664" s="248"/>
      <c r="D664" s="242" t="s">
        <v>190</v>
      </c>
      <c r="E664" s="249" t="s">
        <v>1</v>
      </c>
      <c r="F664" s="250" t="s">
        <v>897</v>
      </c>
      <c r="G664" s="248"/>
      <c r="H664" s="251">
        <v>1284.56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7" t="s">
        <v>190</v>
      </c>
      <c r="AU664" s="257" t="s">
        <v>87</v>
      </c>
      <c r="AV664" s="13" t="s">
        <v>87</v>
      </c>
      <c r="AW664" s="13" t="s">
        <v>34</v>
      </c>
      <c r="AX664" s="13" t="s">
        <v>78</v>
      </c>
      <c r="AY664" s="257" t="s">
        <v>179</v>
      </c>
    </row>
    <row r="665" s="13" customFormat="1">
      <c r="A665" s="13"/>
      <c r="B665" s="247"/>
      <c r="C665" s="248"/>
      <c r="D665" s="242" t="s">
        <v>190</v>
      </c>
      <c r="E665" s="249" t="s">
        <v>1</v>
      </c>
      <c r="F665" s="250" t="s">
        <v>898</v>
      </c>
      <c r="G665" s="248"/>
      <c r="H665" s="251">
        <v>25.899999999999999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190</v>
      </c>
      <c r="AU665" s="257" t="s">
        <v>87</v>
      </c>
      <c r="AV665" s="13" t="s">
        <v>87</v>
      </c>
      <c r="AW665" s="13" t="s">
        <v>34</v>
      </c>
      <c r="AX665" s="13" t="s">
        <v>78</v>
      </c>
      <c r="AY665" s="257" t="s">
        <v>179</v>
      </c>
    </row>
    <row r="666" s="14" customFormat="1">
      <c r="A666" s="14"/>
      <c r="B666" s="258"/>
      <c r="C666" s="259"/>
      <c r="D666" s="242" t="s">
        <v>190</v>
      </c>
      <c r="E666" s="260" t="s">
        <v>1</v>
      </c>
      <c r="F666" s="261" t="s">
        <v>192</v>
      </c>
      <c r="G666" s="259"/>
      <c r="H666" s="262">
        <v>1310.46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190</v>
      </c>
      <c r="AU666" s="268" t="s">
        <v>87</v>
      </c>
      <c r="AV666" s="14" t="s">
        <v>186</v>
      </c>
      <c r="AW666" s="14" t="s">
        <v>34</v>
      </c>
      <c r="AX666" s="14" t="s">
        <v>85</v>
      </c>
      <c r="AY666" s="268" t="s">
        <v>179</v>
      </c>
    </row>
    <row r="667" s="2" customFormat="1" ht="33" customHeight="1">
      <c r="A667" s="39"/>
      <c r="B667" s="40"/>
      <c r="C667" s="229" t="s">
        <v>915</v>
      </c>
      <c r="D667" s="229" t="s">
        <v>181</v>
      </c>
      <c r="E667" s="230" t="s">
        <v>916</v>
      </c>
      <c r="F667" s="231" t="s">
        <v>917</v>
      </c>
      <c r="G667" s="232" t="s">
        <v>184</v>
      </c>
      <c r="H667" s="233">
        <v>1310.46</v>
      </c>
      <c r="I667" s="234"/>
      <c r="J667" s="235">
        <f>ROUND(I667*H667,2)</f>
        <v>0</v>
      </c>
      <c r="K667" s="231" t="s">
        <v>185</v>
      </c>
      <c r="L667" s="45"/>
      <c r="M667" s="236" t="s">
        <v>1</v>
      </c>
      <c r="N667" s="237" t="s">
        <v>43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186</v>
      </c>
      <c r="AT667" s="240" t="s">
        <v>181</v>
      </c>
      <c r="AU667" s="240" t="s">
        <v>87</v>
      </c>
      <c r="AY667" s="18" t="s">
        <v>179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85</v>
      </c>
      <c r="BK667" s="241">
        <f>ROUND(I667*H667,2)</f>
        <v>0</v>
      </c>
      <c r="BL667" s="18" t="s">
        <v>186</v>
      </c>
      <c r="BM667" s="240" t="s">
        <v>918</v>
      </c>
    </row>
    <row r="668" s="2" customFormat="1">
      <c r="A668" s="39"/>
      <c r="B668" s="40"/>
      <c r="C668" s="41"/>
      <c r="D668" s="242" t="s">
        <v>188</v>
      </c>
      <c r="E668" s="41"/>
      <c r="F668" s="243" t="s">
        <v>919</v>
      </c>
      <c r="G668" s="41"/>
      <c r="H668" s="41"/>
      <c r="I668" s="244"/>
      <c r="J668" s="41"/>
      <c r="K668" s="41"/>
      <c r="L668" s="45"/>
      <c r="M668" s="245"/>
      <c r="N668" s="24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188</v>
      </c>
      <c r="AU668" s="18" t="s">
        <v>87</v>
      </c>
    </row>
    <row r="669" s="13" customFormat="1">
      <c r="A669" s="13"/>
      <c r="B669" s="247"/>
      <c r="C669" s="248"/>
      <c r="D669" s="242" t="s">
        <v>190</v>
      </c>
      <c r="E669" s="249" t="s">
        <v>1</v>
      </c>
      <c r="F669" s="250" t="s">
        <v>897</v>
      </c>
      <c r="G669" s="248"/>
      <c r="H669" s="251">
        <v>1284.56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7" t="s">
        <v>190</v>
      </c>
      <c r="AU669" s="257" t="s">
        <v>87</v>
      </c>
      <c r="AV669" s="13" t="s">
        <v>87</v>
      </c>
      <c r="AW669" s="13" t="s">
        <v>34</v>
      </c>
      <c r="AX669" s="13" t="s">
        <v>78</v>
      </c>
      <c r="AY669" s="257" t="s">
        <v>179</v>
      </c>
    </row>
    <row r="670" s="13" customFormat="1">
      <c r="A670" s="13"/>
      <c r="B670" s="247"/>
      <c r="C670" s="248"/>
      <c r="D670" s="242" t="s">
        <v>190</v>
      </c>
      <c r="E670" s="249" t="s">
        <v>1</v>
      </c>
      <c r="F670" s="250" t="s">
        <v>898</v>
      </c>
      <c r="G670" s="248"/>
      <c r="H670" s="251">
        <v>25.899999999999999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190</v>
      </c>
      <c r="AU670" s="257" t="s">
        <v>87</v>
      </c>
      <c r="AV670" s="13" t="s">
        <v>87</v>
      </c>
      <c r="AW670" s="13" t="s">
        <v>34</v>
      </c>
      <c r="AX670" s="13" t="s">
        <v>78</v>
      </c>
      <c r="AY670" s="257" t="s">
        <v>179</v>
      </c>
    </row>
    <row r="671" s="14" customFormat="1">
      <c r="A671" s="14"/>
      <c r="B671" s="258"/>
      <c r="C671" s="259"/>
      <c r="D671" s="242" t="s">
        <v>190</v>
      </c>
      <c r="E671" s="260" t="s">
        <v>1</v>
      </c>
      <c r="F671" s="261" t="s">
        <v>192</v>
      </c>
      <c r="G671" s="259"/>
      <c r="H671" s="262">
        <v>1310.46</v>
      </c>
      <c r="I671" s="263"/>
      <c r="J671" s="259"/>
      <c r="K671" s="259"/>
      <c r="L671" s="264"/>
      <c r="M671" s="265"/>
      <c r="N671" s="266"/>
      <c r="O671" s="266"/>
      <c r="P671" s="266"/>
      <c r="Q671" s="266"/>
      <c r="R671" s="266"/>
      <c r="S671" s="266"/>
      <c r="T671" s="26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8" t="s">
        <v>190</v>
      </c>
      <c r="AU671" s="268" t="s">
        <v>87</v>
      </c>
      <c r="AV671" s="14" t="s">
        <v>186</v>
      </c>
      <c r="AW671" s="14" t="s">
        <v>34</v>
      </c>
      <c r="AX671" s="14" t="s">
        <v>85</v>
      </c>
      <c r="AY671" s="268" t="s">
        <v>179</v>
      </c>
    </row>
    <row r="672" s="2" customFormat="1" ht="16.5" customHeight="1">
      <c r="A672" s="39"/>
      <c r="B672" s="40"/>
      <c r="C672" s="229" t="s">
        <v>920</v>
      </c>
      <c r="D672" s="229" t="s">
        <v>181</v>
      </c>
      <c r="E672" s="230" t="s">
        <v>921</v>
      </c>
      <c r="F672" s="231" t="s">
        <v>922</v>
      </c>
      <c r="G672" s="232" t="s">
        <v>184</v>
      </c>
      <c r="H672" s="233">
        <v>66.519999999999996</v>
      </c>
      <c r="I672" s="234"/>
      <c r="J672" s="235">
        <f>ROUND(I672*H672,2)</f>
        <v>0</v>
      </c>
      <c r="K672" s="231" t="s">
        <v>1</v>
      </c>
      <c r="L672" s="45"/>
      <c r="M672" s="236" t="s">
        <v>1</v>
      </c>
      <c r="N672" s="237" t="s">
        <v>43</v>
      </c>
      <c r="O672" s="92"/>
      <c r="P672" s="238">
        <f>O672*H672</f>
        <v>0</v>
      </c>
      <c r="Q672" s="238">
        <v>0.19536000000000001</v>
      </c>
      <c r="R672" s="238">
        <f>Q672*H672</f>
        <v>12.995347199999999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186</v>
      </c>
      <c r="AT672" s="240" t="s">
        <v>181</v>
      </c>
      <c r="AU672" s="240" t="s">
        <v>87</v>
      </c>
      <c r="AY672" s="18" t="s">
        <v>179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85</v>
      </c>
      <c r="BK672" s="241">
        <f>ROUND(I672*H672,2)</f>
        <v>0</v>
      </c>
      <c r="BL672" s="18" t="s">
        <v>186</v>
      </c>
      <c r="BM672" s="240" t="s">
        <v>923</v>
      </c>
    </row>
    <row r="673" s="2" customFormat="1">
      <c r="A673" s="39"/>
      <c r="B673" s="40"/>
      <c r="C673" s="41"/>
      <c r="D673" s="242" t="s">
        <v>188</v>
      </c>
      <c r="E673" s="41"/>
      <c r="F673" s="243" t="s">
        <v>924</v>
      </c>
      <c r="G673" s="41"/>
      <c r="H673" s="41"/>
      <c r="I673" s="244"/>
      <c r="J673" s="41"/>
      <c r="K673" s="41"/>
      <c r="L673" s="45"/>
      <c r="M673" s="245"/>
      <c r="N673" s="246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188</v>
      </c>
      <c r="AU673" s="18" t="s">
        <v>87</v>
      </c>
    </row>
    <row r="674" s="2" customFormat="1">
      <c r="A674" s="39"/>
      <c r="B674" s="40"/>
      <c r="C674" s="41"/>
      <c r="D674" s="242" t="s">
        <v>198</v>
      </c>
      <c r="E674" s="41"/>
      <c r="F674" s="269" t="s">
        <v>925</v>
      </c>
      <c r="G674" s="41"/>
      <c r="H674" s="41"/>
      <c r="I674" s="244"/>
      <c r="J674" s="41"/>
      <c r="K674" s="41"/>
      <c r="L674" s="45"/>
      <c r="M674" s="245"/>
      <c r="N674" s="246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198</v>
      </c>
      <c r="AU674" s="18" t="s">
        <v>87</v>
      </c>
    </row>
    <row r="675" s="13" customFormat="1">
      <c r="A675" s="13"/>
      <c r="B675" s="247"/>
      <c r="C675" s="248"/>
      <c r="D675" s="242" t="s">
        <v>190</v>
      </c>
      <c r="E675" s="249" t="s">
        <v>1</v>
      </c>
      <c r="F675" s="250" t="s">
        <v>926</v>
      </c>
      <c r="G675" s="248"/>
      <c r="H675" s="251">
        <v>49.670000000000002</v>
      </c>
      <c r="I675" s="252"/>
      <c r="J675" s="248"/>
      <c r="K675" s="248"/>
      <c r="L675" s="253"/>
      <c r="M675" s="254"/>
      <c r="N675" s="255"/>
      <c r="O675" s="255"/>
      <c r="P675" s="255"/>
      <c r="Q675" s="255"/>
      <c r="R675" s="255"/>
      <c r="S675" s="255"/>
      <c r="T675" s="25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7" t="s">
        <v>190</v>
      </c>
      <c r="AU675" s="257" t="s">
        <v>87</v>
      </c>
      <c r="AV675" s="13" t="s">
        <v>87</v>
      </c>
      <c r="AW675" s="13" t="s">
        <v>34</v>
      </c>
      <c r="AX675" s="13" t="s">
        <v>78</v>
      </c>
      <c r="AY675" s="257" t="s">
        <v>179</v>
      </c>
    </row>
    <row r="676" s="13" customFormat="1">
      <c r="A676" s="13"/>
      <c r="B676" s="247"/>
      <c r="C676" s="248"/>
      <c r="D676" s="242" t="s">
        <v>190</v>
      </c>
      <c r="E676" s="249" t="s">
        <v>1</v>
      </c>
      <c r="F676" s="250" t="s">
        <v>927</v>
      </c>
      <c r="G676" s="248"/>
      <c r="H676" s="251">
        <v>11.69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190</v>
      </c>
      <c r="AU676" s="257" t="s">
        <v>87</v>
      </c>
      <c r="AV676" s="13" t="s">
        <v>87</v>
      </c>
      <c r="AW676" s="13" t="s">
        <v>34</v>
      </c>
      <c r="AX676" s="13" t="s">
        <v>78</v>
      </c>
      <c r="AY676" s="257" t="s">
        <v>179</v>
      </c>
    </row>
    <row r="677" s="13" customFormat="1">
      <c r="A677" s="13"/>
      <c r="B677" s="247"/>
      <c r="C677" s="248"/>
      <c r="D677" s="242" t="s">
        <v>190</v>
      </c>
      <c r="E677" s="249" t="s">
        <v>1</v>
      </c>
      <c r="F677" s="250" t="s">
        <v>928</v>
      </c>
      <c r="G677" s="248"/>
      <c r="H677" s="251">
        <v>5.1600000000000001</v>
      </c>
      <c r="I677" s="252"/>
      <c r="J677" s="248"/>
      <c r="K677" s="248"/>
      <c r="L677" s="253"/>
      <c r="M677" s="254"/>
      <c r="N677" s="255"/>
      <c r="O677" s="255"/>
      <c r="P677" s="255"/>
      <c r="Q677" s="255"/>
      <c r="R677" s="255"/>
      <c r="S677" s="255"/>
      <c r="T677" s="25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7" t="s">
        <v>190</v>
      </c>
      <c r="AU677" s="257" t="s">
        <v>87</v>
      </c>
      <c r="AV677" s="13" t="s">
        <v>87</v>
      </c>
      <c r="AW677" s="13" t="s">
        <v>34</v>
      </c>
      <c r="AX677" s="13" t="s">
        <v>78</v>
      </c>
      <c r="AY677" s="257" t="s">
        <v>179</v>
      </c>
    </row>
    <row r="678" s="14" customFormat="1">
      <c r="A678" s="14"/>
      <c r="B678" s="258"/>
      <c r="C678" s="259"/>
      <c r="D678" s="242" t="s">
        <v>190</v>
      </c>
      <c r="E678" s="260" t="s">
        <v>1</v>
      </c>
      <c r="F678" s="261" t="s">
        <v>192</v>
      </c>
      <c r="G678" s="259"/>
      <c r="H678" s="262">
        <v>66.519999999999996</v>
      </c>
      <c r="I678" s="263"/>
      <c r="J678" s="259"/>
      <c r="K678" s="259"/>
      <c r="L678" s="264"/>
      <c r="M678" s="265"/>
      <c r="N678" s="266"/>
      <c r="O678" s="266"/>
      <c r="P678" s="266"/>
      <c r="Q678" s="266"/>
      <c r="R678" s="266"/>
      <c r="S678" s="266"/>
      <c r="T678" s="26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8" t="s">
        <v>190</v>
      </c>
      <c r="AU678" s="268" t="s">
        <v>87</v>
      </c>
      <c r="AV678" s="14" t="s">
        <v>186</v>
      </c>
      <c r="AW678" s="14" t="s">
        <v>34</v>
      </c>
      <c r="AX678" s="14" t="s">
        <v>85</v>
      </c>
      <c r="AY678" s="268" t="s">
        <v>179</v>
      </c>
    </row>
    <row r="679" s="2" customFormat="1" ht="24.15" customHeight="1">
      <c r="A679" s="39"/>
      <c r="B679" s="40"/>
      <c r="C679" s="280" t="s">
        <v>929</v>
      </c>
      <c r="D679" s="280" t="s">
        <v>400</v>
      </c>
      <c r="E679" s="281" t="s">
        <v>930</v>
      </c>
      <c r="F679" s="282" t="s">
        <v>931</v>
      </c>
      <c r="G679" s="283" t="s">
        <v>184</v>
      </c>
      <c r="H679" s="284">
        <v>56.475000000000001</v>
      </c>
      <c r="I679" s="285"/>
      <c r="J679" s="286">
        <f>ROUND(I679*H679,2)</f>
        <v>0</v>
      </c>
      <c r="K679" s="282" t="s">
        <v>185</v>
      </c>
      <c r="L679" s="287"/>
      <c r="M679" s="288" t="s">
        <v>1</v>
      </c>
      <c r="N679" s="289" t="s">
        <v>43</v>
      </c>
      <c r="O679" s="92"/>
      <c r="P679" s="238">
        <f>O679*H679</f>
        <v>0</v>
      </c>
      <c r="Q679" s="238">
        <v>0.17499999999999999</v>
      </c>
      <c r="R679" s="238">
        <f>Q679*H679</f>
        <v>9.8831249999999997</v>
      </c>
      <c r="S679" s="238">
        <v>0</v>
      </c>
      <c r="T679" s="23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227</v>
      </c>
      <c r="AT679" s="240" t="s">
        <v>400</v>
      </c>
      <c r="AU679" s="240" t="s">
        <v>87</v>
      </c>
      <c r="AY679" s="18" t="s">
        <v>179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85</v>
      </c>
      <c r="BK679" s="241">
        <f>ROUND(I679*H679,2)</f>
        <v>0</v>
      </c>
      <c r="BL679" s="18" t="s">
        <v>186</v>
      </c>
      <c r="BM679" s="240" t="s">
        <v>932</v>
      </c>
    </row>
    <row r="680" s="2" customFormat="1">
      <c r="A680" s="39"/>
      <c r="B680" s="40"/>
      <c r="C680" s="41"/>
      <c r="D680" s="242" t="s">
        <v>188</v>
      </c>
      <c r="E680" s="41"/>
      <c r="F680" s="243" t="s">
        <v>933</v>
      </c>
      <c r="G680" s="41"/>
      <c r="H680" s="41"/>
      <c r="I680" s="244"/>
      <c r="J680" s="41"/>
      <c r="K680" s="41"/>
      <c r="L680" s="45"/>
      <c r="M680" s="245"/>
      <c r="N680" s="246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188</v>
      </c>
      <c r="AU680" s="18" t="s">
        <v>87</v>
      </c>
    </row>
    <row r="681" s="13" customFormat="1">
      <c r="A681" s="13"/>
      <c r="B681" s="247"/>
      <c r="C681" s="248"/>
      <c r="D681" s="242" t="s">
        <v>190</v>
      </c>
      <c r="E681" s="249" t="s">
        <v>1</v>
      </c>
      <c r="F681" s="250" t="s">
        <v>926</v>
      </c>
      <c r="G681" s="248"/>
      <c r="H681" s="251">
        <v>49.670000000000002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7" t="s">
        <v>190</v>
      </c>
      <c r="AU681" s="257" t="s">
        <v>87</v>
      </c>
      <c r="AV681" s="13" t="s">
        <v>87</v>
      </c>
      <c r="AW681" s="13" t="s">
        <v>34</v>
      </c>
      <c r="AX681" s="13" t="s">
        <v>78</v>
      </c>
      <c r="AY681" s="257" t="s">
        <v>179</v>
      </c>
    </row>
    <row r="682" s="13" customFormat="1">
      <c r="A682" s="13"/>
      <c r="B682" s="247"/>
      <c r="C682" s="248"/>
      <c r="D682" s="242" t="s">
        <v>190</v>
      </c>
      <c r="E682" s="249" t="s">
        <v>1</v>
      </c>
      <c r="F682" s="250" t="s">
        <v>928</v>
      </c>
      <c r="G682" s="248"/>
      <c r="H682" s="251">
        <v>5.1600000000000001</v>
      </c>
      <c r="I682" s="252"/>
      <c r="J682" s="248"/>
      <c r="K682" s="248"/>
      <c r="L682" s="253"/>
      <c r="M682" s="254"/>
      <c r="N682" s="255"/>
      <c r="O682" s="255"/>
      <c r="P682" s="255"/>
      <c r="Q682" s="255"/>
      <c r="R682" s="255"/>
      <c r="S682" s="255"/>
      <c r="T682" s="25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7" t="s">
        <v>190</v>
      </c>
      <c r="AU682" s="257" t="s">
        <v>87</v>
      </c>
      <c r="AV682" s="13" t="s">
        <v>87</v>
      </c>
      <c r="AW682" s="13" t="s">
        <v>34</v>
      </c>
      <c r="AX682" s="13" t="s">
        <v>78</v>
      </c>
      <c r="AY682" s="257" t="s">
        <v>179</v>
      </c>
    </row>
    <row r="683" s="14" customFormat="1">
      <c r="A683" s="14"/>
      <c r="B683" s="258"/>
      <c r="C683" s="259"/>
      <c r="D683" s="242" t="s">
        <v>190</v>
      </c>
      <c r="E683" s="260" t="s">
        <v>1</v>
      </c>
      <c r="F683" s="261" t="s">
        <v>192</v>
      </c>
      <c r="G683" s="259"/>
      <c r="H683" s="262">
        <v>54.829999999999998</v>
      </c>
      <c r="I683" s="263"/>
      <c r="J683" s="259"/>
      <c r="K683" s="259"/>
      <c r="L683" s="264"/>
      <c r="M683" s="265"/>
      <c r="N683" s="266"/>
      <c r="O683" s="266"/>
      <c r="P683" s="266"/>
      <c r="Q683" s="266"/>
      <c r="R683" s="266"/>
      <c r="S683" s="266"/>
      <c r="T683" s="26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8" t="s">
        <v>190</v>
      </c>
      <c r="AU683" s="268" t="s">
        <v>87</v>
      </c>
      <c r="AV683" s="14" t="s">
        <v>186</v>
      </c>
      <c r="AW683" s="14" t="s">
        <v>34</v>
      </c>
      <c r="AX683" s="14" t="s">
        <v>85</v>
      </c>
      <c r="AY683" s="268" t="s">
        <v>179</v>
      </c>
    </row>
    <row r="684" s="13" customFormat="1">
      <c r="A684" s="13"/>
      <c r="B684" s="247"/>
      <c r="C684" s="248"/>
      <c r="D684" s="242" t="s">
        <v>190</v>
      </c>
      <c r="E684" s="248"/>
      <c r="F684" s="250" t="s">
        <v>934</v>
      </c>
      <c r="G684" s="248"/>
      <c r="H684" s="251">
        <v>56.475000000000001</v>
      </c>
      <c r="I684" s="252"/>
      <c r="J684" s="248"/>
      <c r="K684" s="248"/>
      <c r="L684" s="253"/>
      <c r="M684" s="254"/>
      <c r="N684" s="255"/>
      <c r="O684" s="255"/>
      <c r="P684" s="255"/>
      <c r="Q684" s="255"/>
      <c r="R684" s="255"/>
      <c r="S684" s="255"/>
      <c r="T684" s="25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7" t="s">
        <v>190</v>
      </c>
      <c r="AU684" s="257" t="s">
        <v>87</v>
      </c>
      <c r="AV684" s="13" t="s">
        <v>87</v>
      </c>
      <c r="AW684" s="13" t="s">
        <v>4</v>
      </c>
      <c r="AX684" s="13" t="s">
        <v>85</v>
      </c>
      <c r="AY684" s="257" t="s">
        <v>179</v>
      </c>
    </row>
    <row r="685" s="2" customFormat="1" ht="24.15" customHeight="1">
      <c r="A685" s="39"/>
      <c r="B685" s="40"/>
      <c r="C685" s="280" t="s">
        <v>935</v>
      </c>
      <c r="D685" s="280" t="s">
        <v>400</v>
      </c>
      <c r="E685" s="281" t="s">
        <v>936</v>
      </c>
      <c r="F685" s="282" t="s">
        <v>937</v>
      </c>
      <c r="G685" s="283" t="s">
        <v>184</v>
      </c>
      <c r="H685" s="284">
        <v>12.041</v>
      </c>
      <c r="I685" s="285"/>
      <c r="J685" s="286">
        <f>ROUND(I685*H685,2)</f>
        <v>0</v>
      </c>
      <c r="K685" s="282" t="s">
        <v>1</v>
      </c>
      <c r="L685" s="287"/>
      <c r="M685" s="288" t="s">
        <v>1</v>
      </c>
      <c r="N685" s="289" t="s">
        <v>43</v>
      </c>
      <c r="O685" s="92"/>
      <c r="P685" s="238">
        <f>O685*H685</f>
        <v>0</v>
      </c>
      <c r="Q685" s="238">
        <v>0.13100000000000001</v>
      </c>
      <c r="R685" s="238">
        <f>Q685*H685</f>
        <v>1.5773710000000001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227</v>
      </c>
      <c r="AT685" s="240" t="s">
        <v>400</v>
      </c>
      <c r="AU685" s="240" t="s">
        <v>87</v>
      </c>
      <c r="AY685" s="18" t="s">
        <v>179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85</v>
      </c>
      <c r="BK685" s="241">
        <f>ROUND(I685*H685,2)</f>
        <v>0</v>
      </c>
      <c r="BL685" s="18" t="s">
        <v>186</v>
      </c>
      <c r="BM685" s="240" t="s">
        <v>938</v>
      </c>
    </row>
    <row r="686" s="2" customFormat="1">
      <c r="A686" s="39"/>
      <c r="B686" s="40"/>
      <c r="C686" s="41"/>
      <c r="D686" s="242" t="s">
        <v>188</v>
      </c>
      <c r="E686" s="41"/>
      <c r="F686" s="243" t="s">
        <v>939</v>
      </c>
      <c r="G686" s="41"/>
      <c r="H686" s="41"/>
      <c r="I686" s="244"/>
      <c r="J686" s="41"/>
      <c r="K686" s="41"/>
      <c r="L686" s="45"/>
      <c r="M686" s="245"/>
      <c r="N686" s="24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188</v>
      </c>
      <c r="AU686" s="18" t="s">
        <v>87</v>
      </c>
    </row>
    <row r="687" s="13" customFormat="1">
      <c r="A687" s="13"/>
      <c r="B687" s="247"/>
      <c r="C687" s="248"/>
      <c r="D687" s="242" t="s">
        <v>190</v>
      </c>
      <c r="E687" s="249" t="s">
        <v>1</v>
      </c>
      <c r="F687" s="250" t="s">
        <v>940</v>
      </c>
      <c r="G687" s="248"/>
      <c r="H687" s="251">
        <v>11.69</v>
      </c>
      <c r="I687" s="252"/>
      <c r="J687" s="248"/>
      <c r="K687" s="248"/>
      <c r="L687" s="253"/>
      <c r="M687" s="254"/>
      <c r="N687" s="255"/>
      <c r="O687" s="255"/>
      <c r="P687" s="255"/>
      <c r="Q687" s="255"/>
      <c r="R687" s="255"/>
      <c r="S687" s="255"/>
      <c r="T687" s="256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7" t="s">
        <v>190</v>
      </c>
      <c r="AU687" s="257" t="s">
        <v>87</v>
      </c>
      <c r="AV687" s="13" t="s">
        <v>87</v>
      </c>
      <c r="AW687" s="13" t="s">
        <v>34</v>
      </c>
      <c r="AX687" s="13" t="s">
        <v>78</v>
      </c>
      <c r="AY687" s="257" t="s">
        <v>179</v>
      </c>
    </row>
    <row r="688" s="14" customFormat="1">
      <c r="A688" s="14"/>
      <c r="B688" s="258"/>
      <c r="C688" s="259"/>
      <c r="D688" s="242" t="s">
        <v>190</v>
      </c>
      <c r="E688" s="260" t="s">
        <v>1</v>
      </c>
      <c r="F688" s="261" t="s">
        <v>192</v>
      </c>
      <c r="G688" s="259"/>
      <c r="H688" s="262">
        <v>11.69</v>
      </c>
      <c r="I688" s="263"/>
      <c r="J688" s="259"/>
      <c r="K688" s="259"/>
      <c r="L688" s="264"/>
      <c r="M688" s="265"/>
      <c r="N688" s="266"/>
      <c r="O688" s="266"/>
      <c r="P688" s="266"/>
      <c r="Q688" s="266"/>
      <c r="R688" s="266"/>
      <c r="S688" s="266"/>
      <c r="T688" s="26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8" t="s">
        <v>190</v>
      </c>
      <c r="AU688" s="268" t="s">
        <v>87</v>
      </c>
      <c r="AV688" s="14" t="s">
        <v>186</v>
      </c>
      <c r="AW688" s="14" t="s">
        <v>34</v>
      </c>
      <c r="AX688" s="14" t="s">
        <v>85</v>
      </c>
      <c r="AY688" s="268" t="s">
        <v>179</v>
      </c>
    </row>
    <row r="689" s="13" customFormat="1">
      <c r="A689" s="13"/>
      <c r="B689" s="247"/>
      <c r="C689" s="248"/>
      <c r="D689" s="242" t="s">
        <v>190</v>
      </c>
      <c r="E689" s="248"/>
      <c r="F689" s="250" t="s">
        <v>941</v>
      </c>
      <c r="G689" s="248"/>
      <c r="H689" s="251">
        <v>12.041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7" t="s">
        <v>190</v>
      </c>
      <c r="AU689" s="257" t="s">
        <v>87</v>
      </c>
      <c r="AV689" s="13" t="s">
        <v>87</v>
      </c>
      <c r="AW689" s="13" t="s">
        <v>4</v>
      </c>
      <c r="AX689" s="13" t="s">
        <v>85</v>
      </c>
      <c r="AY689" s="257" t="s">
        <v>179</v>
      </c>
    </row>
    <row r="690" s="2" customFormat="1" ht="24.15" customHeight="1">
      <c r="A690" s="39"/>
      <c r="B690" s="40"/>
      <c r="C690" s="229" t="s">
        <v>942</v>
      </c>
      <c r="D690" s="229" t="s">
        <v>181</v>
      </c>
      <c r="E690" s="230" t="s">
        <v>943</v>
      </c>
      <c r="F690" s="231" t="s">
        <v>944</v>
      </c>
      <c r="G690" s="232" t="s">
        <v>184</v>
      </c>
      <c r="H690" s="233">
        <v>9.6199999999999992</v>
      </c>
      <c r="I690" s="234"/>
      <c r="J690" s="235">
        <f>ROUND(I690*H690,2)</f>
        <v>0</v>
      </c>
      <c r="K690" s="231" t="s">
        <v>185</v>
      </c>
      <c r="L690" s="45"/>
      <c r="M690" s="236" t="s">
        <v>1</v>
      </c>
      <c r="N690" s="237" t="s">
        <v>43</v>
      </c>
      <c r="O690" s="92"/>
      <c r="P690" s="238">
        <f>O690*H690</f>
        <v>0</v>
      </c>
      <c r="Q690" s="238">
        <v>0.089219999999999994</v>
      </c>
      <c r="R690" s="238">
        <f>Q690*H690</f>
        <v>0.85829639999999985</v>
      </c>
      <c r="S690" s="238">
        <v>0</v>
      </c>
      <c r="T690" s="23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0" t="s">
        <v>186</v>
      </c>
      <c r="AT690" s="240" t="s">
        <v>181</v>
      </c>
      <c r="AU690" s="240" t="s">
        <v>87</v>
      </c>
      <c r="AY690" s="18" t="s">
        <v>179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85</v>
      </c>
      <c r="BK690" s="241">
        <f>ROUND(I690*H690,2)</f>
        <v>0</v>
      </c>
      <c r="BL690" s="18" t="s">
        <v>186</v>
      </c>
      <c r="BM690" s="240" t="s">
        <v>945</v>
      </c>
    </row>
    <row r="691" s="2" customFormat="1">
      <c r="A691" s="39"/>
      <c r="B691" s="40"/>
      <c r="C691" s="41"/>
      <c r="D691" s="242" t="s">
        <v>188</v>
      </c>
      <c r="E691" s="41"/>
      <c r="F691" s="243" t="s">
        <v>946</v>
      </c>
      <c r="G691" s="41"/>
      <c r="H691" s="41"/>
      <c r="I691" s="244"/>
      <c r="J691" s="41"/>
      <c r="K691" s="41"/>
      <c r="L691" s="45"/>
      <c r="M691" s="245"/>
      <c r="N691" s="246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188</v>
      </c>
      <c r="AU691" s="18" t="s">
        <v>87</v>
      </c>
    </row>
    <row r="692" s="15" customFormat="1">
      <c r="A692" s="15"/>
      <c r="B692" s="270"/>
      <c r="C692" s="271"/>
      <c r="D692" s="242" t="s">
        <v>190</v>
      </c>
      <c r="E692" s="272" t="s">
        <v>1</v>
      </c>
      <c r="F692" s="273" t="s">
        <v>947</v>
      </c>
      <c r="G692" s="271"/>
      <c r="H692" s="272" t="s">
        <v>1</v>
      </c>
      <c r="I692" s="274"/>
      <c r="J692" s="271"/>
      <c r="K692" s="271"/>
      <c r="L692" s="275"/>
      <c r="M692" s="276"/>
      <c r="N692" s="277"/>
      <c r="O692" s="277"/>
      <c r="P692" s="277"/>
      <c r="Q692" s="277"/>
      <c r="R692" s="277"/>
      <c r="S692" s="277"/>
      <c r="T692" s="278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9" t="s">
        <v>190</v>
      </c>
      <c r="AU692" s="279" t="s">
        <v>87</v>
      </c>
      <c r="AV692" s="15" t="s">
        <v>85</v>
      </c>
      <c r="AW692" s="15" t="s">
        <v>34</v>
      </c>
      <c r="AX692" s="15" t="s">
        <v>78</v>
      </c>
      <c r="AY692" s="279" t="s">
        <v>179</v>
      </c>
    </row>
    <row r="693" s="13" customFormat="1">
      <c r="A693" s="13"/>
      <c r="B693" s="247"/>
      <c r="C693" s="248"/>
      <c r="D693" s="242" t="s">
        <v>190</v>
      </c>
      <c r="E693" s="249" t="s">
        <v>1</v>
      </c>
      <c r="F693" s="250" t="s">
        <v>948</v>
      </c>
      <c r="G693" s="248"/>
      <c r="H693" s="251">
        <v>3.1200000000000001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7" t="s">
        <v>190</v>
      </c>
      <c r="AU693" s="257" t="s">
        <v>87</v>
      </c>
      <c r="AV693" s="13" t="s">
        <v>87</v>
      </c>
      <c r="AW693" s="13" t="s">
        <v>34</v>
      </c>
      <c r="AX693" s="13" t="s">
        <v>78</v>
      </c>
      <c r="AY693" s="257" t="s">
        <v>179</v>
      </c>
    </row>
    <row r="694" s="13" customFormat="1">
      <c r="A694" s="13"/>
      <c r="B694" s="247"/>
      <c r="C694" s="248"/>
      <c r="D694" s="242" t="s">
        <v>190</v>
      </c>
      <c r="E694" s="249" t="s">
        <v>1</v>
      </c>
      <c r="F694" s="250" t="s">
        <v>867</v>
      </c>
      <c r="G694" s="248"/>
      <c r="H694" s="251">
        <v>3.25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7" t="s">
        <v>190</v>
      </c>
      <c r="AU694" s="257" t="s">
        <v>87</v>
      </c>
      <c r="AV694" s="13" t="s">
        <v>87</v>
      </c>
      <c r="AW694" s="13" t="s">
        <v>34</v>
      </c>
      <c r="AX694" s="13" t="s">
        <v>78</v>
      </c>
      <c r="AY694" s="257" t="s">
        <v>179</v>
      </c>
    </row>
    <row r="695" s="13" customFormat="1">
      <c r="A695" s="13"/>
      <c r="B695" s="247"/>
      <c r="C695" s="248"/>
      <c r="D695" s="242" t="s">
        <v>190</v>
      </c>
      <c r="E695" s="249" t="s">
        <v>1</v>
      </c>
      <c r="F695" s="250" t="s">
        <v>949</v>
      </c>
      <c r="G695" s="248"/>
      <c r="H695" s="251">
        <v>3.25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7" t="s">
        <v>190</v>
      </c>
      <c r="AU695" s="257" t="s">
        <v>87</v>
      </c>
      <c r="AV695" s="13" t="s">
        <v>87</v>
      </c>
      <c r="AW695" s="13" t="s">
        <v>34</v>
      </c>
      <c r="AX695" s="13" t="s">
        <v>78</v>
      </c>
      <c r="AY695" s="257" t="s">
        <v>179</v>
      </c>
    </row>
    <row r="696" s="14" customFormat="1">
      <c r="A696" s="14"/>
      <c r="B696" s="258"/>
      <c r="C696" s="259"/>
      <c r="D696" s="242" t="s">
        <v>190</v>
      </c>
      <c r="E696" s="260" t="s">
        <v>1</v>
      </c>
      <c r="F696" s="261" t="s">
        <v>192</v>
      </c>
      <c r="G696" s="259"/>
      <c r="H696" s="262">
        <v>9.620000000000001</v>
      </c>
      <c r="I696" s="263"/>
      <c r="J696" s="259"/>
      <c r="K696" s="259"/>
      <c r="L696" s="264"/>
      <c r="M696" s="265"/>
      <c r="N696" s="266"/>
      <c r="O696" s="266"/>
      <c r="P696" s="266"/>
      <c r="Q696" s="266"/>
      <c r="R696" s="266"/>
      <c r="S696" s="266"/>
      <c r="T696" s="26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8" t="s">
        <v>190</v>
      </c>
      <c r="AU696" s="268" t="s">
        <v>87</v>
      </c>
      <c r="AV696" s="14" t="s">
        <v>186</v>
      </c>
      <c r="AW696" s="14" t="s">
        <v>34</v>
      </c>
      <c r="AX696" s="14" t="s">
        <v>85</v>
      </c>
      <c r="AY696" s="268" t="s">
        <v>179</v>
      </c>
    </row>
    <row r="697" s="12" customFormat="1" ht="22.8" customHeight="1">
      <c r="A697" s="12"/>
      <c r="B697" s="213"/>
      <c r="C697" s="214"/>
      <c r="D697" s="215" t="s">
        <v>77</v>
      </c>
      <c r="E697" s="227" t="s">
        <v>227</v>
      </c>
      <c r="F697" s="227" t="s">
        <v>950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SUM(P698:P762)</f>
        <v>0</v>
      </c>
      <c r="Q697" s="221"/>
      <c r="R697" s="222">
        <f>SUM(R698:R762)</f>
        <v>3.3914</v>
      </c>
      <c r="S697" s="221"/>
      <c r="T697" s="223">
        <f>SUM(T698:T762)</f>
        <v>1.2139199999999999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85</v>
      </c>
      <c r="AT697" s="225" t="s">
        <v>77</v>
      </c>
      <c r="AU697" s="225" t="s">
        <v>85</v>
      </c>
      <c r="AY697" s="224" t="s">
        <v>179</v>
      </c>
      <c r="BK697" s="226">
        <f>SUM(BK698:BK762)</f>
        <v>0</v>
      </c>
    </row>
    <row r="698" s="2" customFormat="1" ht="24.15" customHeight="1">
      <c r="A698" s="39"/>
      <c r="B698" s="40"/>
      <c r="C698" s="229" t="s">
        <v>951</v>
      </c>
      <c r="D698" s="229" t="s">
        <v>181</v>
      </c>
      <c r="E698" s="230" t="s">
        <v>952</v>
      </c>
      <c r="F698" s="231" t="s">
        <v>953</v>
      </c>
      <c r="G698" s="232" t="s">
        <v>246</v>
      </c>
      <c r="H698" s="233">
        <v>0.47599999999999998</v>
      </c>
      <c r="I698" s="234"/>
      <c r="J698" s="235">
        <f>ROUND(I698*H698,2)</f>
        <v>0</v>
      </c>
      <c r="K698" s="231" t="s">
        <v>185</v>
      </c>
      <c r="L698" s="45"/>
      <c r="M698" s="236" t="s">
        <v>1</v>
      </c>
      <c r="N698" s="237" t="s">
        <v>43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1.9199999999999999</v>
      </c>
      <c r="T698" s="239">
        <f>S698*H698</f>
        <v>0.91391999999999995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186</v>
      </c>
      <c r="AT698" s="240" t="s">
        <v>181</v>
      </c>
      <c r="AU698" s="240" t="s">
        <v>87</v>
      </c>
      <c r="AY698" s="18" t="s">
        <v>179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85</v>
      </c>
      <c r="BK698" s="241">
        <f>ROUND(I698*H698,2)</f>
        <v>0</v>
      </c>
      <c r="BL698" s="18" t="s">
        <v>186</v>
      </c>
      <c r="BM698" s="240" t="s">
        <v>954</v>
      </c>
    </row>
    <row r="699" s="2" customFormat="1">
      <c r="A699" s="39"/>
      <c r="B699" s="40"/>
      <c r="C699" s="41"/>
      <c r="D699" s="242" t="s">
        <v>188</v>
      </c>
      <c r="E699" s="41"/>
      <c r="F699" s="243" t="s">
        <v>955</v>
      </c>
      <c r="G699" s="41"/>
      <c r="H699" s="41"/>
      <c r="I699" s="244"/>
      <c r="J699" s="41"/>
      <c r="K699" s="41"/>
      <c r="L699" s="45"/>
      <c r="M699" s="245"/>
      <c r="N699" s="246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188</v>
      </c>
      <c r="AU699" s="18" t="s">
        <v>87</v>
      </c>
    </row>
    <row r="700" s="13" customFormat="1">
      <c r="A700" s="13"/>
      <c r="B700" s="247"/>
      <c r="C700" s="248"/>
      <c r="D700" s="242" t="s">
        <v>190</v>
      </c>
      <c r="E700" s="249" t="s">
        <v>1</v>
      </c>
      <c r="F700" s="250" t="s">
        <v>956</v>
      </c>
      <c r="G700" s="248"/>
      <c r="H700" s="251">
        <v>0.23799999999999999</v>
      </c>
      <c r="I700" s="252"/>
      <c r="J700" s="248"/>
      <c r="K700" s="248"/>
      <c r="L700" s="253"/>
      <c r="M700" s="254"/>
      <c r="N700" s="255"/>
      <c r="O700" s="255"/>
      <c r="P700" s="255"/>
      <c r="Q700" s="255"/>
      <c r="R700" s="255"/>
      <c r="S700" s="255"/>
      <c r="T700" s="25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7" t="s">
        <v>190</v>
      </c>
      <c r="AU700" s="257" t="s">
        <v>87</v>
      </c>
      <c r="AV700" s="13" t="s">
        <v>87</v>
      </c>
      <c r="AW700" s="13" t="s">
        <v>34</v>
      </c>
      <c r="AX700" s="13" t="s">
        <v>78</v>
      </c>
      <c r="AY700" s="257" t="s">
        <v>179</v>
      </c>
    </row>
    <row r="701" s="13" customFormat="1">
      <c r="A701" s="13"/>
      <c r="B701" s="247"/>
      <c r="C701" s="248"/>
      <c r="D701" s="242" t="s">
        <v>190</v>
      </c>
      <c r="E701" s="249" t="s">
        <v>1</v>
      </c>
      <c r="F701" s="250" t="s">
        <v>957</v>
      </c>
      <c r="G701" s="248"/>
      <c r="H701" s="251">
        <v>0.23799999999999999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190</v>
      </c>
      <c r="AU701" s="257" t="s">
        <v>87</v>
      </c>
      <c r="AV701" s="13" t="s">
        <v>87</v>
      </c>
      <c r="AW701" s="13" t="s">
        <v>34</v>
      </c>
      <c r="AX701" s="13" t="s">
        <v>78</v>
      </c>
      <c r="AY701" s="257" t="s">
        <v>179</v>
      </c>
    </row>
    <row r="702" s="14" customFormat="1">
      <c r="A702" s="14"/>
      <c r="B702" s="258"/>
      <c r="C702" s="259"/>
      <c r="D702" s="242" t="s">
        <v>190</v>
      </c>
      <c r="E702" s="260" t="s">
        <v>1</v>
      </c>
      <c r="F702" s="261" t="s">
        <v>192</v>
      </c>
      <c r="G702" s="259"/>
      <c r="H702" s="262">
        <v>0.47599999999999998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8" t="s">
        <v>190</v>
      </c>
      <c r="AU702" s="268" t="s">
        <v>87</v>
      </c>
      <c r="AV702" s="14" t="s">
        <v>186</v>
      </c>
      <c r="AW702" s="14" t="s">
        <v>34</v>
      </c>
      <c r="AX702" s="14" t="s">
        <v>85</v>
      </c>
      <c r="AY702" s="268" t="s">
        <v>179</v>
      </c>
    </row>
    <row r="703" s="2" customFormat="1" ht="24.15" customHeight="1">
      <c r="A703" s="39"/>
      <c r="B703" s="40"/>
      <c r="C703" s="229" t="s">
        <v>958</v>
      </c>
      <c r="D703" s="229" t="s">
        <v>181</v>
      </c>
      <c r="E703" s="230" t="s">
        <v>959</v>
      </c>
      <c r="F703" s="231" t="s">
        <v>960</v>
      </c>
      <c r="G703" s="232" t="s">
        <v>195</v>
      </c>
      <c r="H703" s="233">
        <v>5</v>
      </c>
      <c r="I703" s="234"/>
      <c r="J703" s="235">
        <f>ROUND(I703*H703,2)</f>
        <v>0</v>
      </c>
      <c r="K703" s="231" t="s">
        <v>185</v>
      </c>
      <c r="L703" s="45"/>
      <c r="M703" s="236" t="s">
        <v>1</v>
      </c>
      <c r="N703" s="237" t="s">
        <v>43</v>
      </c>
      <c r="O703" s="92"/>
      <c r="P703" s="238">
        <f>O703*H703</f>
        <v>0</v>
      </c>
      <c r="Q703" s="238">
        <v>0.12422</v>
      </c>
      <c r="R703" s="238">
        <f>Q703*H703</f>
        <v>0.62109999999999999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186</v>
      </c>
      <c r="AT703" s="240" t="s">
        <v>181</v>
      </c>
      <c r="AU703" s="240" t="s">
        <v>87</v>
      </c>
      <c r="AY703" s="18" t="s">
        <v>179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85</v>
      </c>
      <c r="BK703" s="241">
        <f>ROUND(I703*H703,2)</f>
        <v>0</v>
      </c>
      <c r="BL703" s="18" t="s">
        <v>186</v>
      </c>
      <c r="BM703" s="240" t="s">
        <v>961</v>
      </c>
    </row>
    <row r="704" s="2" customFormat="1">
      <c r="A704" s="39"/>
      <c r="B704" s="40"/>
      <c r="C704" s="41"/>
      <c r="D704" s="242" t="s">
        <v>188</v>
      </c>
      <c r="E704" s="41"/>
      <c r="F704" s="243" t="s">
        <v>962</v>
      </c>
      <c r="G704" s="41"/>
      <c r="H704" s="41"/>
      <c r="I704" s="244"/>
      <c r="J704" s="41"/>
      <c r="K704" s="41"/>
      <c r="L704" s="45"/>
      <c r="M704" s="245"/>
      <c r="N704" s="246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188</v>
      </c>
      <c r="AU704" s="18" t="s">
        <v>87</v>
      </c>
    </row>
    <row r="705" s="13" customFormat="1">
      <c r="A705" s="13"/>
      <c r="B705" s="247"/>
      <c r="C705" s="248"/>
      <c r="D705" s="242" t="s">
        <v>190</v>
      </c>
      <c r="E705" s="249" t="s">
        <v>1</v>
      </c>
      <c r="F705" s="250" t="s">
        <v>963</v>
      </c>
      <c r="G705" s="248"/>
      <c r="H705" s="251">
        <v>1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7" t="s">
        <v>190</v>
      </c>
      <c r="AU705" s="257" t="s">
        <v>87</v>
      </c>
      <c r="AV705" s="13" t="s">
        <v>87</v>
      </c>
      <c r="AW705" s="13" t="s">
        <v>34</v>
      </c>
      <c r="AX705" s="13" t="s">
        <v>78</v>
      </c>
      <c r="AY705" s="257" t="s">
        <v>179</v>
      </c>
    </row>
    <row r="706" s="13" customFormat="1">
      <c r="A706" s="13"/>
      <c r="B706" s="247"/>
      <c r="C706" s="248"/>
      <c r="D706" s="242" t="s">
        <v>190</v>
      </c>
      <c r="E706" s="249" t="s">
        <v>1</v>
      </c>
      <c r="F706" s="250" t="s">
        <v>964</v>
      </c>
      <c r="G706" s="248"/>
      <c r="H706" s="251">
        <v>4</v>
      </c>
      <c r="I706" s="252"/>
      <c r="J706" s="248"/>
      <c r="K706" s="248"/>
      <c r="L706" s="253"/>
      <c r="M706" s="254"/>
      <c r="N706" s="255"/>
      <c r="O706" s="255"/>
      <c r="P706" s="255"/>
      <c r="Q706" s="255"/>
      <c r="R706" s="255"/>
      <c r="S706" s="255"/>
      <c r="T706" s="25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7" t="s">
        <v>190</v>
      </c>
      <c r="AU706" s="257" t="s">
        <v>87</v>
      </c>
      <c r="AV706" s="13" t="s">
        <v>87</v>
      </c>
      <c r="AW706" s="13" t="s">
        <v>34</v>
      </c>
      <c r="AX706" s="13" t="s">
        <v>78</v>
      </c>
      <c r="AY706" s="257" t="s">
        <v>179</v>
      </c>
    </row>
    <row r="707" s="14" customFormat="1">
      <c r="A707" s="14"/>
      <c r="B707" s="258"/>
      <c r="C707" s="259"/>
      <c r="D707" s="242" t="s">
        <v>190</v>
      </c>
      <c r="E707" s="260" t="s">
        <v>1</v>
      </c>
      <c r="F707" s="261" t="s">
        <v>192</v>
      </c>
      <c r="G707" s="259"/>
      <c r="H707" s="262">
        <v>5</v>
      </c>
      <c r="I707" s="263"/>
      <c r="J707" s="259"/>
      <c r="K707" s="259"/>
      <c r="L707" s="264"/>
      <c r="M707" s="265"/>
      <c r="N707" s="266"/>
      <c r="O707" s="266"/>
      <c r="P707" s="266"/>
      <c r="Q707" s="266"/>
      <c r="R707" s="266"/>
      <c r="S707" s="266"/>
      <c r="T707" s="26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8" t="s">
        <v>190</v>
      </c>
      <c r="AU707" s="268" t="s">
        <v>87</v>
      </c>
      <c r="AV707" s="14" t="s">
        <v>186</v>
      </c>
      <c r="AW707" s="14" t="s">
        <v>34</v>
      </c>
      <c r="AX707" s="14" t="s">
        <v>85</v>
      </c>
      <c r="AY707" s="268" t="s">
        <v>179</v>
      </c>
    </row>
    <row r="708" s="2" customFormat="1" ht="24.15" customHeight="1">
      <c r="A708" s="39"/>
      <c r="B708" s="40"/>
      <c r="C708" s="280" t="s">
        <v>965</v>
      </c>
      <c r="D708" s="280" t="s">
        <v>400</v>
      </c>
      <c r="E708" s="281" t="s">
        <v>966</v>
      </c>
      <c r="F708" s="282" t="s">
        <v>967</v>
      </c>
      <c r="G708" s="283" t="s">
        <v>195</v>
      </c>
      <c r="H708" s="284">
        <v>4</v>
      </c>
      <c r="I708" s="285"/>
      <c r="J708" s="286">
        <f>ROUND(I708*H708,2)</f>
        <v>0</v>
      </c>
      <c r="K708" s="282" t="s">
        <v>185</v>
      </c>
      <c r="L708" s="287"/>
      <c r="M708" s="288" t="s">
        <v>1</v>
      </c>
      <c r="N708" s="289" t="s">
        <v>43</v>
      </c>
      <c r="O708" s="92"/>
      <c r="P708" s="238">
        <f>O708*H708</f>
        <v>0</v>
      </c>
      <c r="Q708" s="238">
        <v>0.097000000000000003</v>
      </c>
      <c r="R708" s="238">
        <f>Q708*H708</f>
        <v>0.38800000000000001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227</v>
      </c>
      <c r="AT708" s="240" t="s">
        <v>400</v>
      </c>
      <c r="AU708" s="240" t="s">
        <v>87</v>
      </c>
      <c r="AY708" s="18" t="s">
        <v>179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85</v>
      </c>
      <c r="BK708" s="241">
        <f>ROUND(I708*H708,2)</f>
        <v>0</v>
      </c>
      <c r="BL708" s="18" t="s">
        <v>186</v>
      </c>
      <c r="BM708" s="240" t="s">
        <v>968</v>
      </c>
    </row>
    <row r="709" s="2" customFormat="1">
      <c r="A709" s="39"/>
      <c r="B709" s="40"/>
      <c r="C709" s="41"/>
      <c r="D709" s="242" t="s">
        <v>188</v>
      </c>
      <c r="E709" s="41"/>
      <c r="F709" s="243" t="s">
        <v>967</v>
      </c>
      <c r="G709" s="41"/>
      <c r="H709" s="41"/>
      <c r="I709" s="244"/>
      <c r="J709" s="41"/>
      <c r="K709" s="41"/>
      <c r="L709" s="45"/>
      <c r="M709" s="245"/>
      <c r="N709" s="246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188</v>
      </c>
      <c r="AU709" s="18" t="s">
        <v>87</v>
      </c>
    </row>
    <row r="710" s="2" customFormat="1">
      <c r="A710" s="39"/>
      <c r="B710" s="40"/>
      <c r="C710" s="41"/>
      <c r="D710" s="242" t="s">
        <v>198</v>
      </c>
      <c r="E710" s="41"/>
      <c r="F710" s="269" t="s">
        <v>969</v>
      </c>
      <c r="G710" s="41"/>
      <c r="H710" s="41"/>
      <c r="I710" s="244"/>
      <c r="J710" s="41"/>
      <c r="K710" s="41"/>
      <c r="L710" s="45"/>
      <c r="M710" s="245"/>
      <c r="N710" s="24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198</v>
      </c>
      <c r="AU710" s="18" t="s">
        <v>87</v>
      </c>
    </row>
    <row r="711" s="13" customFormat="1">
      <c r="A711" s="13"/>
      <c r="B711" s="247"/>
      <c r="C711" s="248"/>
      <c r="D711" s="242" t="s">
        <v>190</v>
      </c>
      <c r="E711" s="249" t="s">
        <v>1</v>
      </c>
      <c r="F711" s="250" t="s">
        <v>186</v>
      </c>
      <c r="G711" s="248"/>
      <c r="H711" s="251">
        <v>4</v>
      </c>
      <c r="I711" s="252"/>
      <c r="J711" s="248"/>
      <c r="K711" s="248"/>
      <c r="L711" s="253"/>
      <c r="M711" s="254"/>
      <c r="N711" s="255"/>
      <c r="O711" s="255"/>
      <c r="P711" s="255"/>
      <c r="Q711" s="255"/>
      <c r="R711" s="255"/>
      <c r="S711" s="255"/>
      <c r="T711" s="25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7" t="s">
        <v>190</v>
      </c>
      <c r="AU711" s="257" t="s">
        <v>87</v>
      </c>
      <c r="AV711" s="13" t="s">
        <v>87</v>
      </c>
      <c r="AW711" s="13" t="s">
        <v>34</v>
      </c>
      <c r="AX711" s="13" t="s">
        <v>85</v>
      </c>
      <c r="AY711" s="257" t="s">
        <v>179</v>
      </c>
    </row>
    <row r="712" s="2" customFormat="1" ht="24.15" customHeight="1">
      <c r="A712" s="39"/>
      <c r="B712" s="40"/>
      <c r="C712" s="229" t="s">
        <v>970</v>
      </c>
      <c r="D712" s="229" t="s">
        <v>181</v>
      </c>
      <c r="E712" s="230" t="s">
        <v>971</v>
      </c>
      <c r="F712" s="231" t="s">
        <v>972</v>
      </c>
      <c r="G712" s="232" t="s">
        <v>195</v>
      </c>
      <c r="H712" s="233">
        <v>5</v>
      </c>
      <c r="I712" s="234"/>
      <c r="J712" s="235">
        <f>ROUND(I712*H712,2)</f>
        <v>0</v>
      </c>
      <c r="K712" s="231" t="s">
        <v>185</v>
      </c>
      <c r="L712" s="45"/>
      <c r="M712" s="236" t="s">
        <v>1</v>
      </c>
      <c r="N712" s="237" t="s">
        <v>43</v>
      </c>
      <c r="O712" s="92"/>
      <c r="P712" s="238">
        <f>O712*H712</f>
        <v>0</v>
      </c>
      <c r="Q712" s="238">
        <v>0.02972</v>
      </c>
      <c r="R712" s="238">
        <f>Q712*H712</f>
        <v>0.14860000000000001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186</v>
      </c>
      <c r="AT712" s="240" t="s">
        <v>181</v>
      </c>
      <c r="AU712" s="240" t="s">
        <v>87</v>
      </c>
      <c r="AY712" s="18" t="s">
        <v>179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85</v>
      </c>
      <c r="BK712" s="241">
        <f>ROUND(I712*H712,2)</f>
        <v>0</v>
      </c>
      <c r="BL712" s="18" t="s">
        <v>186</v>
      </c>
      <c r="BM712" s="240" t="s">
        <v>973</v>
      </c>
    </row>
    <row r="713" s="2" customFormat="1">
      <c r="A713" s="39"/>
      <c r="B713" s="40"/>
      <c r="C713" s="41"/>
      <c r="D713" s="242" t="s">
        <v>188</v>
      </c>
      <c r="E713" s="41"/>
      <c r="F713" s="243" t="s">
        <v>974</v>
      </c>
      <c r="G713" s="41"/>
      <c r="H713" s="41"/>
      <c r="I713" s="244"/>
      <c r="J713" s="41"/>
      <c r="K713" s="41"/>
      <c r="L713" s="45"/>
      <c r="M713" s="245"/>
      <c r="N713" s="246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188</v>
      </c>
      <c r="AU713" s="18" t="s">
        <v>87</v>
      </c>
    </row>
    <row r="714" s="2" customFormat="1">
      <c r="A714" s="39"/>
      <c r="B714" s="40"/>
      <c r="C714" s="41"/>
      <c r="D714" s="242" t="s">
        <v>198</v>
      </c>
      <c r="E714" s="41"/>
      <c r="F714" s="269" t="s">
        <v>975</v>
      </c>
      <c r="G714" s="41"/>
      <c r="H714" s="41"/>
      <c r="I714" s="244"/>
      <c r="J714" s="41"/>
      <c r="K714" s="41"/>
      <c r="L714" s="45"/>
      <c r="M714" s="245"/>
      <c r="N714" s="246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198</v>
      </c>
      <c r="AU714" s="18" t="s">
        <v>87</v>
      </c>
    </row>
    <row r="715" s="13" customFormat="1">
      <c r="A715" s="13"/>
      <c r="B715" s="247"/>
      <c r="C715" s="248"/>
      <c r="D715" s="242" t="s">
        <v>190</v>
      </c>
      <c r="E715" s="249" t="s">
        <v>1</v>
      </c>
      <c r="F715" s="250" t="s">
        <v>963</v>
      </c>
      <c r="G715" s="248"/>
      <c r="H715" s="251">
        <v>1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190</v>
      </c>
      <c r="AU715" s="257" t="s">
        <v>87</v>
      </c>
      <c r="AV715" s="13" t="s">
        <v>87</v>
      </c>
      <c r="AW715" s="13" t="s">
        <v>34</v>
      </c>
      <c r="AX715" s="13" t="s">
        <v>78</v>
      </c>
      <c r="AY715" s="257" t="s">
        <v>179</v>
      </c>
    </row>
    <row r="716" s="13" customFormat="1">
      <c r="A716" s="13"/>
      <c r="B716" s="247"/>
      <c r="C716" s="248"/>
      <c r="D716" s="242" t="s">
        <v>190</v>
      </c>
      <c r="E716" s="249" t="s">
        <v>1</v>
      </c>
      <c r="F716" s="250" t="s">
        <v>964</v>
      </c>
      <c r="G716" s="248"/>
      <c r="H716" s="251">
        <v>4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7" t="s">
        <v>190</v>
      </c>
      <c r="AU716" s="257" t="s">
        <v>87</v>
      </c>
      <c r="AV716" s="13" t="s">
        <v>87</v>
      </c>
      <c r="AW716" s="13" t="s">
        <v>34</v>
      </c>
      <c r="AX716" s="13" t="s">
        <v>78</v>
      </c>
      <c r="AY716" s="257" t="s">
        <v>179</v>
      </c>
    </row>
    <row r="717" s="14" customFormat="1">
      <c r="A717" s="14"/>
      <c r="B717" s="258"/>
      <c r="C717" s="259"/>
      <c r="D717" s="242" t="s">
        <v>190</v>
      </c>
      <c r="E717" s="260" t="s">
        <v>1</v>
      </c>
      <c r="F717" s="261" t="s">
        <v>192</v>
      </c>
      <c r="G717" s="259"/>
      <c r="H717" s="262">
        <v>5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190</v>
      </c>
      <c r="AU717" s="268" t="s">
        <v>87</v>
      </c>
      <c r="AV717" s="14" t="s">
        <v>186</v>
      </c>
      <c r="AW717" s="14" t="s">
        <v>34</v>
      </c>
      <c r="AX717" s="14" t="s">
        <v>85</v>
      </c>
      <c r="AY717" s="268" t="s">
        <v>179</v>
      </c>
    </row>
    <row r="718" s="2" customFormat="1" ht="21.75" customHeight="1">
      <c r="A718" s="39"/>
      <c r="B718" s="40"/>
      <c r="C718" s="280" t="s">
        <v>976</v>
      </c>
      <c r="D718" s="280" t="s">
        <v>400</v>
      </c>
      <c r="E718" s="281" t="s">
        <v>977</v>
      </c>
      <c r="F718" s="282" t="s">
        <v>978</v>
      </c>
      <c r="G718" s="283" t="s">
        <v>195</v>
      </c>
      <c r="H718" s="284">
        <v>4</v>
      </c>
      <c r="I718" s="285"/>
      <c r="J718" s="286">
        <f>ROUND(I718*H718,2)</f>
        <v>0</v>
      </c>
      <c r="K718" s="282" t="s">
        <v>185</v>
      </c>
      <c r="L718" s="287"/>
      <c r="M718" s="288" t="s">
        <v>1</v>
      </c>
      <c r="N718" s="289" t="s">
        <v>43</v>
      </c>
      <c r="O718" s="92"/>
      <c r="P718" s="238">
        <f>O718*H718</f>
        <v>0</v>
      </c>
      <c r="Q718" s="238">
        <v>0.111</v>
      </c>
      <c r="R718" s="238">
        <f>Q718*H718</f>
        <v>0.44400000000000001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227</v>
      </c>
      <c r="AT718" s="240" t="s">
        <v>400</v>
      </c>
      <c r="AU718" s="240" t="s">
        <v>87</v>
      </c>
      <c r="AY718" s="18" t="s">
        <v>179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85</v>
      </c>
      <c r="BK718" s="241">
        <f>ROUND(I718*H718,2)</f>
        <v>0</v>
      </c>
      <c r="BL718" s="18" t="s">
        <v>186</v>
      </c>
      <c r="BM718" s="240" t="s">
        <v>979</v>
      </c>
    </row>
    <row r="719" s="2" customFormat="1">
      <c r="A719" s="39"/>
      <c r="B719" s="40"/>
      <c r="C719" s="41"/>
      <c r="D719" s="242" t="s">
        <v>188</v>
      </c>
      <c r="E719" s="41"/>
      <c r="F719" s="243" t="s">
        <v>978</v>
      </c>
      <c r="G719" s="41"/>
      <c r="H719" s="41"/>
      <c r="I719" s="244"/>
      <c r="J719" s="41"/>
      <c r="K719" s="41"/>
      <c r="L719" s="45"/>
      <c r="M719" s="245"/>
      <c r="N719" s="24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188</v>
      </c>
      <c r="AU719" s="18" t="s">
        <v>87</v>
      </c>
    </row>
    <row r="720" s="13" customFormat="1">
      <c r="A720" s="13"/>
      <c r="B720" s="247"/>
      <c r="C720" s="248"/>
      <c r="D720" s="242" t="s">
        <v>190</v>
      </c>
      <c r="E720" s="249" t="s">
        <v>1</v>
      </c>
      <c r="F720" s="250" t="s">
        <v>186</v>
      </c>
      <c r="G720" s="248"/>
      <c r="H720" s="251">
        <v>4</v>
      </c>
      <c r="I720" s="252"/>
      <c r="J720" s="248"/>
      <c r="K720" s="248"/>
      <c r="L720" s="253"/>
      <c r="M720" s="254"/>
      <c r="N720" s="255"/>
      <c r="O720" s="255"/>
      <c r="P720" s="255"/>
      <c r="Q720" s="255"/>
      <c r="R720" s="255"/>
      <c r="S720" s="255"/>
      <c r="T720" s="25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7" t="s">
        <v>190</v>
      </c>
      <c r="AU720" s="257" t="s">
        <v>87</v>
      </c>
      <c r="AV720" s="13" t="s">
        <v>87</v>
      </c>
      <c r="AW720" s="13" t="s">
        <v>34</v>
      </c>
      <c r="AX720" s="13" t="s">
        <v>85</v>
      </c>
      <c r="AY720" s="257" t="s">
        <v>179</v>
      </c>
    </row>
    <row r="721" s="2" customFormat="1" ht="24.15" customHeight="1">
      <c r="A721" s="39"/>
      <c r="B721" s="40"/>
      <c r="C721" s="229" t="s">
        <v>980</v>
      </c>
      <c r="D721" s="229" t="s">
        <v>181</v>
      </c>
      <c r="E721" s="230" t="s">
        <v>981</v>
      </c>
      <c r="F721" s="231" t="s">
        <v>982</v>
      </c>
      <c r="G721" s="232" t="s">
        <v>195</v>
      </c>
      <c r="H721" s="233">
        <v>5</v>
      </c>
      <c r="I721" s="234"/>
      <c r="J721" s="235">
        <f>ROUND(I721*H721,2)</f>
        <v>0</v>
      </c>
      <c r="K721" s="231" t="s">
        <v>185</v>
      </c>
      <c r="L721" s="45"/>
      <c r="M721" s="236" t="s">
        <v>1</v>
      </c>
      <c r="N721" s="237" t="s">
        <v>43</v>
      </c>
      <c r="O721" s="92"/>
      <c r="P721" s="238">
        <f>O721*H721</f>
        <v>0</v>
      </c>
      <c r="Q721" s="238">
        <v>0.02972</v>
      </c>
      <c r="R721" s="238">
        <f>Q721*H721</f>
        <v>0.14860000000000001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186</v>
      </c>
      <c r="AT721" s="240" t="s">
        <v>181</v>
      </c>
      <c r="AU721" s="240" t="s">
        <v>87</v>
      </c>
      <c r="AY721" s="18" t="s">
        <v>179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85</v>
      </c>
      <c r="BK721" s="241">
        <f>ROUND(I721*H721,2)</f>
        <v>0</v>
      </c>
      <c r="BL721" s="18" t="s">
        <v>186</v>
      </c>
      <c r="BM721" s="240" t="s">
        <v>983</v>
      </c>
    </row>
    <row r="722" s="2" customFormat="1">
      <c r="A722" s="39"/>
      <c r="B722" s="40"/>
      <c r="C722" s="41"/>
      <c r="D722" s="242" t="s">
        <v>188</v>
      </c>
      <c r="E722" s="41"/>
      <c r="F722" s="243" t="s">
        <v>984</v>
      </c>
      <c r="G722" s="41"/>
      <c r="H722" s="41"/>
      <c r="I722" s="244"/>
      <c r="J722" s="41"/>
      <c r="K722" s="41"/>
      <c r="L722" s="45"/>
      <c r="M722" s="245"/>
      <c r="N722" s="246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188</v>
      </c>
      <c r="AU722" s="18" t="s">
        <v>87</v>
      </c>
    </row>
    <row r="723" s="13" customFormat="1">
      <c r="A723" s="13"/>
      <c r="B723" s="247"/>
      <c r="C723" s="248"/>
      <c r="D723" s="242" t="s">
        <v>190</v>
      </c>
      <c r="E723" s="249" t="s">
        <v>1</v>
      </c>
      <c r="F723" s="250" t="s">
        <v>963</v>
      </c>
      <c r="G723" s="248"/>
      <c r="H723" s="251">
        <v>1</v>
      </c>
      <c r="I723" s="252"/>
      <c r="J723" s="248"/>
      <c r="K723" s="248"/>
      <c r="L723" s="253"/>
      <c r="M723" s="254"/>
      <c r="N723" s="255"/>
      <c r="O723" s="255"/>
      <c r="P723" s="255"/>
      <c r="Q723" s="255"/>
      <c r="R723" s="255"/>
      <c r="S723" s="255"/>
      <c r="T723" s="25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7" t="s">
        <v>190</v>
      </c>
      <c r="AU723" s="257" t="s">
        <v>87</v>
      </c>
      <c r="AV723" s="13" t="s">
        <v>87</v>
      </c>
      <c r="AW723" s="13" t="s">
        <v>34</v>
      </c>
      <c r="AX723" s="13" t="s">
        <v>78</v>
      </c>
      <c r="AY723" s="257" t="s">
        <v>179</v>
      </c>
    </row>
    <row r="724" s="13" customFormat="1">
      <c r="A724" s="13"/>
      <c r="B724" s="247"/>
      <c r="C724" s="248"/>
      <c r="D724" s="242" t="s">
        <v>190</v>
      </c>
      <c r="E724" s="249" t="s">
        <v>1</v>
      </c>
      <c r="F724" s="250" t="s">
        <v>964</v>
      </c>
      <c r="G724" s="248"/>
      <c r="H724" s="251">
        <v>4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7" t="s">
        <v>190</v>
      </c>
      <c r="AU724" s="257" t="s">
        <v>87</v>
      </c>
      <c r="AV724" s="13" t="s">
        <v>87</v>
      </c>
      <c r="AW724" s="13" t="s">
        <v>34</v>
      </c>
      <c r="AX724" s="13" t="s">
        <v>78</v>
      </c>
      <c r="AY724" s="257" t="s">
        <v>179</v>
      </c>
    </row>
    <row r="725" s="14" customFormat="1">
      <c r="A725" s="14"/>
      <c r="B725" s="258"/>
      <c r="C725" s="259"/>
      <c r="D725" s="242" t="s">
        <v>190</v>
      </c>
      <c r="E725" s="260" t="s">
        <v>1</v>
      </c>
      <c r="F725" s="261" t="s">
        <v>192</v>
      </c>
      <c r="G725" s="259"/>
      <c r="H725" s="262">
        <v>5</v>
      </c>
      <c r="I725" s="263"/>
      <c r="J725" s="259"/>
      <c r="K725" s="259"/>
      <c r="L725" s="264"/>
      <c r="M725" s="265"/>
      <c r="N725" s="266"/>
      <c r="O725" s="266"/>
      <c r="P725" s="266"/>
      <c r="Q725" s="266"/>
      <c r="R725" s="266"/>
      <c r="S725" s="266"/>
      <c r="T725" s="26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8" t="s">
        <v>190</v>
      </c>
      <c r="AU725" s="268" t="s">
        <v>87</v>
      </c>
      <c r="AV725" s="14" t="s">
        <v>186</v>
      </c>
      <c r="AW725" s="14" t="s">
        <v>34</v>
      </c>
      <c r="AX725" s="14" t="s">
        <v>85</v>
      </c>
      <c r="AY725" s="268" t="s">
        <v>179</v>
      </c>
    </row>
    <row r="726" s="2" customFormat="1" ht="24.15" customHeight="1">
      <c r="A726" s="39"/>
      <c r="B726" s="40"/>
      <c r="C726" s="280" t="s">
        <v>985</v>
      </c>
      <c r="D726" s="280" t="s">
        <v>400</v>
      </c>
      <c r="E726" s="281" t="s">
        <v>986</v>
      </c>
      <c r="F726" s="282" t="s">
        <v>987</v>
      </c>
      <c r="G726" s="283" t="s">
        <v>195</v>
      </c>
      <c r="H726" s="284">
        <v>4</v>
      </c>
      <c r="I726" s="285"/>
      <c r="J726" s="286">
        <f>ROUND(I726*H726,2)</f>
        <v>0</v>
      </c>
      <c r="K726" s="282" t="s">
        <v>185</v>
      </c>
      <c r="L726" s="287"/>
      <c r="M726" s="288" t="s">
        <v>1</v>
      </c>
      <c r="N726" s="289" t="s">
        <v>43</v>
      </c>
      <c r="O726" s="92"/>
      <c r="P726" s="238">
        <f>O726*H726</f>
        <v>0</v>
      </c>
      <c r="Q726" s="238">
        <v>0.057000000000000002</v>
      </c>
      <c r="R726" s="238">
        <f>Q726*H726</f>
        <v>0.22800000000000001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227</v>
      </c>
      <c r="AT726" s="240" t="s">
        <v>400</v>
      </c>
      <c r="AU726" s="240" t="s">
        <v>87</v>
      </c>
      <c r="AY726" s="18" t="s">
        <v>179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85</v>
      </c>
      <c r="BK726" s="241">
        <f>ROUND(I726*H726,2)</f>
        <v>0</v>
      </c>
      <c r="BL726" s="18" t="s">
        <v>186</v>
      </c>
      <c r="BM726" s="240" t="s">
        <v>988</v>
      </c>
    </row>
    <row r="727" s="2" customFormat="1">
      <c r="A727" s="39"/>
      <c r="B727" s="40"/>
      <c r="C727" s="41"/>
      <c r="D727" s="242" t="s">
        <v>188</v>
      </c>
      <c r="E727" s="41"/>
      <c r="F727" s="243" t="s">
        <v>987</v>
      </c>
      <c r="G727" s="41"/>
      <c r="H727" s="41"/>
      <c r="I727" s="244"/>
      <c r="J727" s="41"/>
      <c r="K727" s="41"/>
      <c r="L727" s="45"/>
      <c r="M727" s="245"/>
      <c r="N727" s="24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188</v>
      </c>
      <c r="AU727" s="18" t="s">
        <v>87</v>
      </c>
    </row>
    <row r="728" s="13" customFormat="1">
      <c r="A728" s="13"/>
      <c r="B728" s="247"/>
      <c r="C728" s="248"/>
      <c r="D728" s="242" t="s">
        <v>190</v>
      </c>
      <c r="E728" s="249" t="s">
        <v>1</v>
      </c>
      <c r="F728" s="250" t="s">
        <v>186</v>
      </c>
      <c r="G728" s="248"/>
      <c r="H728" s="251">
        <v>4</v>
      </c>
      <c r="I728" s="252"/>
      <c r="J728" s="248"/>
      <c r="K728" s="248"/>
      <c r="L728" s="253"/>
      <c r="M728" s="254"/>
      <c r="N728" s="255"/>
      <c r="O728" s="255"/>
      <c r="P728" s="255"/>
      <c r="Q728" s="255"/>
      <c r="R728" s="255"/>
      <c r="S728" s="255"/>
      <c r="T728" s="25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7" t="s">
        <v>190</v>
      </c>
      <c r="AU728" s="257" t="s">
        <v>87</v>
      </c>
      <c r="AV728" s="13" t="s">
        <v>87</v>
      </c>
      <c r="AW728" s="13" t="s">
        <v>34</v>
      </c>
      <c r="AX728" s="13" t="s">
        <v>85</v>
      </c>
      <c r="AY728" s="257" t="s">
        <v>179</v>
      </c>
    </row>
    <row r="729" s="2" customFormat="1" ht="24.15" customHeight="1">
      <c r="A729" s="39"/>
      <c r="B729" s="40"/>
      <c r="C729" s="229" t="s">
        <v>989</v>
      </c>
      <c r="D729" s="229" t="s">
        <v>181</v>
      </c>
      <c r="E729" s="230" t="s">
        <v>990</v>
      </c>
      <c r="F729" s="231" t="s">
        <v>991</v>
      </c>
      <c r="G729" s="232" t="s">
        <v>195</v>
      </c>
      <c r="H729" s="233">
        <v>2</v>
      </c>
      <c r="I729" s="234"/>
      <c r="J729" s="235">
        <f>ROUND(I729*H729,2)</f>
        <v>0</v>
      </c>
      <c r="K729" s="231" t="s">
        <v>185</v>
      </c>
      <c r="L729" s="45"/>
      <c r="M729" s="236" t="s">
        <v>1</v>
      </c>
      <c r="N729" s="237" t="s">
        <v>43</v>
      </c>
      <c r="O729" s="92"/>
      <c r="P729" s="238">
        <f>O729*H729</f>
        <v>0</v>
      </c>
      <c r="Q729" s="238">
        <v>0</v>
      </c>
      <c r="R729" s="238">
        <f>Q729*H729</f>
        <v>0</v>
      </c>
      <c r="S729" s="238">
        <v>0.14999999999999999</v>
      </c>
      <c r="T729" s="239">
        <f>S729*H729</f>
        <v>0.29999999999999999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186</v>
      </c>
      <c r="AT729" s="240" t="s">
        <v>181</v>
      </c>
      <c r="AU729" s="240" t="s">
        <v>87</v>
      </c>
      <c r="AY729" s="18" t="s">
        <v>179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85</v>
      </c>
      <c r="BK729" s="241">
        <f>ROUND(I729*H729,2)</f>
        <v>0</v>
      </c>
      <c r="BL729" s="18" t="s">
        <v>186</v>
      </c>
      <c r="BM729" s="240" t="s">
        <v>992</v>
      </c>
    </row>
    <row r="730" s="2" customFormat="1">
      <c r="A730" s="39"/>
      <c r="B730" s="40"/>
      <c r="C730" s="41"/>
      <c r="D730" s="242" t="s">
        <v>188</v>
      </c>
      <c r="E730" s="41"/>
      <c r="F730" s="243" t="s">
        <v>993</v>
      </c>
      <c r="G730" s="41"/>
      <c r="H730" s="41"/>
      <c r="I730" s="244"/>
      <c r="J730" s="41"/>
      <c r="K730" s="41"/>
      <c r="L730" s="45"/>
      <c r="M730" s="245"/>
      <c r="N730" s="246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188</v>
      </c>
      <c r="AU730" s="18" t="s">
        <v>87</v>
      </c>
    </row>
    <row r="731" s="13" customFormat="1">
      <c r="A731" s="13"/>
      <c r="B731" s="247"/>
      <c r="C731" s="248"/>
      <c r="D731" s="242" t="s">
        <v>190</v>
      </c>
      <c r="E731" s="249" t="s">
        <v>1</v>
      </c>
      <c r="F731" s="250" t="s">
        <v>210</v>
      </c>
      <c r="G731" s="248"/>
      <c r="H731" s="251">
        <v>2</v>
      </c>
      <c r="I731" s="252"/>
      <c r="J731" s="248"/>
      <c r="K731" s="248"/>
      <c r="L731" s="253"/>
      <c r="M731" s="254"/>
      <c r="N731" s="255"/>
      <c r="O731" s="255"/>
      <c r="P731" s="255"/>
      <c r="Q731" s="255"/>
      <c r="R731" s="255"/>
      <c r="S731" s="255"/>
      <c r="T731" s="25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7" t="s">
        <v>190</v>
      </c>
      <c r="AU731" s="257" t="s">
        <v>87</v>
      </c>
      <c r="AV731" s="13" t="s">
        <v>87</v>
      </c>
      <c r="AW731" s="13" t="s">
        <v>34</v>
      </c>
      <c r="AX731" s="13" t="s">
        <v>78</v>
      </c>
      <c r="AY731" s="257" t="s">
        <v>179</v>
      </c>
    </row>
    <row r="732" s="14" customFormat="1">
      <c r="A732" s="14"/>
      <c r="B732" s="258"/>
      <c r="C732" s="259"/>
      <c r="D732" s="242" t="s">
        <v>190</v>
      </c>
      <c r="E732" s="260" t="s">
        <v>1</v>
      </c>
      <c r="F732" s="261" t="s">
        <v>192</v>
      </c>
      <c r="G732" s="259"/>
      <c r="H732" s="262">
        <v>2</v>
      </c>
      <c r="I732" s="263"/>
      <c r="J732" s="259"/>
      <c r="K732" s="259"/>
      <c r="L732" s="264"/>
      <c r="M732" s="265"/>
      <c r="N732" s="266"/>
      <c r="O732" s="266"/>
      <c r="P732" s="266"/>
      <c r="Q732" s="266"/>
      <c r="R732" s="266"/>
      <c r="S732" s="266"/>
      <c r="T732" s="26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8" t="s">
        <v>190</v>
      </c>
      <c r="AU732" s="268" t="s">
        <v>87</v>
      </c>
      <c r="AV732" s="14" t="s">
        <v>186</v>
      </c>
      <c r="AW732" s="14" t="s">
        <v>34</v>
      </c>
      <c r="AX732" s="14" t="s">
        <v>85</v>
      </c>
      <c r="AY732" s="268" t="s">
        <v>179</v>
      </c>
    </row>
    <row r="733" s="2" customFormat="1" ht="24.15" customHeight="1">
      <c r="A733" s="39"/>
      <c r="B733" s="40"/>
      <c r="C733" s="229" t="s">
        <v>994</v>
      </c>
      <c r="D733" s="229" t="s">
        <v>181</v>
      </c>
      <c r="E733" s="230" t="s">
        <v>995</v>
      </c>
      <c r="F733" s="231" t="s">
        <v>996</v>
      </c>
      <c r="G733" s="232" t="s">
        <v>195</v>
      </c>
      <c r="H733" s="233">
        <v>5</v>
      </c>
      <c r="I733" s="234"/>
      <c r="J733" s="235">
        <f>ROUND(I733*H733,2)</f>
        <v>0</v>
      </c>
      <c r="K733" s="231" t="s">
        <v>185</v>
      </c>
      <c r="L733" s="45"/>
      <c r="M733" s="236" t="s">
        <v>1</v>
      </c>
      <c r="N733" s="237" t="s">
        <v>43</v>
      </c>
      <c r="O733" s="92"/>
      <c r="P733" s="238">
        <f>O733*H733</f>
        <v>0</v>
      </c>
      <c r="Q733" s="238">
        <v>0.21734000000000001</v>
      </c>
      <c r="R733" s="238">
        <f>Q733*H733</f>
        <v>1.0867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186</v>
      </c>
      <c r="AT733" s="240" t="s">
        <v>181</v>
      </c>
      <c r="AU733" s="240" t="s">
        <v>87</v>
      </c>
      <c r="AY733" s="18" t="s">
        <v>179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85</v>
      </c>
      <c r="BK733" s="241">
        <f>ROUND(I733*H733,2)</f>
        <v>0</v>
      </c>
      <c r="BL733" s="18" t="s">
        <v>186</v>
      </c>
      <c r="BM733" s="240" t="s">
        <v>997</v>
      </c>
    </row>
    <row r="734" s="2" customFormat="1">
      <c r="A734" s="39"/>
      <c r="B734" s="40"/>
      <c r="C734" s="41"/>
      <c r="D734" s="242" t="s">
        <v>188</v>
      </c>
      <c r="E734" s="41"/>
      <c r="F734" s="243" t="s">
        <v>996</v>
      </c>
      <c r="G734" s="41"/>
      <c r="H734" s="41"/>
      <c r="I734" s="244"/>
      <c r="J734" s="41"/>
      <c r="K734" s="41"/>
      <c r="L734" s="45"/>
      <c r="M734" s="245"/>
      <c r="N734" s="246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188</v>
      </c>
      <c r="AU734" s="18" t="s">
        <v>87</v>
      </c>
    </row>
    <row r="735" s="2" customFormat="1">
      <c r="A735" s="39"/>
      <c r="B735" s="40"/>
      <c r="C735" s="41"/>
      <c r="D735" s="242" t="s">
        <v>198</v>
      </c>
      <c r="E735" s="41"/>
      <c r="F735" s="269" t="s">
        <v>998</v>
      </c>
      <c r="G735" s="41"/>
      <c r="H735" s="41"/>
      <c r="I735" s="244"/>
      <c r="J735" s="41"/>
      <c r="K735" s="41"/>
      <c r="L735" s="45"/>
      <c r="M735" s="245"/>
      <c r="N735" s="246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198</v>
      </c>
      <c r="AU735" s="18" t="s">
        <v>87</v>
      </c>
    </row>
    <row r="736" s="13" customFormat="1">
      <c r="A736" s="13"/>
      <c r="B736" s="247"/>
      <c r="C736" s="248"/>
      <c r="D736" s="242" t="s">
        <v>190</v>
      </c>
      <c r="E736" s="249" t="s">
        <v>1</v>
      </c>
      <c r="F736" s="250" t="s">
        <v>963</v>
      </c>
      <c r="G736" s="248"/>
      <c r="H736" s="251">
        <v>1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7" t="s">
        <v>190</v>
      </c>
      <c r="AU736" s="257" t="s">
        <v>87</v>
      </c>
      <c r="AV736" s="13" t="s">
        <v>87</v>
      </c>
      <c r="AW736" s="13" t="s">
        <v>34</v>
      </c>
      <c r="AX736" s="13" t="s">
        <v>78</v>
      </c>
      <c r="AY736" s="257" t="s">
        <v>179</v>
      </c>
    </row>
    <row r="737" s="13" customFormat="1">
      <c r="A737" s="13"/>
      <c r="B737" s="247"/>
      <c r="C737" s="248"/>
      <c r="D737" s="242" t="s">
        <v>190</v>
      </c>
      <c r="E737" s="249" t="s">
        <v>1</v>
      </c>
      <c r="F737" s="250" t="s">
        <v>964</v>
      </c>
      <c r="G737" s="248"/>
      <c r="H737" s="251">
        <v>4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7" t="s">
        <v>190</v>
      </c>
      <c r="AU737" s="257" t="s">
        <v>87</v>
      </c>
      <c r="AV737" s="13" t="s">
        <v>87</v>
      </c>
      <c r="AW737" s="13" t="s">
        <v>34</v>
      </c>
      <c r="AX737" s="13" t="s">
        <v>78</v>
      </c>
      <c r="AY737" s="257" t="s">
        <v>179</v>
      </c>
    </row>
    <row r="738" s="14" customFormat="1">
      <c r="A738" s="14"/>
      <c r="B738" s="258"/>
      <c r="C738" s="259"/>
      <c r="D738" s="242" t="s">
        <v>190</v>
      </c>
      <c r="E738" s="260" t="s">
        <v>1</v>
      </c>
      <c r="F738" s="261" t="s">
        <v>192</v>
      </c>
      <c r="G738" s="259"/>
      <c r="H738" s="262">
        <v>5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8" t="s">
        <v>190</v>
      </c>
      <c r="AU738" s="268" t="s">
        <v>87</v>
      </c>
      <c r="AV738" s="14" t="s">
        <v>186</v>
      </c>
      <c r="AW738" s="14" t="s">
        <v>34</v>
      </c>
      <c r="AX738" s="14" t="s">
        <v>85</v>
      </c>
      <c r="AY738" s="268" t="s">
        <v>179</v>
      </c>
    </row>
    <row r="739" s="2" customFormat="1" ht="24.15" customHeight="1">
      <c r="A739" s="39"/>
      <c r="B739" s="40"/>
      <c r="C739" s="280" t="s">
        <v>999</v>
      </c>
      <c r="D739" s="280" t="s">
        <v>400</v>
      </c>
      <c r="E739" s="281" t="s">
        <v>1000</v>
      </c>
      <c r="F739" s="282" t="s">
        <v>1001</v>
      </c>
      <c r="G739" s="283" t="s">
        <v>195</v>
      </c>
      <c r="H739" s="284">
        <v>4</v>
      </c>
      <c r="I739" s="285"/>
      <c r="J739" s="286">
        <f>ROUND(I739*H739,2)</f>
        <v>0</v>
      </c>
      <c r="K739" s="282" t="s">
        <v>185</v>
      </c>
      <c r="L739" s="287"/>
      <c r="M739" s="288" t="s">
        <v>1</v>
      </c>
      <c r="N739" s="289" t="s">
        <v>43</v>
      </c>
      <c r="O739" s="92"/>
      <c r="P739" s="238">
        <f>O739*H739</f>
        <v>0</v>
      </c>
      <c r="Q739" s="238">
        <v>0.027</v>
      </c>
      <c r="R739" s="238">
        <f>Q739*H739</f>
        <v>0.108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227</v>
      </c>
      <c r="AT739" s="240" t="s">
        <v>400</v>
      </c>
      <c r="AU739" s="240" t="s">
        <v>87</v>
      </c>
      <c r="AY739" s="18" t="s">
        <v>179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85</v>
      </c>
      <c r="BK739" s="241">
        <f>ROUND(I739*H739,2)</f>
        <v>0</v>
      </c>
      <c r="BL739" s="18" t="s">
        <v>186</v>
      </c>
      <c r="BM739" s="240" t="s">
        <v>1002</v>
      </c>
    </row>
    <row r="740" s="2" customFormat="1">
      <c r="A740" s="39"/>
      <c r="B740" s="40"/>
      <c r="C740" s="41"/>
      <c r="D740" s="242" t="s">
        <v>188</v>
      </c>
      <c r="E740" s="41"/>
      <c r="F740" s="243" t="s">
        <v>1001</v>
      </c>
      <c r="G740" s="41"/>
      <c r="H740" s="41"/>
      <c r="I740" s="244"/>
      <c r="J740" s="41"/>
      <c r="K740" s="41"/>
      <c r="L740" s="45"/>
      <c r="M740" s="245"/>
      <c r="N740" s="246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188</v>
      </c>
      <c r="AU740" s="18" t="s">
        <v>87</v>
      </c>
    </row>
    <row r="741" s="13" customFormat="1">
      <c r="A741" s="13"/>
      <c r="B741" s="247"/>
      <c r="C741" s="248"/>
      <c r="D741" s="242" t="s">
        <v>190</v>
      </c>
      <c r="E741" s="249" t="s">
        <v>1</v>
      </c>
      <c r="F741" s="250" t="s">
        <v>1003</v>
      </c>
      <c r="G741" s="248"/>
      <c r="H741" s="251">
        <v>4</v>
      </c>
      <c r="I741" s="252"/>
      <c r="J741" s="248"/>
      <c r="K741" s="248"/>
      <c r="L741" s="253"/>
      <c r="M741" s="254"/>
      <c r="N741" s="255"/>
      <c r="O741" s="255"/>
      <c r="P741" s="255"/>
      <c r="Q741" s="255"/>
      <c r="R741" s="255"/>
      <c r="S741" s="255"/>
      <c r="T741" s="25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7" t="s">
        <v>190</v>
      </c>
      <c r="AU741" s="257" t="s">
        <v>87</v>
      </c>
      <c r="AV741" s="13" t="s">
        <v>87</v>
      </c>
      <c r="AW741" s="13" t="s">
        <v>34</v>
      </c>
      <c r="AX741" s="13" t="s">
        <v>78</v>
      </c>
      <c r="AY741" s="257" t="s">
        <v>179</v>
      </c>
    </row>
    <row r="742" s="14" customFormat="1">
      <c r="A742" s="14"/>
      <c r="B742" s="258"/>
      <c r="C742" s="259"/>
      <c r="D742" s="242" t="s">
        <v>190</v>
      </c>
      <c r="E742" s="260" t="s">
        <v>1</v>
      </c>
      <c r="F742" s="261" t="s">
        <v>192</v>
      </c>
      <c r="G742" s="259"/>
      <c r="H742" s="262">
        <v>4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8" t="s">
        <v>190</v>
      </c>
      <c r="AU742" s="268" t="s">
        <v>87</v>
      </c>
      <c r="AV742" s="14" t="s">
        <v>186</v>
      </c>
      <c r="AW742" s="14" t="s">
        <v>34</v>
      </c>
      <c r="AX742" s="14" t="s">
        <v>85</v>
      </c>
      <c r="AY742" s="268" t="s">
        <v>179</v>
      </c>
    </row>
    <row r="743" s="2" customFormat="1" ht="16.5" customHeight="1">
      <c r="A743" s="39"/>
      <c r="B743" s="40"/>
      <c r="C743" s="280" t="s">
        <v>1004</v>
      </c>
      <c r="D743" s="280" t="s">
        <v>400</v>
      </c>
      <c r="E743" s="281" t="s">
        <v>1005</v>
      </c>
      <c r="F743" s="282" t="s">
        <v>1006</v>
      </c>
      <c r="G743" s="283" t="s">
        <v>195</v>
      </c>
      <c r="H743" s="284">
        <v>4</v>
      </c>
      <c r="I743" s="285"/>
      <c r="J743" s="286">
        <f>ROUND(I743*H743,2)</f>
        <v>0</v>
      </c>
      <c r="K743" s="282" t="s">
        <v>185</v>
      </c>
      <c r="L743" s="287"/>
      <c r="M743" s="288" t="s">
        <v>1</v>
      </c>
      <c r="N743" s="289" t="s">
        <v>43</v>
      </c>
      <c r="O743" s="92"/>
      <c r="P743" s="238">
        <f>O743*H743</f>
        <v>0</v>
      </c>
      <c r="Q743" s="238">
        <v>0.050599999999999999</v>
      </c>
      <c r="R743" s="238">
        <f>Q743*H743</f>
        <v>0.2024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227</v>
      </c>
      <c r="AT743" s="240" t="s">
        <v>400</v>
      </c>
      <c r="AU743" s="240" t="s">
        <v>87</v>
      </c>
      <c r="AY743" s="18" t="s">
        <v>179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85</v>
      </c>
      <c r="BK743" s="241">
        <f>ROUND(I743*H743,2)</f>
        <v>0</v>
      </c>
      <c r="BL743" s="18" t="s">
        <v>186</v>
      </c>
      <c r="BM743" s="240" t="s">
        <v>1007</v>
      </c>
    </row>
    <row r="744" s="2" customFormat="1">
      <c r="A744" s="39"/>
      <c r="B744" s="40"/>
      <c r="C744" s="41"/>
      <c r="D744" s="242" t="s">
        <v>188</v>
      </c>
      <c r="E744" s="41"/>
      <c r="F744" s="243" t="s">
        <v>1006</v>
      </c>
      <c r="G744" s="41"/>
      <c r="H744" s="41"/>
      <c r="I744" s="244"/>
      <c r="J744" s="41"/>
      <c r="K744" s="41"/>
      <c r="L744" s="45"/>
      <c r="M744" s="245"/>
      <c r="N744" s="24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188</v>
      </c>
      <c r="AU744" s="18" t="s">
        <v>87</v>
      </c>
    </row>
    <row r="745" s="2" customFormat="1">
      <c r="A745" s="39"/>
      <c r="B745" s="40"/>
      <c r="C745" s="41"/>
      <c r="D745" s="242" t="s">
        <v>198</v>
      </c>
      <c r="E745" s="41"/>
      <c r="F745" s="269" t="s">
        <v>1008</v>
      </c>
      <c r="G745" s="41"/>
      <c r="H745" s="41"/>
      <c r="I745" s="244"/>
      <c r="J745" s="41"/>
      <c r="K745" s="41"/>
      <c r="L745" s="45"/>
      <c r="M745" s="245"/>
      <c r="N745" s="246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198</v>
      </c>
      <c r="AU745" s="18" t="s">
        <v>87</v>
      </c>
    </row>
    <row r="746" s="13" customFormat="1">
      <c r="A746" s="13"/>
      <c r="B746" s="247"/>
      <c r="C746" s="248"/>
      <c r="D746" s="242" t="s">
        <v>190</v>
      </c>
      <c r="E746" s="249" t="s">
        <v>1</v>
      </c>
      <c r="F746" s="250" t="s">
        <v>186</v>
      </c>
      <c r="G746" s="248"/>
      <c r="H746" s="251">
        <v>4</v>
      </c>
      <c r="I746" s="252"/>
      <c r="J746" s="248"/>
      <c r="K746" s="248"/>
      <c r="L746" s="253"/>
      <c r="M746" s="254"/>
      <c r="N746" s="255"/>
      <c r="O746" s="255"/>
      <c r="P746" s="255"/>
      <c r="Q746" s="255"/>
      <c r="R746" s="255"/>
      <c r="S746" s="255"/>
      <c r="T746" s="25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7" t="s">
        <v>190</v>
      </c>
      <c r="AU746" s="257" t="s">
        <v>87</v>
      </c>
      <c r="AV746" s="13" t="s">
        <v>87</v>
      </c>
      <c r="AW746" s="13" t="s">
        <v>34</v>
      </c>
      <c r="AX746" s="13" t="s">
        <v>78</v>
      </c>
      <c r="AY746" s="257" t="s">
        <v>179</v>
      </c>
    </row>
    <row r="747" s="14" customFormat="1">
      <c r="A747" s="14"/>
      <c r="B747" s="258"/>
      <c r="C747" s="259"/>
      <c r="D747" s="242" t="s">
        <v>190</v>
      </c>
      <c r="E747" s="260" t="s">
        <v>1</v>
      </c>
      <c r="F747" s="261" t="s">
        <v>192</v>
      </c>
      <c r="G747" s="259"/>
      <c r="H747" s="262">
        <v>4</v>
      </c>
      <c r="I747" s="263"/>
      <c r="J747" s="259"/>
      <c r="K747" s="259"/>
      <c r="L747" s="264"/>
      <c r="M747" s="265"/>
      <c r="N747" s="266"/>
      <c r="O747" s="266"/>
      <c r="P747" s="266"/>
      <c r="Q747" s="266"/>
      <c r="R747" s="266"/>
      <c r="S747" s="266"/>
      <c r="T747" s="26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8" t="s">
        <v>190</v>
      </c>
      <c r="AU747" s="268" t="s">
        <v>87</v>
      </c>
      <c r="AV747" s="14" t="s">
        <v>186</v>
      </c>
      <c r="AW747" s="14" t="s">
        <v>34</v>
      </c>
      <c r="AX747" s="14" t="s">
        <v>85</v>
      </c>
      <c r="AY747" s="268" t="s">
        <v>179</v>
      </c>
    </row>
    <row r="748" s="2" customFormat="1" ht="24.15" customHeight="1">
      <c r="A748" s="39"/>
      <c r="B748" s="40"/>
      <c r="C748" s="280" t="s">
        <v>1009</v>
      </c>
      <c r="D748" s="280" t="s">
        <v>400</v>
      </c>
      <c r="E748" s="281" t="s">
        <v>1010</v>
      </c>
      <c r="F748" s="282" t="s">
        <v>1011</v>
      </c>
      <c r="G748" s="283" t="s">
        <v>195</v>
      </c>
      <c r="H748" s="284">
        <v>4</v>
      </c>
      <c r="I748" s="285"/>
      <c r="J748" s="286">
        <f>ROUND(I748*H748,2)</f>
        <v>0</v>
      </c>
      <c r="K748" s="282" t="s">
        <v>185</v>
      </c>
      <c r="L748" s="287"/>
      <c r="M748" s="288" t="s">
        <v>1</v>
      </c>
      <c r="N748" s="289" t="s">
        <v>43</v>
      </c>
      <c r="O748" s="92"/>
      <c r="P748" s="238">
        <f>O748*H748</f>
        <v>0</v>
      </c>
      <c r="Q748" s="238">
        <v>0.0040000000000000001</v>
      </c>
      <c r="R748" s="238">
        <f>Q748*H748</f>
        <v>0.016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227</v>
      </c>
      <c r="AT748" s="240" t="s">
        <v>400</v>
      </c>
      <c r="AU748" s="240" t="s">
        <v>87</v>
      </c>
      <c r="AY748" s="18" t="s">
        <v>179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85</v>
      </c>
      <c r="BK748" s="241">
        <f>ROUND(I748*H748,2)</f>
        <v>0</v>
      </c>
      <c r="BL748" s="18" t="s">
        <v>186</v>
      </c>
      <c r="BM748" s="240" t="s">
        <v>1012</v>
      </c>
    </row>
    <row r="749" s="2" customFormat="1">
      <c r="A749" s="39"/>
      <c r="B749" s="40"/>
      <c r="C749" s="41"/>
      <c r="D749" s="242" t="s">
        <v>188</v>
      </c>
      <c r="E749" s="41"/>
      <c r="F749" s="243" t="s">
        <v>1011</v>
      </c>
      <c r="G749" s="41"/>
      <c r="H749" s="41"/>
      <c r="I749" s="244"/>
      <c r="J749" s="41"/>
      <c r="K749" s="41"/>
      <c r="L749" s="45"/>
      <c r="M749" s="245"/>
      <c r="N749" s="246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188</v>
      </c>
      <c r="AU749" s="18" t="s">
        <v>87</v>
      </c>
    </row>
    <row r="750" s="13" customFormat="1">
      <c r="A750" s="13"/>
      <c r="B750" s="247"/>
      <c r="C750" s="248"/>
      <c r="D750" s="242" t="s">
        <v>190</v>
      </c>
      <c r="E750" s="249" t="s">
        <v>1</v>
      </c>
      <c r="F750" s="250" t="s">
        <v>186</v>
      </c>
      <c r="G750" s="248"/>
      <c r="H750" s="251">
        <v>4</v>
      </c>
      <c r="I750" s="252"/>
      <c r="J750" s="248"/>
      <c r="K750" s="248"/>
      <c r="L750" s="253"/>
      <c r="M750" s="254"/>
      <c r="N750" s="255"/>
      <c r="O750" s="255"/>
      <c r="P750" s="255"/>
      <c r="Q750" s="255"/>
      <c r="R750" s="255"/>
      <c r="S750" s="255"/>
      <c r="T750" s="256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7" t="s">
        <v>190</v>
      </c>
      <c r="AU750" s="257" t="s">
        <v>87</v>
      </c>
      <c r="AV750" s="13" t="s">
        <v>87</v>
      </c>
      <c r="AW750" s="13" t="s">
        <v>34</v>
      </c>
      <c r="AX750" s="13" t="s">
        <v>85</v>
      </c>
      <c r="AY750" s="257" t="s">
        <v>179</v>
      </c>
    </row>
    <row r="751" s="2" customFormat="1" ht="16.5" customHeight="1">
      <c r="A751" s="39"/>
      <c r="B751" s="40"/>
      <c r="C751" s="229" t="s">
        <v>1013</v>
      </c>
      <c r="D751" s="229" t="s">
        <v>181</v>
      </c>
      <c r="E751" s="230" t="s">
        <v>1014</v>
      </c>
      <c r="F751" s="231" t="s">
        <v>1015</v>
      </c>
      <c r="G751" s="232" t="s">
        <v>195</v>
      </c>
      <c r="H751" s="233">
        <v>1</v>
      </c>
      <c r="I751" s="234"/>
      <c r="J751" s="235">
        <f>ROUND(I751*H751,2)</f>
        <v>0</v>
      </c>
      <c r="K751" s="231" t="s">
        <v>1</v>
      </c>
      <c r="L751" s="45"/>
      <c r="M751" s="236" t="s">
        <v>1</v>
      </c>
      <c r="N751" s="237" t="s">
        <v>43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186</v>
      </c>
      <c r="AT751" s="240" t="s">
        <v>181</v>
      </c>
      <c r="AU751" s="240" t="s">
        <v>87</v>
      </c>
      <c r="AY751" s="18" t="s">
        <v>179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85</v>
      </c>
      <c r="BK751" s="241">
        <f>ROUND(I751*H751,2)</f>
        <v>0</v>
      </c>
      <c r="BL751" s="18" t="s">
        <v>186</v>
      </c>
      <c r="BM751" s="240" t="s">
        <v>1016</v>
      </c>
    </row>
    <row r="752" s="2" customFormat="1">
      <c r="A752" s="39"/>
      <c r="B752" s="40"/>
      <c r="C752" s="41"/>
      <c r="D752" s="242" t="s">
        <v>188</v>
      </c>
      <c r="E752" s="41"/>
      <c r="F752" s="243" t="s">
        <v>1015</v>
      </c>
      <c r="G752" s="41"/>
      <c r="H752" s="41"/>
      <c r="I752" s="244"/>
      <c r="J752" s="41"/>
      <c r="K752" s="41"/>
      <c r="L752" s="45"/>
      <c r="M752" s="245"/>
      <c r="N752" s="246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188</v>
      </c>
      <c r="AU752" s="18" t="s">
        <v>87</v>
      </c>
    </row>
    <row r="753" s="13" customFormat="1">
      <c r="A753" s="13"/>
      <c r="B753" s="247"/>
      <c r="C753" s="248"/>
      <c r="D753" s="242" t="s">
        <v>190</v>
      </c>
      <c r="E753" s="249" t="s">
        <v>1</v>
      </c>
      <c r="F753" s="250" t="s">
        <v>1017</v>
      </c>
      <c r="G753" s="248"/>
      <c r="H753" s="251">
        <v>1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7" t="s">
        <v>190</v>
      </c>
      <c r="AU753" s="257" t="s">
        <v>87</v>
      </c>
      <c r="AV753" s="13" t="s">
        <v>87</v>
      </c>
      <c r="AW753" s="13" t="s">
        <v>34</v>
      </c>
      <c r="AX753" s="13" t="s">
        <v>78</v>
      </c>
      <c r="AY753" s="257" t="s">
        <v>179</v>
      </c>
    </row>
    <row r="754" s="14" customFormat="1">
      <c r="A754" s="14"/>
      <c r="B754" s="258"/>
      <c r="C754" s="259"/>
      <c r="D754" s="242" t="s">
        <v>190</v>
      </c>
      <c r="E754" s="260" t="s">
        <v>1</v>
      </c>
      <c r="F754" s="261" t="s">
        <v>192</v>
      </c>
      <c r="G754" s="259"/>
      <c r="H754" s="262">
        <v>1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190</v>
      </c>
      <c r="AU754" s="268" t="s">
        <v>87</v>
      </c>
      <c r="AV754" s="14" t="s">
        <v>186</v>
      </c>
      <c r="AW754" s="14" t="s">
        <v>34</v>
      </c>
      <c r="AX754" s="14" t="s">
        <v>85</v>
      </c>
      <c r="AY754" s="268" t="s">
        <v>179</v>
      </c>
    </row>
    <row r="755" s="2" customFormat="1" ht="24.15" customHeight="1">
      <c r="A755" s="39"/>
      <c r="B755" s="40"/>
      <c r="C755" s="229" t="s">
        <v>1018</v>
      </c>
      <c r="D755" s="229" t="s">
        <v>181</v>
      </c>
      <c r="E755" s="230" t="s">
        <v>1019</v>
      </c>
      <c r="F755" s="231" t="s">
        <v>1020</v>
      </c>
      <c r="G755" s="232" t="s">
        <v>195</v>
      </c>
      <c r="H755" s="233">
        <v>4</v>
      </c>
      <c r="I755" s="234"/>
      <c r="J755" s="235">
        <f>ROUND(I755*H755,2)</f>
        <v>0</v>
      </c>
      <c r="K755" s="231" t="s">
        <v>1</v>
      </c>
      <c r="L755" s="45"/>
      <c r="M755" s="236" t="s">
        <v>1</v>
      </c>
      <c r="N755" s="237" t="s">
        <v>43</v>
      </c>
      <c r="O755" s="92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186</v>
      </c>
      <c r="AT755" s="240" t="s">
        <v>181</v>
      </c>
      <c r="AU755" s="240" t="s">
        <v>87</v>
      </c>
      <c r="AY755" s="18" t="s">
        <v>179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85</v>
      </c>
      <c r="BK755" s="241">
        <f>ROUND(I755*H755,2)</f>
        <v>0</v>
      </c>
      <c r="BL755" s="18" t="s">
        <v>186</v>
      </c>
      <c r="BM755" s="240" t="s">
        <v>1021</v>
      </c>
    </row>
    <row r="756" s="2" customFormat="1">
      <c r="A756" s="39"/>
      <c r="B756" s="40"/>
      <c r="C756" s="41"/>
      <c r="D756" s="242" t="s">
        <v>188</v>
      </c>
      <c r="E756" s="41"/>
      <c r="F756" s="243" t="s">
        <v>1022</v>
      </c>
      <c r="G756" s="41"/>
      <c r="H756" s="41"/>
      <c r="I756" s="244"/>
      <c r="J756" s="41"/>
      <c r="K756" s="41"/>
      <c r="L756" s="45"/>
      <c r="M756" s="245"/>
      <c r="N756" s="246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188</v>
      </c>
      <c r="AU756" s="18" t="s">
        <v>87</v>
      </c>
    </row>
    <row r="757" s="2" customFormat="1">
      <c r="A757" s="39"/>
      <c r="B757" s="40"/>
      <c r="C757" s="41"/>
      <c r="D757" s="242" t="s">
        <v>198</v>
      </c>
      <c r="E757" s="41"/>
      <c r="F757" s="269" t="s">
        <v>1023</v>
      </c>
      <c r="G757" s="41"/>
      <c r="H757" s="41"/>
      <c r="I757" s="244"/>
      <c r="J757" s="41"/>
      <c r="K757" s="41"/>
      <c r="L757" s="45"/>
      <c r="M757" s="245"/>
      <c r="N757" s="246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198</v>
      </c>
      <c r="AU757" s="18" t="s">
        <v>87</v>
      </c>
    </row>
    <row r="758" s="13" customFormat="1">
      <c r="A758" s="13"/>
      <c r="B758" s="247"/>
      <c r="C758" s="248"/>
      <c r="D758" s="242" t="s">
        <v>190</v>
      </c>
      <c r="E758" s="249" t="s">
        <v>1</v>
      </c>
      <c r="F758" s="250" t="s">
        <v>186</v>
      </c>
      <c r="G758" s="248"/>
      <c r="H758" s="251">
        <v>4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7" t="s">
        <v>190</v>
      </c>
      <c r="AU758" s="257" t="s">
        <v>87</v>
      </c>
      <c r="AV758" s="13" t="s">
        <v>87</v>
      </c>
      <c r="AW758" s="13" t="s">
        <v>34</v>
      </c>
      <c r="AX758" s="13" t="s">
        <v>78</v>
      </c>
      <c r="AY758" s="257" t="s">
        <v>179</v>
      </c>
    </row>
    <row r="759" s="2" customFormat="1" ht="21.75" customHeight="1">
      <c r="A759" s="39"/>
      <c r="B759" s="40"/>
      <c r="C759" s="229" t="s">
        <v>1024</v>
      </c>
      <c r="D759" s="229" t="s">
        <v>181</v>
      </c>
      <c r="E759" s="230" t="s">
        <v>1025</v>
      </c>
      <c r="F759" s="231" t="s">
        <v>1026</v>
      </c>
      <c r="G759" s="232" t="s">
        <v>195</v>
      </c>
      <c r="H759" s="233">
        <v>3</v>
      </c>
      <c r="I759" s="234"/>
      <c r="J759" s="235">
        <f>ROUND(I759*H759,2)</f>
        <v>0</v>
      </c>
      <c r="K759" s="231" t="s">
        <v>1</v>
      </c>
      <c r="L759" s="45"/>
      <c r="M759" s="236" t="s">
        <v>1</v>
      </c>
      <c r="N759" s="237" t="s">
        <v>43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186</v>
      </c>
      <c r="AT759" s="240" t="s">
        <v>181</v>
      </c>
      <c r="AU759" s="240" t="s">
        <v>87</v>
      </c>
      <c r="AY759" s="18" t="s">
        <v>179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85</v>
      </c>
      <c r="BK759" s="241">
        <f>ROUND(I759*H759,2)</f>
        <v>0</v>
      </c>
      <c r="BL759" s="18" t="s">
        <v>186</v>
      </c>
      <c r="BM759" s="240" t="s">
        <v>1027</v>
      </c>
    </row>
    <row r="760" s="2" customFormat="1">
      <c r="A760" s="39"/>
      <c r="B760" s="40"/>
      <c r="C760" s="41"/>
      <c r="D760" s="242" t="s">
        <v>188</v>
      </c>
      <c r="E760" s="41"/>
      <c r="F760" s="243" t="s">
        <v>1026</v>
      </c>
      <c r="G760" s="41"/>
      <c r="H760" s="41"/>
      <c r="I760" s="244"/>
      <c r="J760" s="41"/>
      <c r="K760" s="41"/>
      <c r="L760" s="45"/>
      <c r="M760" s="245"/>
      <c r="N760" s="246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188</v>
      </c>
      <c r="AU760" s="18" t="s">
        <v>87</v>
      </c>
    </row>
    <row r="761" s="2" customFormat="1">
      <c r="A761" s="39"/>
      <c r="B761" s="40"/>
      <c r="C761" s="41"/>
      <c r="D761" s="242" t="s">
        <v>198</v>
      </c>
      <c r="E761" s="41"/>
      <c r="F761" s="269" t="s">
        <v>1028</v>
      </c>
      <c r="G761" s="41"/>
      <c r="H761" s="41"/>
      <c r="I761" s="244"/>
      <c r="J761" s="41"/>
      <c r="K761" s="41"/>
      <c r="L761" s="45"/>
      <c r="M761" s="245"/>
      <c r="N761" s="246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198</v>
      </c>
      <c r="AU761" s="18" t="s">
        <v>87</v>
      </c>
    </row>
    <row r="762" s="13" customFormat="1">
      <c r="A762" s="13"/>
      <c r="B762" s="247"/>
      <c r="C762" s="248"/>
      <c r="D762" s="242" t="s">
        <v>190</v>
      </c>
      <c r="E762" s="249" t="s">
        <v>1</v>
      </c>
      <c r="F762" s="250" t="s">
        <v>95</v>
      </c>
      <c r="G762" s="248"/>
      <c r="H762" s="251">
        <v>3</v>
      </c>
      <c r="I762" s="252"/>
      <c r="J762" s="248"/>
      <c r="K762" s="248"/>
      <c r="L762" s="253"/>
      <c r="M762" s="254"/>
      <c r="N762" s="255"/>
      <c r="O762" s="255"/>
      <c r="P762" s="255"/>
      <c r="Q762" s="255"/>
      <c r="R762" s="255"/>
      <c r="S762" s="255"/>
      <c r="T762" s="25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7" t="s">
        <v>190</v>
      </c>
      <c r="AU762" s="257" t="s">
        <v>87</v>
      </c>
      <c r="AV762" s="13" t="s">
        <v>87</v>
      </c>
      <c r="AW762" s="13" t="s">
        <v>34</v>
      </c>
      <c r="AX762" s="13" t="s">
        <v>78</v>
      </c>
      <c r="AY762" s="257" t="s">
        <v>179</v>
      </c>
    </row>
    <row r="763" s="12" customFormat="1" ht="22.8" customHeight="1">
      <c r="A763" s="12"/>
      <c r="B763" s="213"/>
      <c r="C763" s="214"/>
      <c r="D763" s="215" t="s">
        <v>77</v>
      </c>
      <c r="E763" s="227" t="s">
        <v>216</v>
      </c>
      <c r="F763" s="227" t="s">
        <v>1029</v>
      </c>
      <c r="G763" s="214"/>
      <c r="H763" s="214"/>
      <c r="I763" s="217"/>
      <c r="J763" s="228">
        <f>BK763</f>
        <v>0</v>
      </c>
      <c r="K763" s="214"/>
      <c r="L763" s="219"/>
      <c r="M763" s="220"/>
      <c r="N763" s="221"/>
      <c r="O763" s="221"/>
      <c r="P763" s="222">
        <f>P764+SUM(P765:P867)</f>
        <v>0</v>
      </c>
      <c r="Q763" s="221"/>
      <c r="R763" s="222">
        <f>R764+SUM(R765:R867)</f>
        <v>149.4701772</v>
      </c>
      <c r="S763" s="221"/>
      <c r="T763" s="223">
        <f>T764+SUM(T765:T867)</f>
        <v>248.26142999999999</v>
      </c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R763" s="224" t="s">
        <v>85</v>
      </c>
      <c r="AT763" s="225" t="s">
        <v>77</v>
      </c>
      <c r="AU763" s="225" t="s">
        <v>85</v>
      </c>
      <c r="AY763" s="224" t="s">
        <v>179</v>
      </c>
      <c r="BK763" s="226">
        <f>BK764+SUM(BK765:BK867)</f>
        <v>0</v>
      </c>
    </row>
    <row r="764" s="2" customFormat="1" ht="24.15" customHeight="1">
      <c r="A764" s="39"/>
      <c r="B764" s="40"/>
      <c r="C764" s="229" t="s">
        <v>1030</v>
      </c>
      <c r="D764" s="229" t="s">
        <v>181</v>
      </c>
      <c r="E764" s="230" t="s">
        <v>1031</v>
      </c>
      <c r="F764" s="231" t="s">
        <v>1032</v>
      </c>
      <c r="G764" s="232" t="s">
        <v>195</v>
      </c>
      <c r="H764" s="233">
        <v>2</v>
      </c>
      <c r="I764" s="234"/>
      <c r="J764" s="235">
        <f>ROUND(I764*H764,2)</f>
        <v>0</v>
      </c>
      <c r="K764" s="231" t="s">
        <v>185</v>
      </c>
      <c r="L764" s="45"/>
      <c r="M764" s="236" t="s">
        <v>1</v>
      </c>
      <c r="N764" s="237" t="s">
        <v>43</v>
      </c>
      <c r="O764" s="92"/>
      <c r="P764" s="238">
        <f>O764*H764</f>
        <v>0</v>
      </c>
      <c r="Q764" s="238">
        <v>0.00069999999999999999</v>
      </c>
      <c r="R764" s="238">
        <f>Q764*H764</f>
        <v>0.0014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186</v>
      </c>
      <c r="AT764" s="240" t="s">
        <v>181</v>
      </c>
      <c r="AU764" s="240" t="s">
        <v>87</v>
      </c>
      <c r="AY764" s="18" t="s">
        <v>179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85</v>
      </c>
      <c r="BK764" s="241">
        <f>ROUND(I764*H764,2)</f>
        <v>0</v>
      </c>
      <c r="BL764" s="18" t="s">
        <v>186</v>
      </c>
      <c r="BM764" s="240" t="s">
        <v>1033</v>
      </c>
    </row>
    <row r="765" s="2" customFormat="1">
      <c r="A765" s="39"/>
      <c r="B765" s="40"/>
      <c r="C765" s="41"/>
      <c r="D765" s="242" t="s">
        <v>188</v>
      </c>
      <c r="E765" s="41"/>
      <c r="F765" s="243" t="s">
        <v>1034</v>
      </c>
      <c r="G765" s="41"/>
      <c r="H765" s="41"/>
      <c r="I765" s="244"/>
      <c r="J765" s="41"/>
      <c r="K765" s="41"/>
      <c r="L765" s="45"/>
      <c r="M765" s="245"/>
      <c r="N765" s="246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188</v>
      </c>
      <c r="AU765" s="18" t="s">
        <v>87</v>
      </c>
    </row>
    <row r="766" s="13" customFormat="1">
      <c r="A766" s="13"/>
      <c r="B766" s="247"/>
      <c r="C766" s="248"/>
      <c r="D766" s="242" t="s">
        <v>190</v>
      </c>
      <c r="E766" s="249" t="s">
        <v>1</v>
      </c>
      <c r="F766" s="250" t="s">
        <v>87</v>
      </c>
      <c r="G766" s="248"/>
      <c r="H766" s="251">
        <v>2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7" t="s">
        <v>190</v>
      </c>
      <c r="AU766" s="257" t="s">
        <v>87</v>
      </c>
      <c r="AV766" s="13" t="s">
        <v>87</v>
      </c>
      <c r="AW766" s="13" t="s">
        <v>34</v>
      </c>
      <c r="AX766" s="13" t="s">
        <v>85</v>
      </c>
      <c r="AY766" s="257" t="s">
        <v>179</v>
      </c>
    </row>
    <row r="767" s="2" customFormat="1" ht="24.15" customHeight="1">
      <c r="A767" s="39"/>
      <c r="B767" s="40"/>
      <c r="C767" s="229" t="s">
        <v>1035</v>
      </c>
      <c r="D767" s="229" t="s">
        <v>181</v>
      </c>
      <c r="E767" s="230" t="s">
        <v>1036</v>
      </c>
      <c r="F767" s="231" t="s">
        <v>1037</v>
      </c>
      <c r="G767" s="232" t="s">
        <v>195</v>
      </c>
      <c r="H767" s="233">
        <v>2</v>
      </c>
      <c r="I767" s="234"/>
      <c r="J767" s="235">
        <f>ROUND(I767*H767,2)</f>
        <v>0</v>
      </c>
      <c r="K767" s="231" t="s">
        <v>185</v>
      </c>
      <c r="L767" s="45"/>
      <c r="M767" s="236" t="s">
        <v>1</v>
      </c>
      <c r="N767" s="237" t="s">
        <v>43</v>
      </c>
      <c r="O767" s="92"/>
      <c r="P767" s="238">
        <f>O767*H767</f>
        <v>0</v>
      </c>
      <c r="Q767" s="238">
        <v>1.0000000000000001E-05</v>
      </c>
      <c r="R767" s="238">
        <f>Q767*H767</f>
        <v>2.0000000000000002E-05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186</v>
      </c>
      <c r="AT767" s="240" t="s">
        <v>181</v>
      </c>
      <c r="AU767" s="240" t="s">
        <v>87</v>
      </c>
      <c r="AY767" s="18" t="s">
        <v>179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85</v>
      </c>
      <c r="BK767" s="241">
        <f>ROUND(I767*H767,2)</f>
        <v>0</v>
      </c>
      <c r="BL767" s="18" t="s">
        <v>186</v>
      </c>
      <c r="BM767" s="240" t="s">
        <v>1038</v>
      </c>
    </row>
    <row r="768" s="2" customFormat="1">
      <c r="A768" s="39"/>
      <c r="B768" s="40"/>
      <c r="C768" s="41"/>
      <c r="D768" s="242" t="s">
        <v>188</v>
      </c>
      <c r="E768" s="41"/>
      <c r="F768" s="243" t="s">
        <v>1039</v>
      </c>
      <c r="G768" s="41"/>
      <c r="H768" s="41"/>
      <c r="I768" s="244"/>
      <c r="J768" s="41"/>
      <c r="K768" s="41"/>
      <c r="L768" s="45"/>
      <c r="M768" s="245"/>
      <c r="N768" s="24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188</v>
      </c>
      <c r="AU768" s="18" t="s">
        <v>87</v>
      </c>
    </row>
    <row r="769" s="13" customFormat="1">
      <c r="A769" s="13"/>
      <c r="B769" s="247"/>
      <c r="C769" s="248"/>
      <c r="D769" s="242" t="s">
        <v>190</v>
      </c>
      <c r="E769" s="249" t="s">
        <v>1</v>
      </c>
      <c r="F769" s="250" t="s">
        <v>87</v>
      </c>
      <c r="G769" s="248"/>
      <c r="H769" s="251">
        <v>2</v>
      </c>
      <c r="I769" s="252"/>
      <c r="J769" s="248"/>
      <c r="K769" s="248"/>
      <c r="L769" s="253"/>
      <c r="M769" s="254"/>
      <c r="N769" s="255"/>
      <c r="O769" s="255"/>
      <c r="P769" s="255"/>
      <c r="Q769" s="255"/>
      <c r="R769" s="255"/>
      <c r="S769" s="255"/>
      <c r="T769" s="25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7" t="s">
        <v>190</v>
      </c>
      <c r="AU769" s="257" t="s">
        <v>87</v>
      </c>
      <c r="AV769" s="13" t="s">
        <v>87</v>
      </c>
      <c r="AW769" s="13" t="s">
        <v>34</v>
      </c>
      <c r="AX769" s="13" t="s">
        <v>85</v>
      </c>
      <c r="AY769" s="257" t="s">
        <v>179</v>
      </c>
    </row>
    <row r="770" s="2" customFormat="1" ht="24.15" customHeight="1">
      <c r="A770" s="39"/>
      <c r="B770" s="40"/>
      <c r="C770" s="280" t="s">
        <v>1040</v>
      </c>
      <c r="D770" s="280" t="s">
        <v>400</v>
      </c>
      <c r="E770" s="281" t="s">
        <v>1041</v>
      </c>
      <c r="F770" s="282" t="s">
        <v>1042</v>
      </c>
      <c r="G770" s="283" t="s">
        <v>195</v>
      </c>
      <c r="H770" s="284">
        <v>4</v>
      </c>
      <c r="I770" s="285"/>
      <c r="J770" s="286">
        <f>ROUND(I770*H770,2)</f>
        <v>0</v>
      </c>
      <c r="K770" s="282" t="s">
        <v>185</v>
      </c>
      <c r="L770" s="287"/>
      <c r="M770" s="288" t="s">
        <v>1</v>
      </c>
      <c r="N770" s="289" t="s">
        <v>43</v>
      </c>
      <c r="O770" s="92"/>
      <c r="P770" s="238">
        <f>O770*H770</f>
        <v>0</v>
      </c>
      <c r="Q770" s="238">
        <v>0.0012999999999999999</v>
      </c>
      <c r="R770" s="238">
        <f>Q770*H770</f>
        <v>0.0051999999999999998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227</v>
      </c>
      <c r="AT770" s="240" t="s">
        <v>400</v>
      </c>
      <c r="AU770" s="240" t="s">
        <v>87</v>
      </c>
      <c r="AY770" s="18" t="s">
        <v>179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85</v>
      </c>
      <c r="BK770" s="241">
        <f>ROUND(I770*H770,2)</f>
        <v>0</v>
      </c>
      <c r="BL770" s="18" t="s">
        <v>186</v>
      </c>
      <c r="BM770" s="240" t="s">
        <v>1043</v>
      </c>
    </row>
    <row r="771" s="2" customFormat="1">
      <c r="A771" s="39"/>
      <c r="B771" s="40"/>
      <c r="C771" s="41"/>
      <c r="D771" s="242" t="s">
        <v>188</v>
      </c>
      <c r="E771" s="41"/>
      <c r="F771" s="243" t="s">
        <v>1042</v>
      </c>
      <c r="G771" s="41"/>
      <c r="H771" s="41"/>
      <c r="I771" s="244"/>
      <c r="J771" s="41"/>
      <c r="K771" s="41"/>
      <c r="L771" s="45"/>
      <c r="M771" s="245"/>
      <c r="N771" s="24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188</v>
      </c>
      <c r="AU771" s="18" t="s">
        <v>87</v>
      </c>
    </row>
    <row r="772" s="13" customFormat="1">
      <c r="A772" s="13"/>
      <c r="B772" s="247"/>
      <c r="C772" s="248"/>
      <c r="D772" s="242" t="s">
        <v>190</v>
      </c>
      <c r="E772" s="249" t="s">
        <v>1</v>
      </c>
      <c r="F772" s="250" t="s">
        <v>1044</v>
      </c>
      <c r="G772" s="248"/>
      <c r="H772" s="251">
        <v>2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7" t="s">
        <v>190</v>
      </c>
      <c r="AU772" s="257" t="s">
        <v>87</v>
      </c>
      <c r="AV772" s="13" t="s">
        <v>87</v>
      </c>
      <c r="AW772" s="13" t="s">
        <v>34</v>
      </c>
      <c r="AX772" s="13" t="s">
        <v>78</v>
      </c>
      <c r="AY772" s="257" t="s">
        <v>179</v>
      </c>
    </row>
    <row r="773" s="13" customFormat="1">
      <c r="A773" s="13"/>
      <c r="B773" s="247"/>
      <c r="C773" s="248"/>
      <c r="D773" s="242" t="s">
        <v>190</v>
      </c>
      <c r="E773" s="249" t="s">
        <v>1</v>
      </c>
      <c r="F773" s="250" t="s">
        <v>1045</v>
      </c>
      <c r="G773" s="248"/>
      <c r="H773" s="251">
        <v>2</v>
      </c>
      <c r="I773" s="252"/>
      <c r="J773" s="248"/>
      <c r="K773" s="248"/>
      <c r="L773" s="253"/>
      <c r="M773" s="254"/>
      <c r="N773" s="255"/>
      <c r="O773" s="255"/>
      <c r="P773" s="255"/>
      <c r="Q773" s="255"/>
      <c r="R773" s="255"/>
      <c r="S773" s="255"/>
      <c r="T773" s="25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7" t="s">
        <v>190</v>
      </c>
      <c r="AU773" s="257" t="s">
        <v>87</v>
      </c>
      <c r="AV773" s="13" t="s">
        <v>87</v>
      </c>
      <c r="AW773" s="13" t="s">
        <v>34</v>
      </c>
      <c r="AX773" s="13" t="s">
        <v>78</v>
      </c>
      <c r="AY773" s="257" t="s">
        <v>179</v>
      </c>
    </row>
    <row r="774" s="14" customFormat="1">
      <c r="A774" s="14"/>
      <c r="B774" s="258"/>
      <c r="C774" s="259"/>
      <c r="D774" s="242" t="s">
        <v>190</v>
      </c>
      <c r="E774" s="260" t="s">
        <v>1</v>
      </c>
      <c r="F774" s="261" t="s">
        <v>192</v>
      </c>
      <c r="G774" s="259"/>
      <c r="H774" s="262">
        <v>4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8" t="s">
        <v>190</v>
      </c>
      <c r="AU774" s="268" t="s">
        <v>87</v>
      </c>
      <c r="AV774" s="14" t="s">
        <v>186</v>
      </c>
      <c r="AW774" s="14" t="s">
        <v>34</v>
      </c>
      <c r="AX774" s="14" t="s">
        <v>85</v>
      </c>
      <c r="AY774" s="268" t="s">
        <v>179</v>
      </c>
    </row>
    <row r="775" s="2" customFormat="1" ht="24.15" customHeight="1">
      <c r="A775" s="39"/>
      <c r="B775" s="40"/>
      <c r="C775" s="229" t="s">
        <v>1046</v>
      </c>
      <c r="D775" s="229" t="s">
        <v>181</v>
      </c>
      <c r="E775" s="230" t="s">
        <v>1047</v>
      </c>
      <c r="F775" s="231" t="s">
        <v>1048</v>
      </c>
      <c r="G775" s="232" t="s">
        <v>195</v>
      </c>
      <c r="H775" s="233">
        <v>1</v>
      </c>
      <c r="I775" s="234"/>
      <c r="J775" s="235">
        <f>ROUND(I775*H775,2)</f>
        <v>0</v>
      </c>
      <c r="K775" s="231" t="s">
        <v>185</v>
      </c>
      <c r="L775" s="45"/>
      <c r="M775" s="236" t="s">
        <v>1</v>
      </c>
      <c r="N775" s="237" t="s">
        <v>43</v>
      </c>
      <c r="O775" s="92"/>
      <c r="P775" s="238">
        <f>O775*H775</f>
        <v>0</v>
      </c>
      <c r="Q775" s="238">
        <v>0.11241</v>
      </c>
      <c r="R775" s="238">
        <f>Q775*H775</f>
        <v>0.11241</v>
      </c>
      <c r="S775" s="238">
        <v>0</v>
      </c>
      <c r="T775" s="239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0" t="s">
        <v>186</v>
      </c>
      <c r="AT775" s="240" t="s">
        <v>181</v>
      </c>
      <c r="AU775" s="240" t="s">
        <v>87</v>
      </c>
      <c r="AY775" s="18" t="s">
        <v>179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85</v>
      </c>
      <c r="BK775" s="241">
        <f>ROUND(I775*H775,2)</f>
        <v>0</v>
      </c>
      <c r="BL775" s="18" t="s">
        <v>186</v>
      </c>
      <c r="BM775" s="240" t="s">
        <v>1049</v>
      </c>
    </row>
    <row r="776" s="2" customFormat="1">
      <c r="A776" s="39"/>
      <c r="B776" s="40"/>
      <c r="C776" s="41"/>
      <c r="D776" s="242" t="s">
        <v>188</v>
      </c>
      <c r="E776" s="41"/>
      <c r="F776" s="243" t="s">
        <v>1050</v>
      </c>
      <c r="G776" s="41"/>
      <c r="H776" s="41"/>
      <c r="I776" s="244"/>
      <c r="J776" s="41"/>
      <c r="K776" s="41"/>
      <c r="L776" s="45"/>
      <c r="M776" s="245"/>
      <c r="N776" s="246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188</v>
      </c>
      <c r="AU776" s="18" t="s">
        <v>87</v>
      </c>
    </row>
    <row r="777" s="13" customFormat="1">
      <c r="A777" s="13"/>
      <c r="B777" s="247"/>
      <c r="C777" s="248"/>
      <c r="D777" s="242" t="s">
        <v>190</v>
      </c>
      <c r="E777" s="249" t="s">
        <v>1</v>
      </c>
      <c r="F777" s="250" t="s">
        <v>85</v>
      </c>
      <c r="G777" s="248"/>
      <c r="H777" s="251">
        <v>1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190</v>
      </c>
      <c r="AU777" s="257" t="s">
        <v>87</v>
      </c>
      <c r="AV777" s="13" t="s">
        <v>87</v>
      </c>
      <c r="AW777" s="13" t="s">
        <v>34</v>
      </c>
      <c r="AX777" s="13" t="s">
        <v>85</v>
      </c>
      <c r="AY777" s="257" t="s">
        <v>179</v>
      </c>
    </row>
    <row r="778" s="2" customFormat="1" ht="21.75" customHeight="1">
      <c r="A778" s="39"/>
      <c r="B778" s="40"/>
      <c r="C778" s="280" t="s">
        <v>1051</v>
      </c>
      <c r="D778" s="280" t="s">
        <v>400</v>
      </c>
      <c r="E778" s="281" t="s">
        <v>1052</v>
      </c>
      <c r="F778" s="282" t="s">
        <v>1053</v>
      </c>
      <c r="G778" s="283" t="s">
        <v>195</v>
      </c>
      <c r="H778" s="284">
        <v>1</v>
      </c>
      <c r="I778" s="285"/>
      <c r="J778" s="286">
        <f>ROUND(I778*H778,2)</f>
        <v>0</v>
      </c>
      <c r="K778" s="282" t="s">
        <v>185</v>
      </c>
      <c r="L778" s="287"/>
      <c r="M778" s="288" t="s">
        <v>1</v>
      </c>
      <c r="N778" s="289" t="s">
        <v>43</v>
      </c>
      <c r="O778" s="92"/>
      <c r="P778" s="238">
        <f>O778*H778</f>
        <v>0</v>
      </c>
      <c r="Q778" s="238">
        <v>0.0061000000000000004</v>
      </c>
      <c r="R778" s="238">
        <f>Q778*H778</f>
        <v>0.0061000000000000004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227</v>
      </c>
      <c r="AT778" s="240" t="s">
        <v>400</v>
      </c>
      <c r="AU778" s="240" t="s">
        <v>87</v>
      </c>
      <c r="AY778" s="18" t="s">
        <v>179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85</v>
      </c>
      <c r="BK778" s="241">
        <f>ROUND(I778*H778,2)</f>
        <v>0</v>
      </c>
      <c r="BL778" s="18" t="s">
        <v>186</v>
      </c>
      <c r="BM778" s="240" t="s">
        <v>1054</v>
      </c>
    </row>
    <row r="779" s="2" customFormat="1">
      <c r="A779" s="39"/>
      <c r="B779" s="40"/>
      <c r="C779" s="41"/>
      <c r="D779" s="242" t="s">
        <v>188</v>
      </c>
      <c r="E779" s="41"/>
      <c r="F779" s="243" t="s">
        <v>1053</v>
      </c>
      <c r="G779" s="41"/>
      <c r="H779" s="41"/>
      <c r="I779" s="244"/>
      <c r="J779" s="41"/>
      <c r="K779" s="41"/>
      <c r="L779" s="45"/>
      <c r="M779" s="245"/>
      <c r="N779" s="246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188</v>
      </c>
      <c r="AU779" s="18" t="s">
        <v>87</v>
      </c>
    </row>
    <row r="780" s="13" customFormat="1">
      <c r="A780" s="13"/>
      <c r="B780" s="247"/>
      <c r="C780" s="248"/>
      <c r="D780" s="242" t="s">
        <v>190</v>
      </c>
      <c r="E780" s="249" t="s">
        <v>1</v>
      </c>
      <c r="F780" s="250" t="s">
        <v>85</v>
      </c>
      <c r="G780" s="248"/>
      <c r="H780" s="251">
        <v>1</v>
      </c>
      <c r="I780" s="252"/>
      <c r="J780" s="248"/>
      <c r="K780" s="248"/>
      <c r="L780" s="253"/>
      <c r="M780" s="254"/>
      <c r="N780" s="255"/>
      <c r="O780" s="255"/>
      <c r="P780" s="255"/>
      <c r="Q780" s="255"/>
      <c r="R780" s="255"/>
      <c r="S780" s="255"/>
      <c r="T780" s="25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7" t="s">
        <v>190</v>
      </c>
      <c r="AU780" s="257" t="s">
        <v>87</v>
      </c>
      <c r="AV780" s="13" t="s">
        <v>87</v>
      </c>
      <c r="AW780" s="13" t="s">
        <v>34</v>
      </c>
      <c r="AX780" s="13" t="s">
        <v>85</v>
      </c>
      <c r="AY780" s="257" t="s">
        <v>179</v>
      </c>
    </row>
    <row r="781" s="2" customFormat="1" ht="24.15" customHeight="1">
      <c r="A781" s="39"/>
      <c r="B781" s="40"/>
      <c r="C781" s="229" t="s">
        <v>1055</v>
      </c>
      <c r="D781" s="229" t="s">
        <v>181</v>
      </c>
      <c r="E781" s="230" t="s">
        <v>1056</v>
      </c>
      <c r="F781" s="231" t="s">
        <v>1057</v>
      </c>
      <c r="G781" s="232" t="s">
        <v>184</v>
      </c>
      <c r="H781" s="233">
        <v>10.65</v>
      </c>
      <c r="I781" s="234"/>
      <c r="J781" s="235">
        <f>ROUND(I781*H781,2)</f>
        <v>0</v>
      </c>
      <c r="K781" s="231" t="s">
        <v>185</v>
      </c>
      <c r="L781" s="45"/>
      <c r="M781" s="236" t="s">
        <v>1</v>
      </c>
      <c r="N781" s="237" t="s">
        <v>43</v>
      </c>
      <c r="O781" s="92"/>
      <c r="P781" s="238">
        <f>O781*H781</f>
        <v>0</v>
      </c>
      <c r="Q781" s="238">
        <v>0.0011999999999999999</v>
      </c>
      <c r="R781" s="238">
        <f>Q781*H781</f>
        <v>0.01278</v>
      </c>
      <c r="S781" s="238">
        <v>0</v>
      </c>
      <c r="T781" s="239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0" t="s">
        <v>186</v>
      </c>
      <c r="AT781" s="240" t="s">
        <v>181</v>
      </c>
      <c r="AU781" s="240" t="s">
        <v>87</v>
      </c>
      <c r="AY781" s="18" t="s">
        <v>179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85</v>
      </c>
      <c r="BK781" s="241">
        <f>ROUND(I781*H781,2)</f>
        <v>0</v>
      </c>
      <c r="BL781" s="18" t="s">
        <v>186</v>
      </c>
      <c r="BM781" s="240" t="s">
        <v>1058</v>
      </c>
    </row>
    <row r="782" s="2" customFormat="1">
      <c r="A782" s="39"/>
      <c r="B782" s="40"/>
      <c r="C782" s="41"/>
      <c r="D782" s="242" t="s">
        <v>188</v>
      </c>
      <c r="E782" s="41"/>
      <c r="F782" s="243" t="s">
        <v>1059</v>
      </c>
      <c r="G782" s="41"/>
      <c r="H782" s="41"/>
      <c r="I782" s="244"/>
      <c r="J782" s="41"/>
      <c r="K782" s="41"/>
      <c r="L782" s="45"/>
      <c r="M782" s="245"/>
      <c r="N782" s="246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188</v>
      </c>
      <c r="AU782" s="18" t="s">
        <v>87</v>
      </c>
    </row>
    <row r="783" s="13" customFormat="1">
      <c r="A783" s="13"/>
      <c r="B783" s="247"/>
      <c r="C783" s="248"/>
      <c r="D783" s="242" t="s">
        <v>190</v>
      </c>
      <c r="E783" s="249" t="s">
        <v>1</v>
      </c>
      <c r="F783" s="250" t="s">
        <v>1060</v>
      </c>
      <c r="G783" s="248"/>
      <c r="H783" s="251">
        <v>10.65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7" t="s">
        <v>190</v>
      </c>
      <c r="AU783" s="257" t="s">
        <v>87</v>
      </c>
      <c r="AV783" s="13" t="s">
        <v>87</v>
      </c>
      <c r="AW783" s="13" t="s">
        <v>34</v>
      </c>
      <c r="AX783" s="13" t="s">
        <v>78</v>
      </c>
      <c r="AY783" s="257" t="s">
        <v>179</v>
      </c>
    </row>
    <row r="784" s="14" customFormat="1">
      <c r="A784" s="14"/>
      <c r="B784" s="258"/>
      <c r="C784" s="259"/>
      <c r="D784" s="242" t="s">
        <v>190</v>
      </c>
      <c r="E784" s="260" t="s">
        <v>1</v>
      </c>
      <c r="F784" s="261" t="s">
        <v>192</v>
      </c>
      <c r="G784" s="259"/>
      <c r="H784" s="262">
        <v>10.65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8" t="s">
        <v>190</v>
      </c>
      <c r="AU784" s="268" t="s">
        <v>87</v>
      </c>
      <c r="AV784" s="14" t="s">
        <v>186</v>
      </c>
      <c r="AW784" s="14" t="s">
        <v>34</v>
      </c>
      <c r="AX784" s="14" t="s">
        <v>85</v>
      </c>
      <c r="AY784" s="268" t="s">
        <v>179</v>
      </c>
    </row>
    <row r="785" s="2" customFormat="1" ht="24.15" customHeight="1">
      <c r="A785" s="39"/>
      <c r="B785" s="40"/>
      <c r="C785" s="229" t="s">
        <v>1061</v>
      </c>
      <c r="D785" s="229" t="s">
        <v>181</v>
      </c>
      <c r="E785" s="230" t="s">
        <v>1062</v>
      </c>
      <c r="F785" s="231" t="s">
        <v>1063</v>
      </c>
      <c r="G785" s="232" t="s">
        <v>184</v>
      </c>
      <c r="H785" s="233">
        <v>10.65</v>
      </c>
      <c r="I785" s="234"/>
      <c r="J785" s="235">
        <f>ROUND(I785*H785,2)</f>
        <v>0</v>
      </c>
      <c r="K785" s="231" t="s">
        <v>185</v>
      </c>
      <c r="L785" s="45"/>
      <c r="M785" s="236" t="s">
        <v>1</v>
      </c>
      <c r="N785" s="237" t="s">
        <v>43</v>
      </c>
      <c r="O785" s="92"/>
      <c r="P785" s="238">
        <f>O785*H785</f>
        <v>0</v>
      </c>
      <c r="Q785" s="238">
        <v>0.0016000000000000001</v>
      </c>
      <c r="R785" s="238">
        <f>Q785*H785</f>
        <v>0.017040000000000003</v>
      </c>
      <c r="S785" s="238">
        <v>0</v>
      </c>
      <c r="T785" s="23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0" t="s">
        <v>186</v>
      </c>
      <c r="AT785" s="240" t="s">
        <v>181</v>
      </c>
      <c r="AU785" s="240" t="s">
        <v>87</v>
      </c>
      <c r="AY785" s="18" t="s">
        <v>179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85</v>
      </c>
      <c r="BK785" s="241">
        <f>ROUND(I785*H785,2)</f>
        <v>0</v>
      </c>
      <c r="BL785" s="18" t="s">
        <v>186</v>
      </c>
      <c r="BM785" s="240" t="s">
        <v>1064</v>
      </c>
    </row>
    <row r="786" s="2" customFormat="1">
      <c r="A786" s="39"/>
      <c r="B786" s="40"/>
      <c r="C786" s="41"/>
      <c r="D786" s="242" t="s">
        <v>188</v>
      </c>
      <c r="E786" s="41"/>
      <c r="F786" s="243" t="s">
        <v>1065</v>
      </c>
      <c r="G786" s="41"/>
      <c r="H786" s="41"/>
      <c r="I786" s="244"/>
      <c r="J786" s="41"/>
      <c r="K786" s="41"/>
      <c r="L786" s="45"/>
      <c r="M786" s="245"/>
      <c r="N786" s="246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188</v>
      </c>
      <c r="AU786" s="18" t="s">
        <v>87</v>
      </c>
    </row>
    <row r="787" s="13" customFormat="1">
      <c r="A787" s="13"/>
      <c r="B787" s="247"/>
      <c r="C787" s="248"/>
      <c r="D787" s="242" t="s">
        <v>190</v>
      </c>
      <c r="E787" s="249" t="s">
        <v>1</v>
      </c>
      <c r="F787" s="250" t="s">
        <v>1060</v>
      </c>
      <c r="G787" s="248"/>
      <c r="H787" s="251">
        <v>10.65</v>
      </c>
      <c r="I787" s="252"/>
      <c r="J787" s="248"/>
      <c r="K787" s="248"/>
      <c r="L787" s="253"/>
      <c r="M787" s="254"/>
      <c r="N787" s="255"/>
      <c r="O787" s="255"/>
      <c r="P787" s="255"/>
      <c r="Q787" s="255"/>
      <c r="R787" s="255"/>
      <c r="S787" s="255"/>
      <c r="T787" s="25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7" t="s">
        <v>190</v>
      </c>
      <c r="AU787" s="257" t="s">
        <v>87</v>
      </c>
      <c r="AV787" s="13" t="s">
        <v>87</v>
      </c>
      <c r="AW787" s="13" t="s">
        <v>34</v>
      </c>
      <c r="AX787" s="13" t="s">
        <v>78</v>
      </c>
      <c r="AY787" s="257" t="s">
        <v>179</v>
      </c>
    </row>
    <row r="788" s="14" customFormat="1">
      <c r="A788" s="14"/>
      <c r="B788" s="258"/>
      <c r="C788" s="259"/>
      <c r="D788" s="242" t="s">
        <v>190</v>
      </c>
      <c r="E788" s="260" t="s">
        <v>1</v>
      </c>
      <c r="F788" s="261" t="s">
        <v>192</v>
      </c>
      <c r="G788" s="259"/>
      <c r="H788" s="262">
        <v>10.65</v>
      </c>
      <c r="I788" s="263"/>
      <c r="J788" s="259"/>
      <c r="K788" s="259"/>
      <c r="L788" s="264"/>
      <c r="M788" s="265"/>
      <c r="N788" s="266"/>
      <c r="O788" s="266"/>
      <c r="P788" s="266"/>
      <c r="Q788" s="266"/>
      <c r="R788" s="266"/>
      <c r="S788" s="266"/>
      <c r="T788" s="26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8" t="s">
        <v>190</v>
      </c>
      <c r="AU788" s="268" t="s">
        <v>87</v>
      </c>
      <c r="AV788" s="14" t="s">
        <v>186</v>
      </c>
      <c r="AW788" s="14" t="s">
        <v>34</v>
      </c>
      <c r="AX788" s="14" t="s">
        <v>85</v>
      </c>
      <c r="AY788" s="268" t="s">
        <v>179</v>
      </c>
    </row>
    <row r="789" s="2" customFormat="1" ht="24.15" customHeight="1">
      <c r="A789" s="39"/>
      <c r="B789" s="40"/>
      <c r="C789" s="229" t="s">
        <v>1066</v>
      </c>
      <c r="D789" s="229" t="s">
        <v>181</v>
      </c>
      <c r="E789" s="230" t="s">
        <v>1067</v>
      </c>
      <c r="F789" s="231" t="s">
        <v>1068</v>
      </c>
      <c r="G789" s="232" t="s">
        <v>253</v>
      </c>
      <c r="H789" s="233">
        <v>5.9000000000000004</v>
      </c>
      <c r="I789" s="234"/>
      <c r="J789" s="235">
        <f>ROUND(I789*H789,2)</f>
        <v>0</v>
      </c>
      <c r="K789" s="231" t="s">
        <v>185</v>
      </c>
      <c r="L789" s="45"/>
      <c r="M789" s="236" t="s">
        <v>1</v>
      </c>
      <c r="N789" s="237" t="s">
        <v>43</v>
      </c>
      <c r="O789" s="92"/>
      <c r="P789" s="238">
        <f>O789*H789</f>
        <v>0</v>
      </c>
      <c r="Q789" s="238">
        <v>0.00013999999999999999</v>
      </c>
      <c r="R789" s="238">
        <f>Q789*H789</f>
        <v>0.00082600000000000002</v>
      </c>
      <c r="S789" s="238">
        <v>0</v>
      </c>
      <c r="T789" s="239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0" t="s">
        <v>186</v>
      </c>
      <c r="AT789" s="240" t="s">
        <v>181</v>
      </c>
      <c r="AU789" s="240" t="s">
        <v>87</v>
      </c>
      <c r="AY789" s="18" t="s">
        <v>179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85</v>
      </c>
      <c r="BK789" s="241">
        <f>ROUND(I789*H789,2)</f>
        <v>0</v>
      </c>
      <c r="BL789" s="18" t="s">
        <v>186</v>
      </c>
      <c r="BM789" s="240" t="s">
        <v>1069</v>
      </c>
    </row>
    <row r="790" s="2" customFormat="1">
      <c r="A790" s="39"/>
      <c r="B790" s="40"/>
      <c r="C790" s="41"/>
      <c r="D790" s="242" t="s">
        <v>188</v>
      </c>
      <c r="E790" s="41"/>
      <c r="F790" s="243" t="s">
        <v>1070</v>
      </c>
      <c r="G790" s="41"/>
      <c r="H790" s="41"/>
      <c r="I790" s="244"/>
      <c r="J790" s="41"/>
      <c r="K790" s="41"/>
      <c r="L790" s="45"/>
      <c r="M790" s="245"/>
      <c r="N790" s="246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188</v>
      </c>
      <c r="AU790" s="18" t="s">
        <v>87</v>
      </c>
    </row>
    <row r="791" s="13" customFormat="1">
      <c r="A791" s="13"/>
      <c r="B791" s="247"/>
      <c r="C791" s="248"/>
      <c r="D791" s="242" t="s">
        <v>190</v>
      </c>
      <c r="E791" s="249" t="s">
        <v>1</v>
      </c>
      <c r="F791" s="250" t="s">
        <v>827</v>
      </c>
      <c r="G791" s="248"/>
      <c r="H791" s="251">
        <v>5.9000000000000004</v>
      </c>
      <c r="I791" s="252"/>
      <c r="J791" s="248"/>
      <c r="K791" s="248"/>
      <c r="L791" s="253"/>
      <c r="M791" s="254"/>
      <c r="N791" s="255"/>
      <c r="O791" s="255"/>
      <c r="P791" s="255"/>
      <c r="Q791" s="255"/>
      <c r="R791" s="255"/>
      <c r="S791" s="255"/>
      <c r="T791" s="256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7" t="s">
        <v>190</v>
      </c>
      <c r="AU791" s="257" t="s">
        <v>87</v>
      </c>
      <c r="AV791" s="13" t="s">
        <v>87</v>
      </c>
      <c r="AW791" s="13" t="s">
        <v>34</v>
      </c>
      <c r="AX791" s="13" t="s">
        <v>85</v>
      </c>
      <c r="AY791" s="257" t="s">
        <v>179</v>
      </c>
    </row>
    <row r="792" s="2" customFormat="1" ht="16.5" customHeight="1">
      <c r="A792" s="39"/>
      <c r="B792" s="40"/>
      <c r="C792" s="229" t="s">
        <v>1071</v>
      </c>
      <c r="D792" s="229" t="s">
        <v>181</v>
      </c>
      <c r="E792" s="230" t="s">
        <v>1072</v>
      </c>
      <c r="F792" s="231" t="s">
        <v>1073</v>
      </c>
      <c r="G792" s="232" t="s">
        <v>184</v>
      </c>
      <c r="H792" s="233">
        <v>10.65</v>
      </c>
      <c r="I792" s="234"/>
      <c r="J792" s="235">
        <f>ROUND(I792*H792,2)</f>
        <v>0</v>
      </c>
      <c r="K792" s="231" t="s">
        <v>185</v>
      </c>
      <c r="L792" s="45"/>
      <c r="M792" s="236" t="s">
        <v>1</v>
      </c>
      <c r="N792" s="237" t="s">
        <v>43</v>
      </c>
      <c r="O792" s="92"/>
      <c r="P792" s="238">
        <f>O792*H792</f>
        <v>0</v>
      </c>
      <c r="Q792" s="238">
        <v>1.0000000000000001E-05</v>
      </c>
      <c r="R792" s="238">
        <f>Q792*H792</f>
        <v>0.00010650000000000001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186</v>
      </c>
      <c r="AT792" s="240" t="s">
        <v>181</v>
      </c>
      <c r="AU792" s="240" t="s">
        <v>87</v>
      </c>
      <c r="AY792" s="18" t="s">
        <v>179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85</v>
      </c>
      <c r="BK792" s="241">
        <f>ROUND(I792*H792,2)</f>
        <v>0</v>
      </c>
      <c r="BL792" s="18" t="s">
        <v>186</v>
      </c>
      <c r="BM792" s="240" t="s">
        <v>1074</v>
      </c>
    </row>
    <row r="793" s="2" customFormat="1">
      <c r="A793" s="39"/>
      <c r="B793" s="40"/>
      <c r="C793" s="41"/>
      <c r="D793" s="242" t="s">
        <v>188</v>
      </c>
      <c r="E793" s="41"/>
      <c r="F793" s="243" t="s">
        <v>1075</v>
      </c>
      <c r="G793" s="41"/>
      <c r="H793" s="41"/>
      <c r="I793" s="244"/>
      <c r="J793" s="41"/>
      <c r="K793" s="41"/>
      <c r="L793" s="45"/>
      <c r="M793" s="245"/>
      <c r="N793" s="246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188</v>
      </c>
      <c r="AU793" s="18" t="s">
        <v>87</v>
      </c>
    </row>
    <row r="794" s="13" customFormat="1">
      <c r="A794" s="13"/>
      <c r="B794" s="247"/>
      <c r="C794" s="248"/>
      <c r="D794" s="242" t="s">
        <v>190</v>
      </c>
      <c r="E794" s="249" t="s">
        <v>1</v>
      </c>
      <c r="F794" s="250" t="s">
        <v>1060</v>
      </c>
      <c r="G794" s="248"/>
      <c r="H794" s="251">
        <v>10.65</v>
      </c>
      <c r="I794" s="252"/>
      <c r="J794" s="248"/>
      <c r="K794" s="248"/>
      <c r="L794" s="253"/>
      <c r="M794" s="254"/>
      <c r="N794" s="255"/>
      <c r="O794" s="255"/>
      <c r="P794" s="255"/>
      <c r="Q794" s="255"/>
      <c r="R794" s="255"/>
      <c r="S794" s="255"/>
      <c r="T794" s="25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7" t="s">
        <v>190</v>
      </c>
      <c r="AU794" s="257" t="s">
        <v>87</v>
      </c>
      <c r="AV794" s="13" t="s">
        <v>87</v>
      </c>
      <c r="AW794" s="13" t="s">
        <v>34</v>
      </c>
      <c r="AX794" s="13" t="s">
        <v>85</v>
      </c>
      <c r="AY794" s="257" t="s">
        <v>179</v>
      </c>
    </row>
    <row r="795" s="2" customFormat="1" ht="24.15" customHeight="1">
      <c r="A795" s="39"/>
      <c r="B795" s="40"/>
      <c r="C795" s="229" t="s">
        <v>1076</v>
      </c>
      <c r="D795" s="229" t="s">
        <v>181</v>
      </c>
      <c r="E795" s="230" t="s">
        <v>1077</v>
      </c>
      <c r="F795" s="231" t="s">
        <v>1078</v>
      </c>
      <c r="G795" s="232" t="s">
        <v>253</v>
      </c>
      <c r="H795" s="233">
        <v>216.09999999999999</v>
      </c>
      <c r="I795" s="234"/>
      <c r="J795" s="235">
        <f>ROUND(I795*H795,2)</f>
        <v>0</v>
      </c>
      <c r="K795" s="231" t="s">
        <v>185</v>
      </c>
      <c r="L795" s="45"/>
      <c r="M795" s="236" t="s">
        <v>1</v>
      </c>
      <c r="N795" s="237" t="s">
        <v>43</v>
      </c>
      <c r="O795" s="92"/>
      <c r="P795" s="238">
        <f>O795*H795</f>
        <v>0</v>
      </c>
      <c r="Q795" s="238">
        <v>0.089779999999999999</v>
      </c>
      <c r="R795" s="238">
        <f>Q795*H795</f>
        <v>19.401457999999998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186</v>
      </c>
      <c r="AT795" s="240" t="s">
        <v>181</v>
      </c>
      <c r="AU795" s="240" t="s">
        <v>87</v>
      </c>
      <c r="AY795" s="18" t="s">
        <v>179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85</v>
      </c>
      <c r="BK795" s="241">
        <f>ROUND(I795*H795,2)</f>
        <v>0</v>
      </c>
      <c r="BL795" s="18" t="s">
        <v>186</v>
      </c>
      <c r="BM795" s="240" t="s">
        <v>1079</v>
      </c>
    </row>
    <row r="796" s="2" customFormat="1">
      <c r="A796" s="39"/>
      <c r="B796" s="40"/>
      <c r="C796" s="41"/>
      <c r="D796" s="242" t="s">
        <v>188</v>
      </c>
      <c r="E796" s="41"/>
      <c r="F796" s="243" t="s">
        <v>1080</v>
      </c>
      <c r="G796" s="41"/>
      <c r="H796" s="41"/>
      <c r="I796" s="244"/>
      <c r="J796" s="41"/>
      <c r="K796" s="41"/>
      <c r="L796" s="45"/>
      <c r="M796" s="245"/>
      <c r="N796" s="246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188</v>
      </c>
      <c r="AU796" s="18" t="s">
        <v>87</v>
      </c>
    </row>
    <row r="797" s="2" customFormat="1">
      <c r="A797" s="39"/>
      <c r="B797" s="40"/>
      <c r="C797" s="41"/>
      <c r="D797" s="242" t="s">
        <v>198</v>
      </c>
      <c r="E797" s="41"/>
      <c r="F797" s="269" t="s">
        <v>1081</v>
      </c>
      <c r="G797" s="41"/>
      <c r="H797" s="41"/>
      <c r="I797" s="244"/>
      <c r="J797" s="41"/>
      <c r="K797" s="41"/>
      <c r="L797" s="45"/>
      <c r="M797" s="245"/>
      <c r="N797" s="246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198</v>
      </c>
      <c r="AU797" s="18" t="s">
        <v>87</v>
      </c>
    </row>
    <row r="798" s="13" customFormat="1">
      <c r="A798" s="13"/>
      <c r="B798" s="247"/>
      <c r="C798" s="248"/>
      <c r="D798" s="242" t="s">
        <v>190</v>
      </c>
      <c r="E798" s="249" t="s">
        <v>1</v>
      </c>
      <c r="F798" s="250" t="s">
        <v>1082</v>
      </c>
      <c r="G798" s="248"/>
      <c r="H798" s="251">
        <v>216.09999999999999</v>
      </c>
      <c r="I798" s="252"/>
      <c r="J798" s="248"/>
      <c r="K798" s="248"/>
      <c r="L798" s="253"/>
      <c r="M798" s="254"/>
      <c r="N798" s="255"/>
      <c r="O798" s="255"/>
      <c r="P798" s="255"/>
      <c r="Q798" s="255"/>
      <c r="R798" s="255"/>
      <c r="S798" s="255"/>
      <c r="T798" s="256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7" t="s">
        <v>190</v>
      </c>
      <c r="AU798" s="257" t="s">
        <v>87</v>
      </c>
      <c r="AV798" s="13" t="s">
        <v>87</v>
      </c>
      <c r="AW798" s="13" t="s">
        <v>34</v>
      </c>
      <c r="AX798" s="13" t="s">
        <v>78</v>
      </c>
      <c r="AY798" s="257" t="s">
        <v>179</v>
      </c>
    </row>
    <row r="799" s="14" customFormat="1">
      <c r="A799" s="14"/>
      <c r="B799" s="258"/>
      <c r="C799" s="259"/>
      <c r="D799" s="242" t="s">
        <v>190</v>
      </c>
      <c r="E799" s="260" t="s">
        <v>1</v>
      </c>
      <c r="F799" s="261" t="s">
        <v>192</v>
      </c>
      <c r="G799" s="259"/>
      <c r="H799" s="262">
        <v>216.09999999999999</v>
      </c>
      <c r="I799" s="263"/>
      <c r="J799" s="259"/>
      <c r="K799" s="259"/>
      <c r="L799" s="264"/>
      <c r="M799" s="265"/>
      <c r="N799" s="266"/>
      <c r="O799" s="266"/>
      <c r="P799" s="266"/>
      <c r="Q799" s="266"/>
      <c r="R799" s="266"/>
      <c r="S799" s="266"/>
      <c r="T799" s="267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8" t="s">
        <v>190</v>
      </c>
      <c r="AU799" s="268" t="s">
        <v>87</v>
      </c>
      <c r="AV799" s="14" t="s">
        <v>186</v>
      </c>
      <c r="AW799" s="14" t="s">
        <v>34</v>
      </c>
      <c r="AX799" s="14" t="s">
        <v>85</v>
      </c>
      <c r="AY799" s="268" t="s">
        <v>179</v>
      </c>
    </row>
    <row r="800" s="2" customFormat="1" ht="21.75" customHeight="1">
      <c r="A800" s="39"/>
      <c r="B800" s="40"/>
      <c r="C800" s="280" t="s">
        <v>459</v>
      </c>
      <c r="D800" s="280" t="s">
        <v>400</v>
      </c>
      <c r="E800" s="281" t="s">
        <v>1083</v>
      </c>
      <c r="F800" s="282" t="s">
        <v>1084</v>
      </c>
      <c r="G800" s="283" t="s">
        <v>184</v>
      </c>
      <c r="H800" s="284">
        <v>22.042000000000002</v>
      </c>
      <c r="I800" s="285"/>
      <c r="J800" s="286">
        <f>ROUND(I800*H800,2)</f>
        <v>0</v>
      </c>
      <c r="K800" s="282" t="s">
        <v>185</v>
      </c>
      <c r="L800" s="287"/>
      <c r="M800" s="288" t="s">
        <v>1</v>
      </c>
      <c r="N800" s="289" t="s">
        <v>43</v>
      </c>
      <c r="O800" s="92"/>
      <c r="P800" s="238">
        <f>O800*H800</f>
        <v>0</v>
      </c>
      <c r="Q800" s="238">
        <v>0.17599999999999999</v>
      </c>
      <c r="R800" s="238">
        <f>Q800*H800</f>
        <v>3.8793920000000002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227</v>
      </c>
      <c r="AT800" s="240" t="s">
        <v>400</v>
      </c>
      <c r="AU800" s="240" t="s">
        <v>87</v>
      </c>
      <c r="AY800" s="18" t="s">
        <v>179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85</v>
      </c>
      <c r="BK800" s="241">
        <f>ROUND(I800*H800,2)</f>
        <v>0</v>
      </c>
      <c r="BL800" s="18" t="s">
        <v>186</v>
      </c>
      <c r="BM800" s="240" t="s">
        <v>1085</v>
      </c>
    </row>
    <row r="801" s="2" customFormat="1">
      <c r="A801" s="39"/>
      <c r="B801" s="40"/>
      <c r="C801" s="41"/>
      <c r="D801" s="242" t="s">
        <v>188</v>
      </c>
      <c r="E801" s="41"/>
      <c r="F801" s="243" t="s">
        <v>1084</v>
      </c>
      <c r="G801" s="41"/>
      <c r="H801" s="41"/>
      <c r="I801" s="244"/>
      <c r="J801" s="41"/>
      <c r="K801" s="41"/>
      <c r="L801" s="45"/>
      <c r="M801" s="245"/>
      <c r="N801" s="246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188</v>
      </c>
      <c r="AU801" s="18" t="s">
        <v>87</v>
      </c>
    </row>
    <row r="802" s="13" customFormat="1">
      <c r="A802" s="13"/>
      <c r="B802" s="247"/>
      <c r="C802" s="248"/>
      <c r="D802" s="242" t="s">
        <v>190</v>
      </c>
      <c r="E802" s="249" t="s">
        <v>1</v>
      </c>
      <c r="F802" s="250" t="s">
        <v>1086</v>
      </c>
      <c r="G802" s="248"/>
      <c r="H802" s="251">
        <v>21.609999999999999</v>
      </c>
      <c r="I802" s="252"/>
      <c r="J802" s="248"/>
      <c r="K802" s="248"/>
      <c r="L802" s="253"/>
      <c r="M802" s="254"/>
      <c r="N802" s="255"/>
      <c r="O802" s="255"/>
      <c r="P802" s="255"/>
      <c r="Q802" s="255"/>
      <c r="R802" s="255"/>
      <c r="S802" s="255"/>
      <c r="T802" s="256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7" t="s">
        <v>190</v>
      </c>
      <c r="AU802" s="257" t="s">
        <v>87</v>
      </c>
      <c r="AV802" s="13" t="s">
        <v>87</v>
      </c>
      <c r="AW802" s="13" t="s">
        <v>34</v>
      </c>
      <c r="AX802" s="13" t="s">
        <v>78</v>
      </c>
      <c r="AY802" s="257" t="s">
        <v>179</v>
      </c>
    </row>
    <row r="803" s="14" customFormat="1">
      <c r="A803" s="14"/>
      <c r="B803" s="258"/>
      <c r="C803" s="259"/>
      <c r="D803" s="242" t="s">
        <v>190</v>
      </c>
      <c r="E803" s="260" t="s">
        <v>1</v>
      </c>
      <c r="F803" s="261" t="s">
        <v>192</v>
      </c>
      <c r="G803" s="259"/>
      <c r="H803" s="262">
        <v>21.609999999999999</v>
      </c>
      <c r="I803" s="263"/>
      <c r="J803" s="259"/>
      <c r="K803" s="259"/>
      <c r="L803" s="264"/>
      <c r="M803" s="265"/>
      <c r="N803" s="266"/>
      <c r="O803" s="266"/>
      <c r="P803" s="266"/>
      <c r="Q803" s="266"/>
      <c r="R803" s="266"/>
      <c r="S803" s="266"/>
      <c r="T803" s="26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8" t="s">
        <v>190</v>
      </c>
      <c r="AU803" s="268" t="s">
        <v>87</v>
      </c>
      <c r="AV803" s="14" t="s">
        <v>186</v>
      </c>
      <c r="AW803" s="14" t="s">
        <v>34</v>
      </c>
      <c r="AX803" s="14" t="s">
        <v>85</v>
      </c>
      <c r="AY803" s="268" t="s">
        <v>179</v>
      </c>
    </row>
    <row r="804" s="13" customFormat="1">
      <c r="A804" s="13"/>
      <c r="B804" s="247"/>
      <c r="C804" s="248"/>
      <c r="D804" s="242" t="s">
        <v>190</v>
      </c>
      <c r="E804" s="248"/>
      <c r="F804" s="250" t="s">
        <v>1087</v>
      </c>
      <c r="G804" s="248"/>
      <c r="H804" s="251">
        <v>22.042000000000002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7" t="s">
        <v>190</v>
      </c>
      <c r="AU804" s="257" t="s">
        <v>87</v>
      </c>
      <c r="AV804" s="13" t="s">
        <v>87</v>
      </c>
      <c r="AW804" s="13" t="s">
        <v>4</v>
      </c>
      <c r="AX804" s="13" t="s">
        <v>85</v>
      </c>
      <c r="AY804" s="257" t="s">
        <v>179</v>
      </c>
    </row>
    <row r="805" s="2" customFormat="1" ht="33" customHeight="1">
      <c r="A805" s="39"/>
      <c r="B805" s="40"/>
      <c r="C805" s="229" t="s">
        <v>1088</v>
      </c>
      <c r="D805" s="229" t="s">
        <v>181</v>
      </c>
      <c r="E805" s="230" t="s">
        <v>1089</v>
      </c>
      <c r="F805" s="231" t="s">
        <v>1090</v>
      </c>
      <c r="G805" s="232" t="s">
        <v>253</v>
      </c>
      <c r="H805" s="233">
        <v>222.63</v>
      </c>
      <c r="I805" s="234"/>
      <c r="J805" s="235">
        <f>ROUND(I805*H805,2)</f>
        <v>0</v>
      </c>
      <c r="K805" s="231" t="s">
        <v>185</v>
      </c>
      <c r="L805" s="45"/>
      <c r="M805" s="236" t="s">
        <v>1</v>
      </c>
      <c r="N805" s="237" t="s">
        <v>43</v>
      </c>
      <c r="O805" s="92"/>
      <c r="P805" s="238">
        <f>O805*H805</f>
        <v>0</v>
      </c>
      <c r="Q805" s="238">
        <v>0.15540000000000001</v>
      </c>
      <c r="R805" s="238">
        <f>Q805*H805</f>
        <v>34.596702000000001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186</v>
      </c>
      <c r="AT805" s="240" t="s">
        <v>181</v>
      </c>
      <c r="AU805" s="240" t="s">
        <v>87</v>
      </c>
      <c r="AY805" s="18" t="s">
        <v>179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85</v>
      </c>
      <c r="BK805" s="241">
        <f>ROUND(I805*H805,2)</f>
        <v>0</v>
      </c>
      <c r="BL805" s="18" t="s">
        <v>186</v>
      </c>
      <c r="BM805" s="240" t="s">
        <v>1091</v>
      </c>
    </row>
    <row r="806" s="2" customFormat="1">
      <c r="A806" s="39"/>
      <c r="B806" s="40"/>
      <c r="C806" s="41"/>
      <c r="D806" s="242" t="s">
        <v>188</v>
      </c>
      <c r="E806" s="41"/>
      <c r="F806" s="243" t="s">
        <v>1092</v>
      </c>
      <c r="G806" s="41"/>
      <c r="H806" s="41"/>
      <c r="I806" s="244"/>
      <c r="J806" s="41"/>
      <c r="K806" s="41"/>
      <c r="L806" s="45"/>
      <c r="M806" s="245"/>
      <c r="N806" s="246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188</v>
      </c>
      <c r="AU806" s="18" t="s">
        <v>87</v>
      </c>
    </row>
    <row r="807" s="13" customFormat="1">
      <c r="A807" s="13"/>
      <c r="B807" s="247"/>
      <c r="C807" s="248"/>
      <c r="D807" s="242" t="s">
        <v>190</v>
      </c>
      <c r="E807" s="249" t="s">
        <v>1</v>
      </c>
      <c r="F807" s="250" t="s">
        <v>1093</v>
      </c>
      <c r="G807" s="248"/>
      <c r="H807" s="251">
        <v>222.63</v>
      </c>
      <c r="I807" s="252"/>
      <c r="J807" s="248"/>
      <c r="K807" s="248"/>
      <c r="L807" s="253"/>
      <c r="M807" s="254"/>
      <c r="N807" s="255"/>
      <c r="O807" s="255"/>
      <c r="P807" s="255"/>
      <c r="Q807" s="255"/>
      <c r="R807" s="255"/>
      <c r="S807" s="255"/>
      <c r="T807" s="25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7" t="s">
        <v>190</v>
      </c>
      <c r="AU807" s="257" t="s">
        <v>87</v>
      </c>
      <c r="AV807" s="13" t="s">
        <v>87</v>
      </c>
      <c r="AW807" s="13" t="s">
        <v>34</v>
      </c>
      <c r="AX807" s="13" t="s">
        <v>78</v>
      </c>
      <c r="AY807" s="257" t="s">
        <v>179</v>
      </c>
    </row>
    <row r="808" s="14" customFormat="1">
      <c r="A808" s="14"/>
      <c r="B808" s="258"/>
      <c r="C808" s="259"/>
      <c r="D808" s="242" t="s">
        <v>190</v>
      </c>
      <c r="E808" s="260" t="s">
        <v>1</v>
      </c>
      <c r="F808" s="261" t="s">
        <v>192</v>
      </c>
      <c r="G808" s="259"/>
      <c r="H808" s="262">
        <v>222.63</v>
      </c>
      <c r="I808" s="263"/>
      <c r="J808" s="259"/>
      <c r="K808" s="259"/>
      <c r="L808" s="264"/>
      <c r="M808" s="265"/>
      <c r="N808" s="266"/>
      <c r="O808" s="266"/>
      <c r="P808" s="266"/>
      <c r="Q808" s="266"/>
      <c r="R808" s="266"/>
      <c r="S808" s="266"/>
      <c r="T808" s="26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8" t="s">
        <v>190</v>
      </c>
      <c r="AU808" s="268" t="s">
        <v>87</v>
      </c>
      <c r="AV808" s="14" t="s">
        <v>186</v>
      </c>
      <c r="AW808" s="14" t="s">
        <v>34</v>
      </c>
      <c r="AX808" s="14" t="s">
        <v>85</v>
      </c>
      <c r="AY808" s="268" t="s">
        <v>179</v>
      </c>
    </row>
    <row r="809" s="2" customFormat="1" ht="16.5" customHeight="1">
      <c r="A809" s="39"/>
      <c r="B809" s="40"/>
      <c r="C809" s="280" t="s">
        <v>1094</v>
      </c>
      <c r="D809" s="280" t="s">
        <v>400</v>
      </c>
      <c r="E809" s="281" t="s">
        <v>1095</v>
      </c>
      <c r="F809" s="282" t="s">
        <v>1096</v>
      </c>
      <c r="G809" s="283" t="s">
        <v>253</v>
      </c>
      <c r="H809" s="284">
        <v>139.434</v>
      </c>
      <c r="I809" s="285"/>
      <c r="J809" s="286">
        <f>ROUND(I809*H809,2)</f>
        <v>0</v>
      </c>
      <c r="K809" s="282" t="s">
        <v>185</v>
      </c>
      <c r="L809" s="287"/>
      <c r="M809" s="288" t="s">
        <v>1</v>
      </c>
      <c r="N809" s="289" t="s">
        <v>43</v>
      </c>
      <c r="O809" s="92"/>
      <c r="P809" s="238">
        <f>O809*H809</f>
        <v>0</v>
      </c>
      <c r="Q809" s="238">
        <v>0.080000000000000002</v>
      </c>
      <c r="R809" s="238">
        <f>Q809*H809</f>
        <v>11.154719999999999</v>
      </c>
      <c r="S809" s="238">
        <v>0</v>
      </c>
      <c r="T809" s="239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227</v>
      </c>
      <c r="AT809" s="240" t="s">
        <v>400</v>
      </c>
      <c r="AU809" s="240" t="s">
        <v>87</v>
      </c>
      <c r="AY809" s="18" t="s">
        <v>179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85</v>
      </c>
      <c r="BK809" s="241">
        <f>ROUND(I809*H809,2)</f>
        <v>0</v>
      </c>
      <c r="BL809" s="18" t="s">
        <v>186</v>
      </c>
      <c r="BM809" s="240" t="s">
        <v>1097</v>
      </c>
    </row>
    <row r="810" s="2" customFormat="1">
      <c r="A810" s="39"/>
      <c r="B810" s="40"/>
      <c r="C810" s="41"/>
      <c r="D810" s="242" t="s">
        <v>188</v>
      </c>
      <c r="E810" s="41"/>
      <c r="F810" s="243" t="s">
        <v>1096</v>
      </c>
      <c r="G810" s="41"/>
      <c r="H810" s="41"/>
      <c r="I810" s="244"/>
      <c r="J810" s="41"/>
      <c r="K810" s="41"/>
      <c r="L810" s="45"/>
      <c r="M810" s="245"/>
      <c r="N810" s="246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188</v>
      </c>
      <c r="AU810" s="18" t="s">
        <v>87</v>
      </c>
    </row>
    <row r="811" s="13" customFormat="1">
      <c r="A811" s="13"/>
      <c r="B811" s="247"/>
      <c r="C811" s="248"/>
      <c r="D811" s="242" t="s">
        <v>190</v>
      </c>
      <c r="E811" s="249" t="s">
        <v>1</v>
      </c>
      <c r="F811" s="250" t="s">
        <v>1098</v>
      </c>
      <c r="G811" s="248"/>
      <c r="H811" s="251">
        <v>136.69999999999999</v>
      </c>
      <c r="I811" s="252"/>
      <c r="J811" s="248"/>
      <c r="K811" s="248"/>
      <c r="L811" s="253"/>
      <c r="M811" s="254"/>
      <c r="N811" s="255"/>
      <c r="O811" s="255"/>
      <c r="P811" s="255"/>
      <c r="Q811" s="255"/>
      <c r="R811" s="255"/>
      <c r="S811" s="255"/>
      <c r="T811" s="25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7" t="s">
        <v>190</v>
      </c>
      <c r="AU811" s="257" t="s">
        <v>87</v>
      </c>
      <c r="AV811" s="13" t="s">
        <v>87</v>
      </c>
      <c r="AW811" s="13" t="s">
        <v>34</v>
      </c>
      <c r="AX811" s="13" t="s">
        <v>78</v>
      </c>
      <c r="AY811" s="257" t="s">
        <v>179</v>
      </c>
    </row>
    <row r="812" s="14" customFormat="1">
      <c r="A812" s="14"/>
      <c r="B812" s="258"/>
      <c r="C812" s="259"/>
      <c r="D812" s="242" t="s">
        <v>190</v>
      </c>
      <c r="E812" s="260" t="s">
        <v>1</v>
      </c>
      <c r="F812" s="261" t="s">
        <v>192</v>
      </c>
      <c r="G812" s="259"/>
      <c r="H812" s="262">
        <v>136.69999999999999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8" t="s">
        <v>190</v>
      </c>
      <c r="AU812" s="268" t="s">
        <v>87</v>
      </c>
      <c r="AV812" s="14" t="s">
        <v>186</v>
      </c>
      <c r="AW812" s="14" t="s">
        <v>34</v>
      </c>
      <c r="AX812" s="14" t="s">
        <v>85</v>
      </c>
      <c r="AY812" s="268" t="s">
        <v>179</v>
      </c>
    </row>
    <row r="813" s="13" customFormat="1">
      <c r="A813" s="13"/>
      <c r="B813" s="247"/>
      <c r="C813" s="248"/>
      <c r="D813" s="242" t="s">
        <v>190</v>
      </c>
      <c r="E813" s="248"/>
      <c r="F813" s="250" t="s">
        <v>1099</v>
      </c>
      <c r="G813" s="248"/>
      <c r="H813" s="251">
        <v>139.434</v>
      </c>
      <c r="I813" s="252"/>
      <c r="J813" s="248"/>
      <c r="K813" s="248"/>
      <c r="L813" s="253"/>
      <c r="M813" s="254"/>
      <c r="N813" s="255"/>
      <c r="O813" s="255"/>
      <c r="P813" s="255"/>
      <c r="Q813" s="255"/>
      <c r="R813" s="255"/>
      <c r="S813" s="255"/>
      <c r="T813" s="25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7" t="s">
        <v>190</v>
      </c>
      <c r="AU813" s="257" t="s">
        <v>87</v>
      </c>
      <c r="AV813" s="13" t="s">
        <v>87</v>
      </c>
      <c r="AW813" s="13" t="s">
        <v>4</v>
      </c>
      <c r="AX813" s="13" t="s">
        <v>85</v>
      </c>
      <c r="AY813" s="257" t="s">
        <v>179</v>
      </c>
    </row>
    <row r="814" s="2" customFormat="1" ht="24.15" customHeight="1">
      <c r="A814" s="39"/>
      <c r="B814" s="40"/>
      <c r="C814" s="280" t="s">
        <v>1100</v>
      </c>
      <c r="D814" s="280" t="s">
        <v>400</v>
      </c>
      <c r="E814" s="281" t="s">
        <v>1101</v>
      </c>
      <c r="F814" s="282" t="s">
        <v>1102</v>
      </c>
      <c r="G814" s="283" t="s">
        <v>253</v>
      </c>
      <c r="H814" s="284">
        <v>67.248999999999995</v>
      </c>
      <c r="I814" s="285"/>
      <c r="J814" s="286">
        <f>ROUND(I814*H814,2)</f>
        <v>0</v>
      </c>
      <c r="K814" s="282" t="s">
        <v>185</v>
      </c>
      <c r="L814" s="287"/>
      <c r="M814" s="288" t="s">
        <v>1</v>
      </c>
      <c r="N814" s="289" t="s">
        <v>43</v>
      </c>
      <c r="O814" s="92"/>
      <c r="P814" s="238">
        <f>O814*H814</f>
        <v>0</v>
      </c>
      <c r="Q814" s="238">
        <v>0.048300000000000003</v>
      </c>
      <c r="R814" s="238">
        <f>Q814*H814</f>
        <v>3.2481266999999998</v>
      </c>
      <c r="S814" s="238">
        <v>0</v>
      </c>
      <c r="T814" s="23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0" t="s">
        <v>227</v>
      </c>
      <c r="AT814" s="240" t="s">
        <v>400</v>
      </c>
      <c r="AU814" s="240" t="s">
        <v>87</v>
      </c>
      <c r="AY814" s="18" t="s">
        <v>179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85</v>
      </c>
      <c r="BK814" s="241">
        <f>ROUND(I814*H814,2)</f>
        <v>0</v>
      </c>
      <c r="BL814" s="18" t="s">
        <v>186</v>
      </c>
      <c r="BM814" s="240" t="s">
        <v>1103</v>
      </c>
    </row>
    <row r="815" s="2" customFormat="1">
      <c r="A815" s="39"/>
      <c r="B815" s="40"/>
      <c r="C815" s="41"/>
      <c r="D815" s="242" t="s">
        <v>188</v>
      </c>
      <c r="E815" s="41"/>
      <c r="F815" s="243" t="s">
        <v>1102</v>
      </c>
      <c r="G815" s="41"/>
      <c r="H815" s="41"/>
      <c r="I815" s="244"/>
      <c r="J815" s="41"/>
      <c r="K815" s="41"/>
      <c r="L815" s="45"/>
      <c r="M815" s="245"/>
      <c r="N815" s="246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188</v>
      </c>
      <c r="AU815" s="18" t="s">
        <v>87</v>
      </c>
    </row>
    <row r="816" s="13" customFormat="1">
      <c r="A816" s="13"/>
      <c r="B816" s="247"/>
      <c r="C816" s="248"/>
      <c r="D816" s="242" t="s">
        <v>190</v>
      </c>
      <c r="E816" s="249" t="s">
        <v>1</v>
      </c>
      <c r="F816" s="250" t="s">
        <v>1104</v>
      </c>
      <c r="G816" s="248"/>
      <c r="H816" s="251">
        <v>65.930000000000007</v>
      </c>
      <c r="I816" s="252"/>
      <c r="J816" s="248"/>
      <c r="K816" s="248"/>
      <c r="L816" s="253"/>
      <c r="M816" s="254"/>
      <c r="N816" s="255"/>
      <c r="O816" s="255"/>
      <c r="P816" s="255"/>
      <c r="Q816" s="255"/>
      <c r="R816" s="255"/>
      <c r="S816" s="255"/>
      <c r="T816" s="256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7" t="s">
        <v>190</v>
      </c>
      <c r="AU816" s="257" t="s">
        <v>87</v>
      </c>
      <c r="AV816" s="13" t="s">
        <v>87</v>
      </c>
      <c r="AW816" s="13" t="s">
        <v>34</v>
      </c>
      <c r="AX816" s="13" t="s">
        <v>78</v>
      </c>
      <c r="AY816" s="257" t="s">
        <v>179</v>
      </c>
    </row>
    <row r="817" s="14" customFormat="1">
      <c r="A817" s="14"/>
      <c r="B817" s="258"/>
      <c r="C817" s="259"/>
      <c r="D817" s="242" t="s">
        <v>190</v>
      </c>
      <c r="E817" s="260" t="s">
        <v>1</v>
      </c>
      <c r="F817" s="261" t="s">
        <v>192</v>
      </c>
      <c r="G817" s="259"/>
      <c r="H817" s="262">
        <v>65.930000000000007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8" t="s">
        <v>190</v>
      </c>
      <c r="AU817" s="268" t="s">
        <v>87</v>
      </c>
      <c r="AV817" s="14" t="s">
        <v>186</v>
      </c>
      <c r="AW817" s="14" t="s">
        <v>34</v>
      </c>
      <c r="AX817" s="14" t="s">
        <v>85</v>
      </c>
      <c r="AY817" s="268" t="s">
        <v>179</v>
      </c>
    </row>
    <row r="818" s="13" customFormat="1">
      <c r="A818" s="13"/>
      <c r="B818" s="247"/>
      <c r="C818" s="248"/>
      <c r="D818" s="242" t="s">
        <v>190</v>
      </c>
      <c r="E818" s="248"/>
      <c r="F818" s="250" t="s">
        <v>1105</v>
      </c>
      <c r="G818" s="248"/>
      <c r="H818" s="251">
        <v>67.248999999999995</v>
      </c>
      <c r="I818" s="252"/>
      <c r="J818" s="248"/>
      <c r="K818" s="248"/>
      <c r="L818" s="253"/>
      <c r="M818" s="254"/>
      <c r="N818" s="255"/>
      <c r="O818" s="255"/>
      <c r="P818" s="255"/>
      <c r="Q818" s="255"/>
      <c r="R818" s="255"/>
      <c r="S818" s="255"/>
      <c r="T818" s="256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7" t="s">
        <v>190</v>
      </c>
      <c r="AU818" s="257" t="s">
        <v>87</v>
      </c>
      <c r="AV818" s="13" t="s">
        <v>87</v>
      </c>
      <c r="AW818" s="13" t="s">
        <v>4</v>
      </c>
      <c r="AX818" s="13" t="s">
        <v>85</v>
      </c>
      <c r="AY818" s="257" t="s">
        <v>179</v>
      </c>
    </row>
    <row r="819" s="2" customFormat="1" ht="24.15" customHeight="1">
      <c r="A819" s="39"/>
      <c r="B819" s="40"/>
      <c r="C819" s="280" t="s">
        <v>1106</v>
      </c>
      <c r="D819" s="280" t="s">
        <v>400</v>
      </c>
      <c r="E819" s="281" t="s">
        <v>1107</v>
      </c>
      <c r="F819" s="282" t="s">
        <v>1108</v>
      </c>
      <c r="G819" s="283" t="s">
        <v>253</v>
      </c>
      <c r="H819" s="284">
        <v>20.399999999999999</v>
      </c>
      <c r="I819" s="285"/>
      <c r="J819" s="286">
        <f>ROUND(I819*H819,2)</f>
        <v>0</v>
      </c>
      <c r="K819" s="282" t="s">
        <v>185</v>
      </c>
      <c r="L819" s="287"/>
      <c r="M819" s="288" t="s">
        <v>1</v>
      </c>
      <c r="N819" s="289" t="s">
        <v>43</v>
      </c>
      <c r="O819" s="92"/>
      <c r="P819" s="238">
        <f>O819*H819</f>
        <v>0</v>
      </c>
      <c r="Q819" s="238">
        <v>0.065670000000000006</v>
      </c>
      <c r="R819" s="238">
        <f>Q819*H819</f>
        <v>1.3396680000000001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227</v>
      </c>
      <c r="AT819" s="240" t="s">
        <v>400</v>
      </c>
      <c r="AU819" s="240" t="s">
        <v>87</v>
      </c>
      <c r="AY819" s="18" t="s">
        <v>179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85</v>
      </c>
      <c r="BK819" s="241">
        <f>ROUND(I819*H819,2)</f>
        <v>0</v>
      </c>
      <c r="BL819" s="18" t="s">
        <v>186</v>
      </c>
      <c r="BM819" s="240" t="s">
        <v>1109</v>
      </c>
    </row>
    <row r="820" s="2" customFormat="1">
      <c r="A820" s="39"/>
      <c r="B820" s="40"/>
      <c r="C820" s="41"/>
      <c r="D820" s="242" t="s">
        <v>188</v>
      </c>
      <c r="E820" s="41"/>
      <c r="F820" s="243" t="s">
        <v>1108</v>
      </c>
      <c r="G820" s="41"/>
      <c r="H820" s="41"/>
      <c r="I820" s="244"/>
      <c r="J820" s="41"/>
      <c r="K820" s="41"/>
      <c r="L820" s="45"/>
      <c r="M820" s="245"/>
      <c r="N820" s="24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188</v>
      </c>
      <c r="AU820" s="18" t="s">
        <v>87</v>
      </c>
    </row>
    <row r="821" s="13" customFormat="1">
      <c r="A821" s="13"/>
      <c r="B821" s="247"/>
      <c r="C821" s="248"/>
      <c r="D821" s="242" t="s">
        <v>190</v>
      </c>
      <c r="E821" s="249" t="s">
        <v>1</v>
      </c>
      <c r="F821" s="250" t="s">
        <v>1110</v>
      </c>
      <c r="G821" s="248"/>
      <c r="H821" s="251">
        <v>10</v>
      </c>
      <c r="I821" s="252"/>
      <c r="J821" s="248"/>
      <c r="K821" s="248"/>
      <c r="L821" s="253"/>
      <c r="M821" s="254"/>
      <c r="N821" s="255"/>
      <c r="O821" s="255"/>
      <c r="P821" s="255"/>
      <c r="Q821" s="255"/>
      <c r="R821" s="255"/>
      <c r="S821" s="255"/>
      <c r="T821" s="25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7" t="s">
        <v>190</v>
      </c>
      <c r="AU821" s="257" t="s">
        <v>87</v>
      </c>
      <c r="AV821" s="13" t="s">
        <v>87</v>
      </c>
      <c r="AW821" s="13" t="s">
        <v>34</v>
      </c>
      <c r="AX821" s="13" t="s">
        <v>78</v>
      </c>
      <c r="AY821" s="257" t="s">
        <v>179</v>
      </c>
    </row>
    <row r="822" s="13" customFormat="1">
      <c r="A822" s="13"/>
      <c r="B822" s="247"/>
      <c r="C822" s="248"/>
      <c r="D822" s="242" t="s">
        <v>190</v>
      </c>
      <c r="E822" s="249" t="s">
        <v>1</v>
      </c>
      <c r="F822" s="250" t="s">
        <v>1111</v>
      </c>
      <c r="G822" s="248"/>
      <c r="H822" s="251">
        <v>10</v>
      </c>
      <c r="I822" s="252"/>
      <c r="J822" s="248"/>
      <c r="K822" s="248"/>
      <c r="L822" s="253"/>
      <c r="M822" s="254"/>
      <c r="N822" s="255"/>
      <c r="O822" s="255"/>
      <c r="P822" s="255"/>
      <c r="Q822" s="255"/>
      <c r="R822" s="255"/>
      <c r="S822" s="255"/>
      <c r="T822" s="25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7" t="s">
        <v>190</v>
      </c>
      <c r="AU822" s="257" t="s">
        <v>87</v>
      </c>
      <c r="AV822" s="13" t="s">
        <v>87</v>
      </c>
      <c r="AW822" s="13" t="s">
        <v>34</v>
      </c>
      <c r="AX822" s="13" t="s">
        <v>78</v>
      </c>
      <c r="AY822" s="257" t="s">
        <v>179</v>
      </c>
    </row>
    <row r="823" s="14" customFormat="1">
      <c r="A823" s="14"/>
      <c r="B823" s="258"/>
      <c r="C823" s="259"/>
      <c r="D823" s="242" t="s">
        <v>190</v>
      </c>
      <c r="E823" s="260" t="s">
        <v>1</v>
      </c>
      <c r="F823" s="261" t="s">
        <v>192</v>
      </c>
      <c r="G823" s="259"/>
      <c r="H823" s="262">
        <v>20</v>
      </c>
      <c r="I823" s="263"/>
      <c r="J823" s="259"/>
      <c r="K823" s="259"/>
      <c r="L823" s="264"/>
      <c r="M823" s="265"/>
      <c r="N823" s="266"/>
      <c r="O823" s="266"/>
      <c r="P823" s="266"/>
      <c r="Q823" s="266"/>
      <c r="R823" s="266"/>
      <c r="S823" s="266"/>
      <c r="T823" s="26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8" t="s">
        <v>190</v>
      </c>
      <c r="AU823" s="268" t="s">
        <v>87</v>
      </c>
      <c r="AV823" s="14" t="s">
        <v>186</v>
      </c>
      <c r="AW823" s="14" t="s">
        <v>34</v>
      </c>
      <c r="AX823" s="14" t="s">
        <v>85</v>
      </c>
      <c r="AY823" s="268" t="s">
        <v>179</v>
      </c>
    </row>
    <row r="824" s="13" customFormat="1">
      <c r="A824" s="13"/>
      <c r="B824" s="247"/>
      <c r="C824" s="248"/>
      <c r="D824" s="242" t="s">
        <v>190</v>
      </c>
      <c r="E824" s="248"/>
      <c r="F824" s="250" t="s">
        <v>1112</v>
      </c>
      <c r="G824" s="248"/>
      <c r="H824" s="251">
        <v>20.399999999999999</v>
      </c>
      <c r="I824" s="252"/>
      <c r="J824" s="248"/>
      <c r="K824" s="248"/>
      <c r="L824" s="253"/>
      <c r="M824" s="254"/>
      <c r="N824" s="255"/>
      <c r="O824" s="255"/>
      <c r="P824" s="255"/>
      <c r="Q824" s="255"/>
      <c r="R824" s="255"/>
      <c r="S824" s="255"/>
      <c r="T824" s="25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7" t="s">
        <v>190</v>
      </c>
      <c r="AU824" s="257" t="s">
        <v>87</v>
      </c>
      <c r="AV824" s="13" t="s">
        <v>87</v>
      </c>
      <c r="AW824" s="13" t="s">
        <v>4</v>
      </c>
      <c r="AX824" s="13" t="s">
        <v>85</v>
      </c>
      <c r="AY824" s="257" t="s">
        <v>179</v>
      </c>
    </row>
    <row r="825" s="2" customFormat="1" ht="33" customHeight="1">
      <c r="A825" s="39"/>
      <c r="B825" s="40"/>
      <c r="C825" s="229" t="s">
        <v>1113</v>
      </c>
      <c r="D825" s="229" t="s">
        <v>181</v>
      </c>
      <c r="E825" s="230" t="s">
        <v>1114</v>
      </c>
      <c r="F825" s="231" t="s">
        <v>1115</v>
      </c>
      <c r="G825" s="232" t="s">
        <v>253</v>
      </c>
      <c r="H825" s="233">
        <v>391.75999999999999</v>
      </c>
      <c r="I825" s="234"/>
      <c r="J825" s="235">
        <f>ROUND(I825*H825,2)</f>
        <v>0</v>
      </c>
      <c r="K825" s="231" t="s">
        <v>185</v>
      </c>
      <c r="L825" s="45"/>
      <c r="M825" s="236" t="s">
        <v>1</v>
      </c>
      <c r="N825" s="237" t="s">
        <v>43</v>
      </c>
      <c r="O825" s="92"/>
      <c r="P825" s="238">
        <f>O825*H825</f>
        <v>0</v>
      </c>
      <c r="Q825" s="238">
        <v>0.1295</v>
      </c>
      <c r="R825" s="238">
        <f>Q825*H825</f>
        <v>50.73292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186</v>
      </c>
      <c r="AT825" s="240" t="s">
        <v>181</v>
      </c>
      <c r="AU825" s="240" t="s">
        <v>87</v>
      </c>
      <c r="AY825" s="18" t="s">
        <v>179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85</v>
      </c>
      <c r="BK825" s="241">
        <f>ROUND(I825*H825,2)</f>
        <v>0</v>
      </c>
      <c r="BL825" s="18" t="s">
        <v>186</v>
      </c>
      <c r="BM825" s="240" t="s">
        <v>1116</v>
      </c>
    </row>
    <row r="826" s="2" customFormat="1">
      <c r="A826" s="39"/>
      <c r="B826" s="40"/>
      <c r="C826" s="41"/>
      <c r="D826" s="242" t="s">
        <v>188</v>
      </c>
      <c r="E826" s="41"/>
      <c r="F826" s="243" t="s">
        <v>1117</v>
      </c>
      <c r="G826" s="41"/>
      <c r="H826" s="41"/>
      <c r="I826" s="244"/>
      <c r="J826" s="41"/>
      <c r="K826" s="41"/>
      <c r="L826" s="45"/>
      <c r="M826" s="245"/>
      <c r="N826" s="246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188</v>
      </c>
      <c r="AU826" s="18" t="s">
        <v>87</v>
      </c>
    </row>
    <row r="827" s="13" customFormat="1">
      <c r="A827" s="13"/>
      <c r="B827" s="247"/>
      <c r="C827" s="248"/>
      <c r="D827" s="242" t="s">
        <v>190</v>
      </c>
      <c r="E827" s="249" t="s">
        <v>1</v>
      </c>
      <c r="F827" s="250" t="s">
        <v>1118</v>
      </c>
      <c r="G827" s="248"/>
      <c r="H827" s="251">
        <v>391.75999999999999</v>
      </c>
      <c r="I827" s="252"/>
      <c r="J827" s="248"/>
      <c r="K827" s="248"/>
      <c r="L827" s="253"/>
      <c r="M827" s="254"/>
      <c r="N827" s="255"/>
      <c r="O827" s="255"/>
      <c r="P827" s="255"/>
      <c r="Q827" s="255"/>
      <c r="R827" s="255"/>
      <c r="S827" s="255"/>
      <c r="T827" s="25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7" t="s">
        <v>190</v>
      </c>
      <c r="AU827" s="257" t="s">
        <v>87</v>
      </c>
      <c r="AV827" s="13" t="s">
        <v>87</v>
      </c>
      <c r="AW827" s="13" t="s">
        <v>34</v>
      </c>
      <c r="AX827" s="13" t="s">
        <v>78</v>
      </c>
      <c r="AY827" s="257" t="s">
        <v>179</v>
      </c>
    </row>
    <row r="828" s="14" customFormat="1">
      <c r="A828" s="14"/>
      <c r="B828" s="258"/>
      <c r="C828" s="259"/>
      <c r="D828" s="242" t="s">
        <v>190</v>
      </c>
      <c r="E828" s="260" t="s">
        <v>1</v>
      </c>
      <c r="F828" s="261" t="s">
        <v>192</v>
      </c>
      <c r="G828" s="259"/>
      <c r="H828" s="262">
        <v>391.75999999999999</v>
      </c>
      <c r="I828" s="263"/>
      <c r="J828" s="259"/>
      <c r="K828" s="259"/>
      <c r="L828" s="264"/>
      <c r="M828" s="265"/>
      <c r="N828" s="266"/>
      <c r="O828" s="266"/>
      <c r="P828" s="266"/>
      <c r="Q828" s="266"/>
      <c r="R828" s="266"/>
      <c r="S828" s="266"/>
      <c r="T828" s="26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8" t="s">
        <v>190</v>
      </c>
      <c r="AU828" s="268" t="s">
        <v>87</v>
      </c>
      <c r="AV828" s="14" t="s">
        <v>186</v>
      </c>
      <c r="AW828" s="14" t="s">
        <v>34</v>
      </c>
      <c r="AX828" s="14" t="s">
        <v>85</v>
      </c>
      <c r="AY828" s="268" t="s">
        <v>179</v>
      </c>
    </row>
    <row r="829" s="2" customFormat="1" ht="16.5" customHeight="1">
      <c r="A829" s="39"/>
      <c r="B829" s="40"/>
      <c r="C829" s="280" t="s">
        <v>1119</v>
      </c>
      <c r="D829" s="280" t="s">
        <v>400</v>
      </c>
      <c r="E829" s="281" t="s">
        <v>1120</v>
      </c>
      <c r="F829" s="282" t="s">
        <v>1121</v>
      </c>
      <c r="G829" s="283" t="s">
        <v>253</v>
      </c>
      <c r="H829" s="284">
        <v>394.02600000000001</v>
      </c>
      <c r="I829" s="285"/>
      <c r="J829" s="286">
        <f>ROUND(I829*H829,2)</f>
        <v>0</v>
      </c>
      <c r="K829" s="282" t="s">
        <v>185</v>
      </c>
      <c r="L829" s="287"/>
      <c r="M829" s="288" t="s">
        <v>1</v>
      </c>
      <c r="N829" s="289" t="s">
        <v>43</v>
      </c>
      <c r="O829" s="92"/>
      <c r="P829" s="238">
        <f>O829*H829</f>
        <v>0</v>
      </c>
      <c r="Q829" s="238">
        <v>0.044999999999999998</v>
      </c>
      <c r="R829" s="238">
        <f>Q829*H829</f>
        <v>17.731169999999999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227</v>
      </c>
      <c r="AT829" s="240" t="s">
        <v>400</v>
      </c>
      <c r="AU829" s="240" t="s">
        <v>87</v>
      </c>
      <c r="AY829" s="18" t="s">
        <v>179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85</v>
      </c>
      <c r="BK829" s="241">
        <f>ROUND(I829*H829,2)</f>
        <v>0</v>
      </c>
      <c r="BL829" s="18" t="s">
        <v>186</v>
      </c>
      <c r="BM829" s="240" t="s">
        <v>1122</v>
      </c>
    </row>
    <row r="830" s="2" customFormat="1">
      <c r="A830" s="39"/>
      <c r="B830" s="40"/>
      <c r="C830" s="41"/>
      <c r="D830" s="242" t="s">
        <v>188</v>
      </c>
      <c r="E830" s="41"/>
      <c r="F830" s="243" t="s">
        <v>1121</v>
      </c>
      <c r="G830" s="41"/>
      <c r="H830" s="41"/>
      <c r="I830" s="244"/>
      <c r="J830" s="41"/>
      <c r="K830" s="41"/>
      <c r="L830" s="45"/>
      <c r="M830" s="245"/>
      <c r="N830" s="246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188</v>
      </c>
      <c r="AU830" s="18" t="s">
        <v>87</v>
      </c>
    </row>
    <row r="831" s="13" customFormat="1">
      <c r="A831" s="13"/>
      <c r="B831" s="247"/>
      <c r="C831" s="248"/>
      <c r="D831" s="242" t="s">
        <v>190</v>
      </c>
      <c r="E831" s="249" t="s">
        <v>1</v>
      </c>
      <c r="F831" s="250" t="s">
        <v>1123</v>
      </c>
      <c r="G831" s="248"/>
      <c r="H831" s="251">
        <v>386.30000000000001</v>
      </c>
      <c r="I831" s="252"/>
      <c r="J831" s="248"/>
      <c r="K831" s="248"/>
      <c r="L831" s="253"/>
      <c r="M831" s="254"/>
      <c r="N831" s="255"/>
      <c r="O831" s="255"/>
      <c r="P831" s="255"/>
      <c r="Q831" s="255"/>
      <c r="R831" s="255"/>
      <c r="S831" s="255"/>
      <c r="T831" s="25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7" t="s">
        <v>190</v>
      </c>
      <c r="AU831" s="257" t="s">
        <v>87</v>
      </c>
      <c r="AV831" s="13" t="s">
        <v>87</v>
      </c>
      <c r="AW831" s="13" t="s">
        <v>34</v>
      </c>
      <c r="AX831" s="13" t="s">
        <v>78</v>
      </c>
      <c r="AY831" s="257" t="s">
        <v>179</v>
      </c>
    </row>
    <row r="832" s="14" customFormat="1">
      <c r="A832" s="14"/>
      <c r="B832" s="258"/>
      <c r="C832" s="259"/>
      <c r="D832" s="242" t="s">
        <v>190</v>
      </c>
      <c r="E832" s="260" t="s">
        <v>1</v>
      </c>
      <c r="F832" s="261" t="s">
        <v>192</v>
      </c>
      <c r="G832" s="259"/>
      <c r="H832" s="262">
        <v>386.30000000000001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8" t="s">
        <v>190</v>
      </c>
      <c r="AU832" s="268" t="s">
        <v>87</v>
      </c>
      <c r="AV832" s="14" t="s">
        <v>186</v>
      </c>
      <c r="AW832" s="14" t="s">
        <v>34</v>
      </c>
      <c r="AX832" s="14" t="s">
        <v>85</v>
      </c>
      <c r="AY832" s="268" t="s">
        <v>179</v>
      </c>
    </row>
    <row r="833" s="13" customFormat="1">
      <c r="A833" s="13"/>
      <c r="B833" s="247"/>
      <c r="C833" s="248"/>
      <c r="D833" s="242" t="s">
        <v>190</v>
      </c>
      <c r="E833" s="248"/>
      <c r="F833" s="250" t="s">
        <v>1124</v>
      </c>
      <c r="G833" s="248"/>
      <c r="H833" s="251">
        <v>394.02600000000001</v>
      </c>
      <c r="I833" s="252"/>
      <c r="J833" s="248"/>
      <c r="K833" s="248"/>
      <c r="L833" s="253"/>
      <c r="M833" s="254"/>
      <c r="N833" s="255"/>
      <c r="O833" s="255"/>
      <c r="P833" s="255"/>
      <c r="Q833" s="255"/>
      <c r="R833" s="255"/>
      <c r="S833" s="255"/>
      <c r="T833" s="25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7" t="s">
        <v>190</v>
      </c>
      <c r="AU833" s="257" t="s">
        <v>87</v>
      </c>
      <c r="AV833" s="13" t="s">
        <v>87</v>
      </c>
      <c r="AW833" s="13" t="s">
        <v>4</v>
      </c>
      <c r="AX833" s="13" t="s">
        <v>85</v>
      </c>
      <c r="AY833" s="257" t="s">
        <v>179</v>
      </c>
    </row>
    <row r="834" s="2" customFormat="1" ht="24.15" customHeight="1">
      <c r="A834" s="39"/>
      <c r="B834" s="40"/>
      <c r="C834" s="280" t="s">
        <v>1125</v>
      </c>
      <c r="D834" s="280" t="s">
        <v>400</v>
      </c>
      <c r="E834" s="281" t="s">
        <v>1126</v>
      </c>
      <c r="F834" s="282" t="s">
        <v>1127</v>
      </c>
      <c r="G834" s="283" t="s">
        <v>253</v>
      </c>
      <c r="H834" s="284">
        <v>5.569</v>
      </c>
      <c r="I834" s="285"/>
      <c r="J834" s="286">
        <f>ROUND(I834*H834,2)</f>
        <v>0</v>
      </c>
      <c r="K834" s="282" t="s">
        <v>1</v>
      </c>
      <c r="L834" s="287"/>
      <c r="M834" s="288" t="s">
        <v>1</v>
      </c>
      <c r="N834" s="289" t="s">
        <v>43</v>
      </c>
      <c r="O834" s="92"/>
      <c r="P834" s="238">
        <f>O834*H834</f>
        <v>0</v>
      </c>
      <c r="Q834" s="238">
        <v>0.037999999999999999</v>
      </c>
      <c r="R834" s="238">
        <f>Q834*H834</f>
        <v>0.21162200000000001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227</v>
      </c>
      <c r="AT834" s="240" t="s">
        <v>400</v>
      </c>
      <c r="AU834" s="240" t="s">
        <v>87</v>
      </c>
      <c r="AY834" s="18" t="s">
        <v>179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85</v>
      </c>
      <c r="BK834" s="241">
        <f>ROUND(I834*H834,2)</f>
        <v>0</v>
      </c>
      <c r="BL834" s="18" t="s">
        <v>186</v>
      </c>
      <c r="BM834" s="240" t="s">
        <v>1128</v>
      </c>
    </row>
    <row r="835" s="2" customFormat="1">
      <c r="A835" s="39"/>
      <c r="B835" s="40"/>
      <c r="C835" s="41"/>
      <c r="D835" s="242" t="s">
        <v>188</v>
      </c>
      <c r="E835" s="41"/>
      <c r="F835" s="243" t="s">
        <v>1129</v>
      </c>
      <c r="G835" s="41"/>
      <c r="H835" s="41"/>
      <c r="I835" s="244"/>
      <c r="J835" s="41"/>
      <c r="K835" s="41"/>
      <c r="L835" s="45"/>
      <c r="M835" s="245"/>
      <c r="N835" s="246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188</v>
      </c>
      <c r="AU835" s="18" t="s">
        <v>87</v>
      </c>
    </row>
    <row r="836" s="13" customFormat="1">
      <c r="A836" s="13"/>
      <c r="B836" s="247"/>
      <c r="C836" s="248"/>
      <c r="D836" s="242" t="s">
        <v>190</v>
      </c>
      <c r="E836" s="249" t="s">
        <v>1</v>
      </c>
      <c r="F836" s="250" t="s">
        <v>1130</v>
      </c>
      <c r="G836" s="248"/>
      <c r="H836" s="251">
        <v>0.78000000000000003</v>
      </c>
      <c r="I836" s="252"/>
      <c r="J836" s="248"/>
      <c r="K836" s="248"/>
      <c r="L836" s="253"/>
      <c r="M836" s="254"/>
      <c r="N836" s="255"/>
      <c r="O836" s="255"/>
      <c r="P836" s="255"/>
      <c r="Q836" s="255"/>
      <c r="R836" s="255"/>
      <c r="S836" s="255"/>
      <c r="T836" s="25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7" t="s">
        <v>190</v>
      </c>
      <c r="AU836" s="257" t="s">
        <v>87</v>
      </c>
      <c r="AV836" s="13" t="s">
        <v>87</v>
      </c>
      <c r="AW836" s="13" t="s">
        <v>34</v>
      </c>
      <c r="AX836" s="13" t="s">
        <v>78</v>
      </c>
      <c r="AY836" s="257" t="s">
        <v>179</v>
      </c>
    </row>
    <row r="837" s="13" customFormat="1">
      <c r="A837" s="13"/>
      <c r="B837" s="247"/>
      <c r="C837" s="248"/>
      <c r="D837" s="242" t="s">
        <v>190</v>
      </c>
      <c r="E837" s="249" t="s">
        <v>1</v>
      </c>
      <c r="F837" s="250" t="s">
        <v>1131</v>
      </c>
      <c r="G837" s="248"/>
      <c r="H837" s="251">
        <v>4.6799999999999997</v>
      </c>
      <c r="I837" s="252"/>
      <c r="J837" s="248"/>
      <c r="K837" s="248"/>
      <c r="L837" s="253"/>
      <c r="M837" s="254"/>
      <c r="N837" s="255"/>
      <c r="O837" s="255"/>
      <c r="P837" s="255"/>
      <c r="Q837" s="255"/>
      <c r="R837" s="255"/>
      <c r="S837" s="255"/>
      <c r="T837" s="25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7" t="s">
        <v>190</v>
      </c>
      <c r="AU837" s="257" t="s">
        <v>87</v>
      </c>
      <c r="AV837" s="13" t="s">
        <v>87</v>
      </c>
      <c r="AW837" s="13" t="s">
        <v>34</v>
      </c>
      <c r="AX837" s="13" t="s">
        <v>78</v>
      </c>
      <c r="AY837" s="257" t="s">
        <v>179</v>
      </c>
    </row>
    <row r="838" s="14" customFormat="1">
      <c r="A838" s="14"/>
      <c r="B838" s="258"/>
      <c r="C838" s="259"/>
      <c r="D838" s="242" t="s">
        <v>190</v>
      </c>
      <c r="E838" s="260" t="s">
        <v>1</v>
      </c>
      <c r="F838" s="261" t="s">
        <v>192</v>
      </c>
      <c r="G838" s="259"/>
      <c r="H838" s="262">
        <v>5.46</v>
      </c>
      <c r="I838" s="263"/>
      <c r="J838" s="259"/>
      <c r="K838" s="259"/>
      <c r="L838" s="264"/>
      <c r="M838" s="265"/>
      <c r="N838" s="266"/>
      <c r="O838" s="266"/>
      <c r="P838" s="266"/>
      <c r="Q838" s="266"/>
      <c r="R838" s="266"/>
      <c r="S838" s="266"/>
      <c r="T838" s="26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8" t="s">
        <v>190</v>
      </c>
      <c r="AU838" s="268" t="s">
        <v>87</v>
      </c>
      <c r="AV838" s="14" t="s">
        <v>186</v>
      </c>
      <c r="AW838" s="14" t="s">
        <v>34</v>
      </c>
      <c r="AX838" s="14" t="s">
        <v>85</v>
      </c>
      <c r="AY838" s="268" t="s">
        <v>179</v>
      </c>
    </row>
    <row r="839" s="13" customFormat="1">
      <c r="A839" s="13"/>
      <c r="B839" s="247"/>
      <c r="C839" s="248"/>
      <c r="D839" s="242" t="s">
        <v>190</v>
      </c>
      <c r="E839" s="248"/>
      <c r="F839" s="250" t="s">
        <v>1132</v>
      </c>
      <c r="G839" s="248"/>
      <c r="H839" s="251">
        <v>5.569</v>
      </c>
      <c r="I839" s="252"/>
      <c r="J839" s="248"/>
      <c r="K839" s="248"/>
      <c r="L839" s="253"/>
      <c r="M839" s="254"/>
      <c r="N839" s="255"/>
      <c r="O839" s="255"/>
      <c r="P839" s="255"/>
      <c r="Q839" s="255"/>
      <c r="R839" s="255"/>
      <c r="S839" s="255"/>
      <c r="T839" s="25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7" t="s">
        <v>190</v>
      </c>
      <c r="AU839" s="257" t="s">
        <v>87</v>
      </c>
      <c r="AV839" s="13" t="s">
        <v>87</v>
      </c>
      <c r="AW839" s="13" t="s">
        <v>4</v>
      </c>
      <c r="AX839" s="13" t="s">
        <v>85</v>
      </c>
      <c r="AY839" s="257" t="s">
        <v>179</v>
      </c>
    </row>
    <row r="840" s="2" customFormat="1" ht="33" customHeight="1">
      <c r="A840" s="39"/>
      <c r="B840" s="40"/>
      <c r="C840" s="229" t="s">
        <v>1133</v>
      </c>
      <c r="D840" s="229" t="s">
        <v>181</v>
      </c>
      <c r="E840" s="230" t="s">
        <v>1134</v>
      </c>
      <c r="F840" s="231" t="s">
        <v>1135</v>
      </c>
      <c r="G840" s="232" t="s">
        <v>253</v>
      </c>
      <c r="H840" s="233">
        <v>216.09999999999999</v>
      </c>
      <c r="I840" s="234"/>
      <c r="J840" s="235">
        <f>ROUND(I840*H840,2)</f>
        <v>0</v>
      </c>
      <c r="K840" s="231" t="s">
        <v>185</v>
      </c>
      <c r="L840" s="45"/>
      <c r="M840" s="236" t="s">
        <v>1</v>
      </c>
      <c r="N840" s="237" t="s">
        <v>43</v>
      </c>
      <c r="O840" s="92"/>
      <c r="P840" s="238">
        <f>O840*H840</f>
        <v>0</v>
      </c>
      <c r="Q840" s="238">
        <v>0.00044999999999999999</v>
      </c>
      <c r="R840" s="238">
        <f>Q840*H840</f>
        <v>0.097244999999999998</v>
      </c>
      <c r="S840" s="238">
        <v>0</v>
      </c>
      <c r="T840" s="239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0" t="s">
        <v>186</v>
      </c>
      <c r="AT840" s="240" t="s">
        <v>181</v>
      </c>
      <c r="AU840" s="240" t="s">
        <v>87</v>
      </c>
      <c r="AY840" s="18" t="s">
        <v>179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85</v>
      </c>
      <c r="BK840" s="241">
        <f>ROUND(I840*H840,2)</f>
        <v>0</v>
      </c>
      <c r="BL840" s="18" t="s">
        <v>186</v>
      </c>
      <c r="BM840" s="240" t="s">
        <v>1136</v>
      </c>
    </row>
    <row r="841" s="2" customFormat="1">
      <c r="A841" s="39"/>
      <c r="B841" s="40"/>
      <c r="C841" s="41"/>
      <c r="D841" s="242" t="s">
        <v>188</v>
      </c>
      <c r="E841" s="41"/>
      <c r="F841" s="243" t="s">
        <v>1137</v>
      </c>
      <c r="G841" s="41"/>
      <c r="H841" s="41"/>
      <c r="I841" s="244"/>
      <c r="J841" s="41"/>
      <c r="K841" s="41"/>
      <c r="L841" s="45"/>
      <c r="M841" s="245"/>
      <c r="N841" s="246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188</v>
      </c>
      <c r="AU841" s="18" t="s">
        <v>87</v>
      </c>
    </row>
    <row r="842" s="13" customFormat="1">
      <c r="A842" s="13"/>
      <c r="B842" s="247"/>
      <c r="C842" s="248"/>
      <c r="D842" s="242" t="s">
        <v>190</v>
      </c>
      <c r="E842" s="249" t="s">
        <v>1</v>
      </c>
      <c r="F842" s="250" t="s">
        <v>1138</v>
      </c>
      <c r="G842" s="248"/>
      <c r="H842" s="251">
        <v>216.09999999999999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7" t="s">
        <v>190</v>
      </c>
      <c r="AU842" s="257" t="s">
        <v>87</v>
      </c>
      <c r="AV842" s="13" t="s">
        <v>87</v>
      </c>
      <c r="AW842" s="13" t="s">
        <v>34</v>
      </c>
      <c r="AX842" s="13" t="s">
        <v>78</v>
      </c>
      <c r="AY842" s="257" t="s">
        <v>179</v>
      </c>
    </row>
    <row r="843" s="14" customFormat="1">
      <c r="A843" s="14"/>
      <c r="B843" s="258"/>
      <c r="C843" s="259"/>
      <c r="D843" s="242" t="s">
        <v>190</v>
      </c>
      <c r="E843" s="260" t="s">
        <v>1</v>
      </c>
      <c r="F843" s="261" t="s">
        <v>192</v>
      </c>
      <c r="G843" s="259"/>
      <c r="H843" s="262">
        <v>216.09999999999999</v>
      </c>
      <c r="I843" s="263"/>
      <c r="J843" s="259"/>
      <c r="K843" s="259"/>
      <c r="L843" s="264"/>
      <c r="M843" s="265"/>
      <c r="N843" s="266"/>
      <c r="O843" s="266"/>
      <c r="P843" s="266"/>
      <c r="Q843" s="266"/>
      <c r="R843" s="266"/>
      <c r="S843" s="266"/>
      <c r="T843" s="26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8" t="s">
        <v>190</v>
      </c>
      <c r="AU843" s="268" t="s">
        <v>87</v>
      </c>
      <c r="AV843" s="14" t="s">
        <v>186</v>
      </c>
      <c r="AW843" s="14" t="s">
        <v>34</v>
      </c>
      <c r="AX843" s="14" t="s">
        <v>85</v>
      </c>
      <c r="AY843" s="268" t="s">
        <v>179</v>
      </c>
    </row>
    <row r="844" s="2" customFormat="1" ht="24.15" customHeight="1">
      <c r="A844" s="39"/>
      <c r="B844" s="40"/>
      <c r="C844" s="229" t="s">
        <v>1139</v>
      </c>
      <c r="D844" s="229" t="s">
        <v>181</v>
      </c>
      <c r="E844" s="230" t="s">
        <v>1140</v>
      </c>
      <c r="F844" s="231" t="s">
        <v>1141</v>
      </c>
      <c r="G844" s="232" t="s">
        <v>253</v>
      </c>
      <c r="H844" s="233">
        <v>201</v>
      </c>
      <c r="I844" s="234"/>
      <c r="J844" s="235">
        <f>ROUND(I844*H844,2)</f>
        <v>0</v>
      </c>
      <c r="K844" s="231" t="s">
        <v>185</v>
      </c>
      <c r="L844" s="45"/>
      <c r="M844" s="236" t="s">
        <v>1</v>
      </c>
      <c r="N844" s="237" t="s">
        <v>43</v>
      </c>
      <c r="O844" s="92"/>
      <c r="P844" s="238">
        <f>O844*H844</f>
        <v>0</v>
      </c>
      <c r="Q844" s="238">
        <v>0</v>
      </c>
      <c r="R844" s="238">
        <f>Q844*H844</f>
        <v>0</v>
      </c>
      <c r="S844" s="238">
        <v>0</v>
      </c>
      <c r="T844" s="239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0" t="s">
        <v>186</v>
      </c>
      <c r="AT844" s="240" t="s">
        <v>181</v>
      </c>
      <c r="AU844" s="240" t="s">
        <v>87</v>
      </c>
      <c r="AY844" s="18" t="s">
        <v>179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85</v>
      </c>
      <c r="BK844" s="241">
        <f>ROUND(I844*H844,2)</f>
        <v>0</v>
      </c>
      <c r="BL844" s="18" t="s">
        <v>186</v>
      </c>
      <c r="BM844" s="240" t="s">
        <v>1142</v>
      </c>
    </row>
    <row r="845" s="2" customFormat="1">
      <c r="A845" s="39"/>
      <c r="B845" s="40"/>
      <c r="C845" s="41"/>
      <c r="D845" s="242" t="s">
        <v>188</v>
      </c>
      <c r="E845" s="41"/>
      <c r="F845" s="243" t="s">
        <v>1143</v>
      </c>
      <c r="G845" s="41"/>
      <c r="H845" s="41"/>
      <c r="I845" s="244"/>
      <c r="J845" s="41"/>
      <c r="K845" s="41"/>
      <c r="L845" s="45"/>
      <c r="M845" s="245"/>
      <c r="N845" s="246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188</v>
      </c>
      <c r="AU845" s="18" t="s">
        <v>87</v>
      </c>
    </row>
    <row r="846" s="13" customFormat="1">
      <c r="A846" s="13"/>
      <c r="B846" s="247"/>
      <c r="C846" s="248"/>
      <c r="D846" s="242" t="s">
        <v>190</v>
      </c>
      <c r="E846" s="249" t="s">
        <v>1</v>
      </c>
      <c r="F846" s="250" t="s">
        <v>1144</v>
      </c>
      <c r="G846" s="248"/>
      <c r="H846" s="251">
        <v>201</v>
      </c>
      <c r="I846" s="252"/>
      <c r="J846" s="248"/>
      <c r="K846" s="248"/>
      <c r="L846" s="253"/>
      <c r="M846" s="254"/>
      <c r="N846" s="255"/>
      <c r="O846" s="255"/>
      <c r="P846" s="255"/>
      <c r="Q846" s="255"/>
      <c r="R846" s="255"/>
      <c r="S846" s="255"/>
      <c r="T846" s="256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7" t="s">
        <v>190</v>
      </c>
      <c r="AU846" s="257" t="s">
        <v>87</v>
      </c>
      <c r="AV846" s="13" t="s">
        <v>87</v>
      </c>
      <c r="AW846" s="13" t="s">
        <v>34</v>
      </c>
      <c r="AX846" s="13" t="s">
        <v>85</v>
      </c>
      <c r="AY846" s="257" t="s">
        <v>179</v>
      </c>
    </row>
    <row r="847" s="2" customFormat="1" ht="24.15" customHeight="1">
      <c r="A847" s="39"/>
      <c r="B847" s="40"/>
      <c r="C847" s="229" t="s">
        <v>1145</v>
      </c>
      <c r="D847" s="229" t="s">
        <v>181</v>
      </c>
      <c r="E847" s="230" t="s">
        <v>1146</v>
      </c>
      <c r="F847" s="231" t="s">
        <v>1147</v>
      </c>
      <c r="G847" s="232" t="s">
        <v>253</v>
      </c>
      <c r="H847" s="233">
        <v>201</v>
      </c>
      <c r="I847" s="234"/>
      <c r="J847" s="235">
        <f>ROUND(I847*H847,2)</f>
        <v>0</v>
      </c>
      <c r="K847" s="231" t="s">
        <v>185</v>
      </c>
      <c r="L847" s="45"/>
      <c r="M847" s="236" t="s">
        <v>1</v>
      </c>
      <c r="N847" s="237" t="s">
        <v>43</v>
      </c>
      <c r="O847" s="92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0" t="s">
        <v>186</v>
      </c>
      <c r="AT847" s="240" t="s">
        <v>181</v>
      </c>
      <c r="AU847" s="240" t="s">
        <v>87</v>
      </c>
      <c r="AY847" s="18" t="s">
        <v>179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85</v>
      </c>
      <c r="BK847" s="241">
        <f>ROUND(I847*H847,2)</f>
        <v>0</v>
      </c>
      <c r="BL847" s="18" t="s">
        <v>186</v>
      </c>
      <c r="BM847" s="240" t="s">
        <v>1148</v>
      </c>
    </row>
    <row r="848" s="2" customFormat="1">
      <c r="A848" s="39"/>
      <c r="B848" s="40"/>
      <c r="C848" s="41"/>
      <c r="D848" s="242" t="s">
        <v>188</v>
      </c>
      <c r="E848" s="41"/>
      <c r="F848" s="243" t="s">
        <v>1149</v>
      </c>
      <c r="G848" s="41"/>
      <c r="H848" s="41"/>
      <c r="I848" s="244"/>
      <c r="J848" s="41"/>
      <c r="K848" s="41"/>
      <c r="L848" s="45"/>
      <c r="M848" s="245"/>
      <c r="N848" s="246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188</v>
      </c>
      <c r="AU848" s="18" t="s">
        <v>87</v>
      </c>
    </row>
    <row r="849" s="13" customFormat="1">
      <c r="A849" s="13"/>
      <c r="B849" s="247"/>
      <c r="C849" s="248"/>
      <c r="D849" s="242" t="s">
        <v>190</v>
      </c>
      <c r="E849" s="249" t="s">
        <v>1</v>
      </c>
      <c r="F849" s="250" t="s">
        <v>1144</v>
      </c>
      <c r="G849" s="248"/>
      <c r="H849" s="251">
        <v>201</v>
      </c>
      <c r="I849" s="252"/>
      <c r="J849" s="248"/>
      <c r="K849" s="248"/>
      <c r="L849" s="253"/>
      <c r="M849" s="254"/>
      <c r="N849" s="255"/>
      <c r="O849" s="255"/>
      <c r="P849" s="255"/>
      <c r="Q849" s="255"/>
      <c r="R849" s="255"/>
      <c r="S849" s="255"/>
      <c r="T849" s="256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7" t="s">
        <v>190</v>
      </c>
      <c r="AU849" s="257" t="s">
        <v>87</v>
      </c>
      <c r="AV849" s="13" t="s">
        <v>87</v>
      </c>
      <c r="AW849" s="13" t="s">
        <v>34</v>
      </c>
      <c r="AX849" s="13" t="s">
        <v>85</v>
      </c>
      <c r="AY849" s="257" t="s">
        <v>179</v>
      </c>
    </row>
    <row r="850" s="2" customFormat="1" ht="24.15" customHeight="1">
      <c r="A850" s="39"/>
      <c r="B850" s="40"/>
      <c r="C850" s="229" t="s">
        <v>1150</v>
      </c>
      <c r="D850" s="229" t="s">
        <v>181</v>
      </c>
      <c r="E850" s="230" t="s">
        <v>1151</v>
      </c>
      <c r="F850" s="231" t="s">
        <v>1152</v>
      </c>
      <c r="G850" s="232" t="s">
        <v>253</v>
      </c>
      <c r="H850" s="233">
        <v>10.4</v>
      </c>
      <c r="I850" s="234"/>
      <c r="J850" s="235">
        <f>ROUND(I850*H850,2)</f>
        <v>0</v>
      </c>
      <c r="K850" s="231" t="s">
        <v>185</v>
      </c>
      <c r="L850" s="45"/>
      <c r="M850" s="236" t="s">
        <v>1</v>
      </c>
      <c r="N850" s="237" t="s">
        <v>43</v>
      </c>
      <c r="O850" s="92"/>
      <c r="P850" s="238">
        <f>O850*H850</f>
        <v>0</v>
      </c>
      <c r="Q850" s="238">
        <v>1.0000000000000001E-05</v>
      </c>
      <c r="R850" s="238">
        <f>Q850*H850</f>
        <v>0.00010400000000000001</v>
      </c>
      <c r="S850" s="238">
        <v>0</v>
      </c>
      <c r="T850" s="23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0" t="s">
        <v>186</v>
      </c>
      <c r="AT850" s="240" t="s">
        <v>181</v>
      </c>
      <c r="AU850" s="240" t="s">
        <v>87</v>
      </c>
      <c r="AY850" s="18" t="s">
        <v>179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8" t="s">
        <v>85</v>
      </c>
      <c r="BK850" s="241">
        <f>ROUND(I850*H850,2)</f>
        <v>0</v>
      </c>
      <c r="BL850" s="18" t="s">
        <v>186</v>
      </c>
      <c r="BM850" s="240" t="s">
        <v>1153</v>
      </c>
    </row>
    <row r="851" s="2" customFormat="1">
      <c r="A851" s="39"/>
      <c r="B851" s="40"/>
      <c r="C851" s="41"/>
      <c r="D851" s="242" t="s">
        <v>188</v>
      </c>
      <c r="E851" s="41"/>
      <c r="F851" s="243" t="s">
        <v>1154</v>
      </c>
      <c r="G851" s="41"/>
      <c r="H851" s="41"/>
      <c r="I851" s="244"/>
      <c r="J851" s="41"/>
      <c r="K851" s="41"/>
      <c r="L851" s="45"/>
      <c r="M851" s="245"/>
      <c r="N851" s="246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188</v>
      </c>
      <c r="AU851" s="18" t="s">
        <v>87</v>
      </c>
    </row>
    <row r="852" s="2" customFormat="1">
      <c r="A852" s="39"/>
      <c r="B852" s="40"/>
      <c r="C852" s="41"/>
      <c r="D852" s="242" t="s">
        <v>198</v>
      </c>
      <c r="E852" s="41"/>
      <c r="F852" s="269" t="s">
        <v>1155</v>
      </c>
      <c r="G852" s="41"/>
      <c r="H852" s="41"/>
      <c r="I852" s="244"/>
      <c r="J852" s="41"/>
      <c r="K852" s="41"/>
      <c r="L852" s="45"/>
      <c r="M852" s="245"/>
      <c r="N852" s="246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198</v>
      </c>
      <c r="AU852" s="18" t="s">
        <v>87</v>
      </c>
    </row>
    <row r="853" s="13" customFormat="1">
      <c r="A853" s="13"/>
      <c r="B853" s="247"/>
      <c r="C853" s="248"/>
      <c r="D853" s="242" t="s">
        <v>190</v>
      </c>
      <c r="E853" s="249" t="s">
        <v>1</v>
      </c>
      <c r="F853" s="250" t="s">
        <v>1156</v>
      </c>
      <c r="G853" s="248"/>
      <c r="H853" s="251">
        <v>10.4</v>
      </c>
      <c r="I853" s="252"/>
      <c r="J853" s="248"/>
      <c r="K853" s="248"/>
      <c r="L853" s="253"/>
      <c r="M853" s="254"/>
      <c r="N853" s="255"/>
      <c r="O853" s="255"/>
      <c r="P853" s="255"/>
      <c r="Q853" s="255"/>
      <c r="R853" s="255"/>
      <c r="S853" s="255"/>
      <c r="T853" s="256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7" t="s">
        <v>190</v>
      </c>
      <c r="AU853" s="257" t="s">
        <v>87</v>
      </c>
      <c r="AV853" s="13" t="s">
        <v>87</v>
      </c>
      <c r="AW853" s="13" t="s">
        <v>34</v>
      </c>
      <c r="AX853" s="13" t="s">
        <v>78</v>
      </c>
      <c r="AY853" s="257" t="s">
        <v>179</v>
      </c>
    </row>
    <row r="854" s="14" customFormat="1">
      <c r="A854" s="14"/>
      <c r="B854" s="258"/>
      <c r="C854" s="259"/>
      <c r="D854" s="242" t="s">
        <v>190</v>
      </c>
      <c r="E854" s="260" t="s">
        <v>1</v>
      </c>
      <c r="F854" s="261" t="s">
        <v>192</v>
      </c>
      <c r="G854" s="259"/>
      <c r="H854" s="262">
        <v>10.4</v>
      </c>
      <c r="I854" s="263"/>
      <c r="J854" s="259"/>
      <c r="K854" s="259"/>
      <c r="L854" s="264"/>
      <c r="M854" s="265"/>
      <c r="N854" s="266"/>
      <c r="O854" s="266"/>
      <c r="P854" s="266"/>
      <c r="Q854" s="266"/>
      <c r="R854" s="266"/>
      <c r="S854" s="266"/>
      <c r="T854" s="26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8" t="s">
        <v>190</v>
      </c>
      <c r="AU854" s="268" t="s">
        <v>87</v>
      </c>
      <c r="AV854" s="14" t="s">
        <v>186</v>
      </c>
      <c r="AW854" s="14" t="s">
        <v>34</v>
      </c>
      <c r="AX854" s="14" t="s">
        <v>85</v>
      </c>
      <c r="AY854" s="268" t="s">
        <v>179</v>
      </c>
    </row>
    <row r="855" s="2" customFormat="1" ht="24.15" customHeight="1">
      <c r="A855" s="39"/>
      <c r="B855" s="40"/>
      <c r="C855" s="229" t="s">
        <v>1157</v>
      </c>
      <c r="D855" s="229" t="s">
        <v>181</v>
      </c>
      <c r="E855" s="230" t="s">
        <v>1158</v>
      </c>
      <c r="F855" s="231" t="s">
        <v>1159</v>
      </c>
      <c r="G855" s="232" t="s">
        <v>253</v>
      </c>
      <c r="H855" s="233">
        <v>22.5</v>
      </c>
      <c r="I855" s="234"/>
      <c r="J855" s="235">
        <f>ROUND(I855*H855,2)</f>
        <v>0</v>
      </c>
      <c r="K855" s="231" t="s">
        <v>185</v>
      </c>
      <c r="L855" s="45"/>
      <c r="M855" s="236" t="s">
        <v>1</v>
      </c>
      <c r="N855" s="237" t="s">
        <v>43</v>
      </c>
      <c r="O855" s="92"/>
      <c r="P855" s="238">
        <f>O855*H855</f>
        <v>0</v>
      </c>
      <c r="Q855" s="238">
        <v>0.16370999999999999</v>
      </c>
      <c r="R855" s="238">
        <f>Q855*H855</f>
        <v>3.6834750000000001</v>
      </c>
      <c r="S855" s="238">
        <v>0</v>
      </c>
      <c r="T855" s="239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0" t="s">
        <v>186</v>
      </c>
      <c r="AT855" s="240" t="s">
        <v>181</v>
      </c>
      <c r="AU855" s="240" t="s">
        <v>87</v>
      </c>
      <c r="AY855" s="18" t="s">
        <v>179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8" t="s">
        <v>85</v>
      </c>
      <c r="BK855" s="241">
        <f>ROUND(I855*H855,2)</f>
        <v>0</v>
      </c>
      <c r="BL855" s="18" t="s">
        <v>186</v>
      </c>
      <c r="BM855" s="240" t="s">
        <v>1160</v>
      </c>
    </row>
    <row r="856" s="2" customFormat="1">
      <c r="A856" s="39"/>
      <c r="B856" s="40"/>
      <c r="C856" s="41"/>
      <c r="D856" s="242" t="s">
        <v>188</v>
      </c>
      <c r="E856" s="41"/>
      <c r="F856" s="243" t="s">
        <v>1161</v>
      </c>
      <c r="G856" s="41"/>
      <c r="H856" s="41"/>
      <c r="I856" s="244"/>
      <c r="J856" s="41"/>
      <c r="K856" s="41"/>
      <c r="L856" s="45"/>
      <c r="M856" s="245"/>
      <c r="N856" s="246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188</v>
      </c>
      <c r="AU856" s="18" t="s">
        <v>87</v>
      </c>
    </row>
    <row r="857" s="13" customFormat="1">
      <c r="A857" s="13"/>
      <c r="B857" s="247"/>
      <c r="C857" s="248"/>
      <c r="D857" s="242" t="s">
        <v>190</v>
      </c>
      <c r="E857" s="249" t="s">
        <v>1</v>
      </c>
      <c r="F857" s="250" t="s">
        <v>1162</v>
      </c>
      <c r="G857" s="248"/>
      <c r="H857" s="251">
        <v>22.5</v>
      </c>
      <c r="I857" s="252"/>
      <c r="J857" s="248"/>
      <c r="K857" s="248"/>
      <c r="L857" s="253"/>
      <c r="M857" s="254"/>
      <c r="N857" s="255"/>
      <c r="O857" s="255"/>
      <c r="P857" s="255"/>
      <c r="Q857" s="255"/>
      <c r="R857" s="255"/>
      <c r="S857" s="255"/>
      <c r="T857" s="25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7" t="s">
        <v>190</v>
      </c>
      <c r="AU857" s="257" t="s">
        <v>87</v>
      </c>
      <c r="AV857" s="13" t="s">
        <v>87</v>
      </c>
      <c r="AW857" s="13" t="s">
        <v>34</v>
      </c>
      <c r="AX857" s="13" t="s">
        <v>85</v>
      </c>
      <c r="AY857" s="257" t="s">
        <v>179</v>
      </c>
    </row>
    <row r="858" s="2" customFormat="1" ht="16.5" customHeight="1">
      <c r="A858" s="39"/>
      <c r="B858" s="40"/>
      <c r="C858" s="280" t="s">
        <v>1163</v>
      </c>
      <c r="D858" s="280" t="s">
        <v>400</v>
      </c>
      <c r="E858" s="281" t="s">
        <v>1164</v>
      </c>
      <c r="F858" s="282" t="s">
        <v>1165</v>
      </c>
      <c r="G858" s="283" t="s">
        <v>253</v>
      </c>
      <c r="H858" s="284">
        <v>22.949999999999999</v>
      </c>
      <c r="I858" s="285"/>
      <c r="J858" s="286">
        <f>ROUND(I858*H858,2)</f>
        <v>0</v>
      </c>
      <c r="K858" s="282" t="s">
        <v>185</v>
      </c>
      <c r="L858" s="287"/>
      <c r="M858" s="288" t="s">
        <v>1</v>
      </c>
      <c r="N858" s="289" t="s">
        <v>43</v>
      </c>
      <c r="O858" s="92"/>
      <c r="P858" s="238">
        <f>O858*H858</f>
        <v>0</v>
      </c>
      <c r="Q858" s="238">
        <v>0.14044000000000001</v>
      </c>
      <c r="R858" s="238">
        <f>Q858*H858</f>
        <v>3.2230980000000002</v>
      </c>
      <c r="S858" s="238">
        <v>0</v>
      </c>
      <c r="T858" s="23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227</v>
      </c>
      <c r="AT858" s="240" t="s">
        <v>400</v>
      </c>
      <c r="AU858" s="240" t="s">
        <v>87</v>
      </c>
      <c r="AY858" s="18" t="s">
        <v>179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85</v>
      </c>
      <c r="BK858" s="241">
        <f>ROUND(I858*H858,2)</f>
        <v>0</v>
      </c>
      <c r="BL858" s="18" t="s">
        <v>186</v>
      </c>
      <c r="BM858" s="240" t="s">
        <v>1166</v>
      </c>
    </row>
    <row r="859" s="2" customFormat="1">
      <c r="A859" s="39"/>
      <c r="B859" s="40"/>
      <c r="C859" s="41"/>
      <c r="D859" s="242" t="s">
        <v>188</v>
      </c>
      <c r="E859" s="41"/>
      <c r="F859" s="243" t="s">
        <v>1165</v>
      </c>
      <c r="G859" s="41"/>
      <c r="H859" s="41"/>
      <c r="I859" s="244"/>
      <c r="J859" s="41"/>
      <c r="K859" s="41"/>
      <c r="L859" s="45"/>
      <c r="M859" s="245"/>
      <c r="N859" s="246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188</v>
      </c>
      <c r="AU859" s="18" t="s">
        <v>87</v>
      </c>
    </row>
    <row r="860" s="13" customFormat="1">
      <c r="A860" s="13"/>
      <c r="B860" s="247"/>
      <c r="C860" s="248"/>
      <c r="D860" s="242" t="s">
        <v>190</v>
      </c>
      <c r="E860" s="249" t="s">
        <v>1</v>
      </c>
      <c r="F860" s="250" t="s">
        <v>1162</v>
      </c>
      <c r="G860" s="248"/>
      <c r="H860" s="251">
        <v>22.5</v>
      </c>
      <c r="I860" s="252"/>
      <c r="J860" s="248"/>
      <c r="K860" s="248"/>
      <c r="L860" s="253"/>
      <c r="M860" s="254"/>
      <c r="N860" s="255"/>
      <c r="O860" s="255"/>
      <c r="P860" s="255"/>
      <c r="Q860" s="255"/>
      <c r="R860" s="255"/>
      <c r="S860" s="255"/>
      <c r="T860" s="25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7" t="s">
        <v>190</v>
      </c>
      <c r="AU860" s="257" t="s">
        <v>87</v>
      </c>
      <c r="AV860" s="13" t="s">
        <v>87</v>
      </c>
      <c r="AW860" s="13" t="s">
        <v>34</v>
      </c>
      <c r="AX860" s="13" t="s">
        <v>78</v>
      </c>
      <c r="AY860" s="257" t="s">
        <v>179</v>
      </c>
    </row>
    <row r="861" s="14" customFormat="1">
      <c r="A861" s="14"/>
      <c r="B861" s="258"/>
      <c r="C861" s="259"/>
      <c r="D861" s="242" t="s">
        <v>190</v>
      </c>
      <c r="E861" s="260" t="s">
        <v>1</v>
      </c>
      <c r="F861" s="261" t="s">
        <v>192</v>
      </c>
      <c r="G861" s="259"/>
      <c r="H861" s="262">
        <v>22.5</v>
      </c>
      <c r="I861" s="263"/>
      <c r="J861" s="259"/>
      <c r="K861" s="259"/>
      <c r="L861" s="264"/>
      <c r="M861" s="265"/>
      <c r="N861" s="266"/>
      <c r="O861" s="266"/>
      <c r="P861" s="266"/>
      <c r="Q861" s="266"/>
      <c r="R861" s="266"/>
      <c r="S861" s="266"/>
      <c r="T861" s="26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8" t="s">
        <v>190</v>
      </c>
      <c r="AU861" s="268" t="s">
        <v>87</v>
      </c>
      <c r="AV861" s="14" t="s">
        <v>186</v>
      </c>
      <c r="AW861" s="14" t="s">
        <v>34</v>
      </c>
      <c r="AX861" s="14" t="s">
        <v>85</v>
      </c>
      <c r="AY861" s="268" t="s">
        <v>179</v>
      </c>
    </row>
    <row r="862" s="13" customFormat="1">
      <c r="A862" s="13"/>
      <c r="B862" s="247"/>
      <c r="C862" s="248"/>
      <c r="D862" s="242" t="s">
        <v>190</v>
      </c>
      <c r="E862" s="248"/>
      <c r="F862" s="250" t="s">
        <v>1167</v>
      </c>
      <c r="G862" s="248"/>
      <c r="H862" s="251">
        <v>22.949999999999999</v>
      </c>
      <c r="I862" s="252"/>
      <c r="J862" s="248"/>
      <c r="K862" s="248"/>
      <c r="L862" s="253"/>
      <c r="M862" s="254"/>
      <c r="N862" s="255"/>
      <c r="O862" s="255"/>
      <c r="P862" s="255"/>
      <c r="Q862" s="255"/>
      <c r="R862" s="255"/>
      <c r="S862" s="255"/>
      <c r="T862" s="25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7" t="s">
        <v>190</v>
      </c>
      <c r="AU862" s="257" t="s">
        <v>87</v>
      </c>
      <c r="AV862" s="13" t="s">
        <v>87</v>
      </c>
      <c r="AW862" s="13" t="s">
        <v>4</v>
      </c>
      <c r="AX862" s="13" t="s">
        <v>85</v>
      </c>
      <c r="AY862" s="257" t="s">
        <v>179</v>
      </c>
    </row>
    <row r="863" s="2" customFormat="1" ht="24.15" customHeight="1">
      <c r="A863" s="39"/>
      <c r="B863" s="40"/>
      <c r="C863" s="229" t="s">
        <v>1168</v>
      </c>
      <c r="D863" s="229" t="s">
        <v>181</v>
      </c>
      <c r="E863" s="230" t="s">
        <v>1169</v>
      </c>
      <c r="F863" s="231" t="s">
        <v>1170</v>
      </c>
      <c r="G863" s="232" t="s">
        <v>184</v>
      </c>
      <c r="H863" s="233">
        <v>9.6199999999999992</v>
      </c>
      <c r="I863" s="234"/>
      <c r="J863" s="235">
        <f>ROUND(I863*H863,2)</f>
        <v>0</v>
      </c>
      <c r="K863" s="231" t="s">
        <v>185</v>
      </c>
      <c r="L863" s="45"/>
      <c r="M863" s="236" t="s">
        <v>1</v>
      </c>
      <c r="N863" s="237" t="s">
        <v>43</v>
      </c>
      <c r="O863" s="92"/>
      <c r="P863" s="238">
        <f>O863*H863</f>
        <v>0</v>
      </c>
      <c r="Q863" s="238">
        <v>0</v>
      </c>
      <c r="R863" s="238">
        <f>Q863*H863</f>
        <v>0</v>
      </c>
      <c r="S863" s="238">
        <v>0</v>
      </c>
      <c r="T863" s="23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0" t="s">
        <v>186</v>
      </c>
      <c r="AT863" s="240" t="s">
        <v>181</v>
      </c>
      <c r="AU863" s="240" t="s">
        <v>87</v>
      </c>
      <c r="AY863" s="18" t="s">
        <v>179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85</v>
      </c>
      <c r="BK863" s="241">
        <f>ROUND(I863*H863,2)</f>
        <v>0</v>
      </c>
      <c r="BL863" s="18" t="s">
        <v>186</v>
      </c>
      <c r="BM863" s="240" t="s">
        <v>1171</v>
      </c>
    </row>
    <row r="864" s="2" customFormat="1">
      <c r="A864" s="39"/>
      <c r="B864" s="40"/>
      <c r="C864" s="41"/>
      <c r="D864" s="242" t="s">
        <v>188</v>
      </c>
      <c r="E864" s="41"/>
      <c r="F864" s="243" t="s">
        <v>1172</v>
      </c>
      <c r="G864" s="41"/>
      <c r="H864" s="41"/>
      <c r="I864" s="244"/>
      <c r="J864" s="41"/>
      <c r="K864" s="41"/>
      <c r="L864" s="45"/>
      <c r="M864" s="245"/>
      <c r="N864" s="246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188</v>
      </c>
      <c r="AU864" s="18" t="s">
        <v>87</v>
      </c>
    </row>
    <row r="865" s="13" customFormat="1">
      <c r="A865" s="13"/>
      <c r="B865" s="247"/>
      <c r="C865" s="248"/>
      <c r="D865" s="242" t="s">
        <v>190</v>
      </c>
      <c r="E865" s="249" t="s">
        <v>1</v>
      </c>
      <c r="F865" s="250" t="s">
        <v>1173</v>
      </c>
      <c r="G865" s="248"/>
      <c r="H865" s="251">
        <v>9.6199999999999992</v>
      </c>
      <c r="I865" s="252"/>
      <c r="J865" s="248"/>
      <c r="K865" s="248"/>
      <c r="L865" s="253"/>
      <c r="M865" s="254"/>
      <c r="N865" s="255"/>
      <c r="O865" s="255"/>
      <c r="P865" s="255"/>
      <c r="Q865" s="255"/>
      <c r="R865" s="255"/>
      <c r="S865" s="255"/>
      <c r="T865" s="25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7" t="s">
        <v>190</v>
      </c>
      <c r="AU865" s="257" t="s">
        <v>87</v>
      </c>
      <c r="AV865" s="13" t="s">
        <v>87</v>
      </c>
      <c r="AW865" s="13" t="s">
        <v>34</v>
      </c>
      <c r="AX865" s="13" t="s">
        <v>78</v>
      </c>
      <c r="AY865" s="257" t="s">
        <v>179</v>
      </c>
    </row>
    <row r="866" s="14" customFormat="1">
      <c r="A866" s="14"/>
      <c r="B866" s="258"/>
      <c r="C866" s="259"/>
      <c r="D866" s="242" t="s">
        <v>190</v>
      </c>
      <c r="E866" s="260" t="s">
        <v>1</v>
      </c>
      <c r="F866" s="261" t="s">
        <v>192</v>
      </c>
      <c r="G866" s="259"/>
      <c r="H866" s="262">
        <v>9.6199999999999992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8" t="s">
        <v>190</v>
      </c>
      <c r="AU866" s="268" t="s">
        <v>87</v>
      </c>
      <c r="AV866" s="14" t="s">
        <v>186</v>
      </c>
      <c r="AW866" s="14" t="s">
        <v>34</v>
      </c>
      <c r="AX866" s="14" t="s">
        <v>85</v>
      </c>
      <c r="AY866" s="268" t="s">
        <v>179</v>
      </c>
    </row>
    <row r="867" s="12" customFormat="1" ht="20.88" customHeight="1">
      <c r="A867" s="12"/>
      <c r="B867" s="213"/>
      <c r="C867" s="214"/>
      <c r="D867" s="215" t="s">
        <v>77</v>
      </c>
      <c r="E867" s="227" t="s">
        <v>770</v>
      </c>
      <c r="F867" s="227" t="s">
        <v>1174</v>
      </c>
      <c r="G867" s="214"/>
      <c r="H867" s="214"/>
      <c r="I867" s="217"/>
      <c r="J867" s="228">
        <f>BK867</f>
        <v>0</v>
      </c>
      <c r="K867" s="214"/>
      <c r="L867" s="219"/>
      <c r="M867" s="220"/>
      <c r="N867" s="221"/>
      <c r="O867" s="221"/>
      <c r="P867" s="222">
        <f>SUM(P868:P932)</f>
        <v>0</v>
      </c>
      <c r="Q867" s="221"/>
      <c r="R867" s="222">
        <f>SUM(R868:R932)</f>
        <v>0.014594000000000001</v>
      </c>
      <c r="S867" s="221"/>
      <c r="T867" s="223">
        <f>SUM(T868:T932)</f>
        <v>248.26142999999999</v>
      </c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R867" s="224" t="s">
        <v>85</v>
      </c>
      <c r="AT867" s="225" t="s">
        <v>77</v>
      </c>
      <c r="AU867" s="225" t="s">
        <v>87</v>
      </c>
      <c r="AY867" s="224" t="s">
        <v>179</v>
      </c>
      <c r="BK867" s="226">
        <f>SUM(BK868:BK932)</f>
        <v>0</v>
      </c>
    </row>
    <row r="868" s="2" customFormat="1" ht="24.15" customHeight="1">
      <c r="A868" s="39"/>
      <c r="B868" s="40"/>
      <c r="C868" s="229" t="s">
        <v>1175</v>
      </c>
      <c r="D868" s="229" t="s">
        <v>181</v>
      </c>
      <c r="E868" s="230" t="s">
        <v>1176</v>
      </c>
      <c r="F868" s="231" t="s">
        <v>1177</v>
      </c>
      <c r="G868" s="232" t="s">
        <v>184</v>
      </c>
      <c r="H868" s="233">
        <v>6.3799999999999999</v>
      </c>
      <c r="I868" s="234"/>
      <c r="J868" s="235">
        <f>ROUND(I868*H868,2)</f>
        <v>0</v>
      </c>
      <c r="K868" s="231" t="s">
        <v>185</v>
      </c>
      <c r="L868" s="45"/>
      <c r="M868" s="236" t="s">
        <v>1</v>
      </c>
      <c r="N868" s="237" t="s">
        <v>43</v>
      </c>
      <c r="O868" s="92"/>
      <c r="P868" s="238">
        <f>O868*H868</f>
        <v>0</v>
      </c>
      <c r="Q868" s="238">
        <v>0</v>
      </c>
      <c r="R868" s="238">
        <f>Q868*H868</f>
        <v>0</v>
      </c>
      <c r="S868" s="238">
        <v>0.32000000000000001</v>
      </c>
      <c r="T868" s="239">
        <f>S868*H868</f>
        <v>2.0415999999999999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186</v>
      </c>
      <c r="AT868" s="240" t="s">
        <v>181</v>
      </c>
      <c r="AU868" s="240" t="s">
        <v>95</v>
      </c>
      <c r="AY868" s="18" t="s">
        <v>179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85</v>
      </c>
      <c r="BK868" s="241">
        <f>ROUND(I868*H868,2)</f>
        <v>0</v>
      </c>
      <c r="BL868" s="18" t="s">
        <v>186</v>
      </c>
      <c r="BM868" s="240" t="s">
        <v>1178</v>
      </c>
    </row>
    <row r="869" s="2" customFormat="1">
      <c r="A869" s="39"/>
      <c r="B869" s="40"/>
      <c r="C869" s="41"/>
      <c r="D869" s="242" t="s">
        <v>188</v>
      </c>
      <c r="E869" s="41"/>
      <c r="F869" s="243" t="s">
        <v>1179</v>
      </c>
      <c r="G869" s="41"/>
      <c r="H869" s="41"/>
      <c r="I869" s="244"/>
      <c r="J869" s="41"/>
      <c r="K869" s="41"/>
      <c r="L869" s="45"/>
      <c r="M869" s="245"/>
      <c r="N869" s="246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188</v>
      </c>
      <c r="AU869" s="18" t="s">
        <v>95</v>
      </c>
    </row>
    <row r="870" s="13" customFormat="1">
      <c r="A870" s="13"/>
      <c r="B870" s="247"/>
      <c r="C870" s="248"/>
      <c r="D870" s="242" t="s">
        <v>190</v>
      </c>
      <c r="E870" s="249" t="s">
        <v>1</v>
      </c>
      <c r="F870" s="250" t="s">
        <v>1180</v>
      </c>
      <c r="G870" s="248"/>
      <c r="H870" s="251">
        <v>6.3799999999999999</v>
      </c>
      <c r="I870" s="252"/>
      <c r="J870" s="248"/>
      <c r="K870" s="248"/>
      <c r="L870" s="253"/>
      <c r="M870" s="254"/>
      <c r="N870" s="255"/>
      <c r="O870" s="255"/>
      <c r="P870" s="255"/>
      <c r="Q870" s="255"/>
      <c r="R870" s="255"/>
      <c r="S870" s="255"/>
      <c r="T870" s="25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7" t="s">
        <v>190</v>
      </c>
      <c r="AU870" s="257" t="s">
        <v>95</v>
      </c>
      <c r="AV870" s="13" t="s">
        <v>87</v>
      </c>
      <c r="AW870" s="13" t="s">
        <v>34</v>
      </c>
      <c r="AX870" s="13" t="s">
        <v>85</v>
      </c>
      <c r="AY870" s="257" t="s">
        <v>179</v>
      </c>
    </row>
    <row r="871" s="2" customFormat="1" ht="24.15" customHeight="1">
      <c r="A871" s="39"/>
      <c r="B871" s="40"/>
      <c r="C871" s="229" t="s">
        <v>1181</v>
      </c>
      <c r="D871" s="229" t="s">
        <v>181</v>
      </c>
      <c r="E871" s="230" t="s">
        <v>1182</v>
      </c>
      <c r="F871" s="231" t="s">
        <v>1183</v>
      </c>
      <c r="G871" s="232" t="s">
        <v>184</v>
      </c>
      <c r="H871" s="233">
        <v>23.829999999999998</v>
      </c>
      <c r="I871" s="234"/>
      <c r="J871" s="235">
        <f>ROUND(I871*H871,2)</f>
        <v>0</v>
      </c>
      <c r="K871" s="231" t="s">
        <v>185</v>
      </c>
      <c r="L871" s="45"/>
      <c r="M871" s="236" t="s">
        <v>1</v>
      </c>
      <c r="N871" s="237" t="s">
        <v>43</v>
      </c>
      <c r="O871" s="92"/>
      <c r="P871" s="238">
        <f>O871*H871</f>
        <v>0</v>
      </c>
      <c r="Q871" s="238">
        <v>0</v>
      </c>
      <c r="R871" s="238">
        <f>Q871*H871</f>
        <v>0</v>
      </c>
      <c r="S871" s="238">
        <v>0.26000000000000001</v>
      </c>
      <c r="T871" s="239">
        <f>S871*H871</f>
        <v>6.1958000000000002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186</v>
      </c>
      <c r="AT871" s="240" t="s">
        <v>181</v>
      </c>
      <c r="AU871" s="240" t="s">
        <v>95</v>
      </c>
      <c r="AY871" s="18" t="s">
        <v>179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85</v>
      </c>
      <c r="BK871" s="241">
        <f>ROUND(I871*H871,2)</f>
        <v>0</v>
      </c>
      <c r="BL871" s="18" t="s">
        <v>186</v>
      </c>
      <c r="BM871" s="240" t="s">
        <v>1184</v>
      </c>
    </row>
    <row r="872" s="2" customFormat="1">
      <c r="A872" s="39"/>
      <c r="B872" s="40"/>
      <c r="C872" s="41"/>
      <c r="D872" s="242" t="s">
        <v>188</v>
      </c>
      <c r="E872" s="41"/>
      <c r="F872" s="243" t="s">
        <v>1185</v>
      </c>
      <c r="G872" s="41"/>
      <c r="H872" s="41"/>
      <c r="I872" s="244"/>
      <c r="J872" s="41"/>
      <c r="K872" s="41"/>
      <c r="L872" s="45"/>
      <c r="M872" s="245"/>
      <c r="N872" s="246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188</v>
      </c>
      <c r="AU872" s="18" t="s">
        <v>95</v>
      </c>
    </row>
    <row r="873" s="13" customFormat="1">
      <c r="A873" s="13"/>
      <c r="B873" s="247"/>
      <c r="C873" s="248"/>
      <c r="D873" s="242" t="s">
        <v>190</v>
      </c>
      <c r="E873" s="249" t="s">
        <v>1</v>
      </c>
      <c r="F873" s="250" t="s">
        <v>1186</v>
      </c>
      <c r="G873" s="248"/>
      <c r="H873" s="251">
        <v>23.829999999999998</v>
      </c>
      <c r="I873" s="252"/>
      <c r="J873" s="248"/>
      <c r="K873" s="248"/>
      <c r="L873" s="253"/>
      <c r="M873" s="254"/>
      <c r="N873" s="255"/>
      <c r="O873" s="255"/>
      <c r="P873" s="255"/>
      <c r="Q873" s="255"/>
      <c r="R873" s="255"/>
      <c r="S873" s="255"/>
      <c r="T873" s="256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7" t="s">
        <v>190</v>
      </c>
      <c r="AU873" s="257" t="s">
        <v>95</v>
      </c>
      <c r="AV873" s="13" t="s">
        <v>87</v>
      </c>
      <c r="AW873" s="13" t="s">
        <v>34</v>
      </c>
      <c r="AX873" s="13" t="s">
        <v>85</v>
      </c>
      <c r="AY873" s="257" t="s">
        <v>179</v>
      </c>
    </row>
    <row r="874" s="2" customFormat="1" ht="24.15" customHeight="1">
      <c r="A874" s="39"/>
      <c r="B874" s="40"/>
      <c r="C874" s="229" t="s">
        <v>1187</v>
      </c>
      <c r="D874" s="229" t="s">
        <v>181</v>
      </c>
      <c r="E874" s="230" t="s">
        <v>1188</v>
      </c>
      <c r="F874" s="231" t="s">
        <v>1189</v>
      </c>
      <c r="G874" s="232" t="s">
        <v>184</v>
      </c>
      <c r="H874" s="233">
        <v>47.25</v>
      </c>
      <c r="I874" s="234"/>
      <c r="J874" s="235">
        <f>ROUND(I874*H874,2)</f>
        <v>0</v>
      </c>
      <c r="K874" s="231" t="s">
        <v>185</v>
      </c>
      <c r="L874" s="45"/>
      <c r="M874" s="236" t="s">
        <v>1</v>
      </c>
      <c r="N874" s="237" t="s">
        <v>43</v>
      </c>
      <c r="O874" s="92"/>
      <c r="P874" s="238">
        <f>O874*H874</f>
        <v>0</v>
      </c>
      <c r="Q874" s="238">
        <v>0</v>
      </c>
      <c r="R874" s="238">
        <f>Q874*H874</f>
        <v>0</v>
      </c>
      <c r="S874" s="238">
        <v>0.29499999999999998</v>
      </c>
      <c r="T874" s="239">
        <f>S874*H874</f>
        <v>13.938749999999999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186</v>
      </c>
      <c r="AT874" s="240" t="s">
        <v>181</v>
      </c>
      <c r="AU874" s="240" t="s">
        <v>95</v>
      </c>
      <c r="AY874" s="18" t="s">
        <v>179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85</v>
      </c>
      <c r="BK874" s="241">
        <f>ROUND(I874*H874,2)</f>
        <v>0</v>
      </c>
      <c r="BL874" s="18" t="s">
        <v>186</v>
      </c>
      <c r="BM874" s="240" t="s">
        <v>1190</v>
      </c>
    </row>
    <row r="875" s="2" customFormat="1">
      <c r="A875" s="39"/>
      <c r="B875" s="40"/>
      <c r="C875" s="41"/>
      <c r="D875" s="242" t="s">
        <v>188</v>
      </c>
      <c r="E875" s="41"/>
      <c r="F875" s="243" t="s">
        <v>1191</v>
      </c>
      <c r="G875" s="41"/>
      <c r="H875" s="41"/>
      <c r="I875" s="244"/>
      <c r="J875" s="41"/>
      <c r="K875" s="41"/>
      <c r="L875" s="45"/>
      <c r="M875" s="245"/>
      <c r="N875" s="246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188</v>
      </c>
      <c r="AU875" s="18" t="s">
        <v>95</v>
      </c>
    </row>
    <row r="876" s="13" customFormat="1">
      <c r="A876" s="13"/>
      <c r="B876" s="247"/>
      <c r="C876" s="248"/>
      <c r="D876" s="242" t="s">
        <v>190</v>
      </c>
      <c r="E876" s="249" t="s">
        <v>1</v>
      </c>
      <c r="F876" s="250" t="s">
        <v>1192</v>
      </c>
      <c r="G876" s="248"/>
      <c r="H876" s="251">
        <v>47.25</v>
      </c>
      <c r="I876" s="252"/>
      <c r="J876" s="248"/>
      <c r="K876" s="248"/>
      <c r="L876" s="253"/>
      <c r="M876" s="254"/>
      <c r="N876" s="255"/>
      <c r="O876" s="255"/>
      <c r="P876" s="255"/>
      <c r="Q876" s="255"/>
      <c r="R876" s="255"/>
      <c r="S876" s="255"/>
      <c r="T876" s="25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7" t="s">
        <v>190</v>
      </c>
      <c r="AU876" s="257" t="s">
        <v>95</v>
      </c>
      <c r="AV876" s="13" t="s">
        <v>87</v>
      </c>
      <c r="AW876" s="13" t="s">
        <v>34</v>
      </c>
      <c r="AX876" s="13" t="s">
        <v>85</v>
      </c>
      <c r="AY876" s="257" t="s">
        <v>179</v>
      </c>
    </row>
    <row r="877" s="2" customFormat="1" ht="33" customHeight="1">
      <c r="A877" s="39"/>
      <c r="B877" s="40"/>
      <c r="C877" s="229" t="s">
        <v>1193</v>
      </c>
      <c r="D877" s="229" t="s">
        <v>181</v>
      </c>
      <c r="E877" s="230" t="s">
        <v>1194</v>
      </c>
      <c r="F877" s="231" t="s">
        <v>1195</v>
      </c>
      <c r="G877" s="232" t="s">
        <v>184</v>
      </c>
      <c r="H877" s="233">
        <v>125.40000000000001</v>
      </c>
      <c r="I877" s="234"/>
      <c r="J877" s="235">
        <f>ROUND(I877*H877,2)</f>
        <v>0</v>
      </c>
      <c r="K877" s="231" t="s">
        <v>185</v>
      </c>
      <c r="L877" s="45"/>
      <c r="M877" s="236" t="s">
        <v>1</v>
      </c>
      <c r="N877" s="237" t="s">
        <v>43</v>
      </c>
      <c r="O877" s="92"/>
      <c r="P877" s="238">
        <f>O877*H877</f>
        <v>0</v>
      </c>
      <c r="Q877" s="238">
        <v>0</v>
      </c>
      <c r="R877" s="238">
        <f>Q877*H877</f>
        <v>0</v>
      </c>
      <c r="S877" s="238">
        <v>0.28999999999999998</v>
      </c>
      <c r="T877" s="239">
        <f>S877*H877</f>
        <v>36.366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186</v>
      </c>
      <c r="AT877" s="240" t="s">
        <v>181</v>
      </c>
      <c r="AU877" s="240" t="s">
        <v>95</v>
      </c>
      <c r="AY877" s="18" t="s">
        <v>179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85</v>
      </c>
      <c r="BK877" s="241">
        <f>ROUND(I877*H877,2)</f>
        <v>0</v>
      </c>
      <c r="BL877" s="18" t="s">
        <v>186</v>
      </c>
      <c r="BM877" s="240" t="s">
        <v>1196</v>
      </c>
    </row>
    <row r="878" s="2" customFormat="1">
      <c r="A878" s="39"/>
      <c r="B878" s="40"/>
      <c r="C878" s="41"/>
      <c r="D878" s="242" t="s">
        <v>188</v>
      </c>
      <c r="E878" s="41"/>
      <c r="F878" s="243" t="s">
        <v>1197</v>
      </c>
      <c r="G878" s="41"/>
      <c r="H878" s="41"/>
      <c r="I878" s="244"/>
      <c r="J878" s="41"/>
      <c r="K878" s="41"/>
      <c r="L878" s="45"/>
      <c r="M878" s="245"/>
      <c r="N878" s="246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188</v>
      </c>
      <c r="AU878" s="18" t="s">
        <v>95</v>
      </c>
    </row>
    <row r="879" s="13" customFormat="1">
      <c r="A879" s="13"/>
      <c r="B879" s="247"/>
      <c r="C879" s="248"/>
      <c r="D879" s="242" t="s">
        <v>190</v>
      </c>
      <c r="E879" s="249" t="s">
        <v>1</v>
      </c>
      <c r="F879" s="250" t="s">
        <v>1198</v>
      </c>
      <c r="G879" s="248"/>
      <c r="H879" s="251">
        <v>125.40000000000001</v>
      </c>
      <c r="I879" s="252"/>
      <c r="J879" s="248"/>
      <c r="K879" s="248"/>
      <c r="L879" s="253"/>
      <c r="M879" s="254"/>
      <c r="N879" s="255"/>
      <c r="O879" s="255"/>
      <c r="P879" s="255"/>
      <c r="Q879" s="255"/>
      <c r="R879" s="255"/>
      <c r="S879" s="255"/>
      <c r="T879" s="256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7" t="s">
        <v>190</v>
      </c>
      <c r="AU879" s="257" t="s">
        <v>95</v>
      </c>
      <c r="AV879" s="13" t="s">
        <v>87</v>
      </c>
      <c r="AW879" s="13" t="s">
        <v>34</v>
      </c>
      <c r="AX879" s="13" t="s">
        <v>85</v>
      </c>
      <c r="AY879" s="257" t="s">
        <v>179</v>
      </c>
    </row>
    <row r="880" s="2" customFormat="1" ht="24.15" customHeight="1">
      <c r="A880" s="39"/>
      <c r="B880" s="40"/>
      <c r="C880" s="229" t="s">
        <v>1199</v>
      </c>
      <c r="D880" s="229" t="s">
        <v>181</v>
      </c>
      <c r="E880" s="230" t="s">
        <v>1200</v>
      </c>
      <c r="F880" s="231" t="s">
        <v>1201</v>
      </c>
      <c r="G880" s="232" t="s">
        <v>184</v>
      </c>
      <c r="H880" s="233">
        <v>53.630000000000003</v>
      </c>
      <c r="I880" s="234"/>
      <c r="J880" s="235">
        <f>ROUND(I880*H880,2)</f>
        <v>0</v>
      </c>
      <c r="K880" s="231" t="s">
        <v>185</v>
      </c>
      <c r="L880" s="45"/>
      <c r="M880" s="236" t="s">
        <v>1</v>
      </c>
      <c r="N880" s="237" t="s">
        <v>43</v>
      </c>
      <c r="O880" s="92"/>
      <c r="P880" s="238">
        <f>O880*H880</f>
        <v>0</v>
      </c>
      <c r="Q880" s="238">
        <v>0</v>
      </c>
      <c r="R880" s="238">
        <f>Q880*H880</f>
        <v>0</v>
      </c>
      <c r="S880" s="238">
        <v>0.17000000000000001</v>
      </c>
      <c r="T880" s="239">
        <f>S880*H880</f>
        <v>9.1171000000000006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186</v>
      </c>
      <c r="AT880" s="240" t="s">
        <v>181</v>
      </c>
      <c r="AU880" s="240" t="s">
        <v>95</v>
      </c>
      <c r="AY880" s="18" t="s">
        <v>179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85</v>
      </c>
      <c r="BK880" s="241">
        <f>ROUND(I880*H880,2)</f>
        <v>0</v>
      </c>
      <c r="BL880" s="18" t="s">
        <v>186</v>
      </c>
      <c r="BM880" s="240" t="s">
        <v>1202</v>
      </c>
    </row>
    <row r="881" s="2" customFormat="1">
      <c r="A881" s="39"/>
      <c r="B881" s="40"/>
      <c r="C881" s="41"/>
      <c r="D881" s="242" t="s">
        <v>188</v>
      </c>
      <c r="E881" s="41"/>
      <c r="F881" s="243" t="s">
        <v>1203</v>
      </c>
      <c r="G881" s="41"/>
      <c r="H881" s="41"/>
      <c r="I881" s="244"/>
      <c r="J881" s="41"/>
      <c r="K881" s="41"/>
      <c r="L881" s="45"/>
      <c r="M881" s="245"/>
      <c r="N881" s="246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188</v>
      </c>
      <c r="AU881" s="18" t="s">
        <v>95</v>
      </c>
    </row>
    <row r="882" s="13" customFormat="1">
      <c r="A882" s="13"/>
      <c r="B882" s="247"/>
      <c r="C882" s="248"/>
      <c r="D882" s="242" t="s">
        <v>190</v>
      </c>
      <c r="E882" s="249" t="s">
        <v>1</v>
      </c>
      <c r="F882" s="250" t="s">
        <v>1204</v>
      </c>
      <c r="G882" s="248"/>
      <c r="H882" s="251">
        <v>53.630000000000003</v>
      </c>
      <c r="I882" s="252"/>
      <c r="J882" s="248"/>
      <c r="K882" s="248"/>
      <c r="L882" s="253"/>
      <c r="M882" s="254"/>
      <c r="N882" s="255"/>
      <c r="O882" s="255"/>
      <c r="P882" s="255"/>
      <c r="Q882" s="255"/>
      <c r="R882" s="255"/>
      <c r="S882" s="255"/>
      <c r="T882" s="25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7" t="s">
        <v>190</v>
      </c>
      <c r="AU882" s="257" t="s">
        <v>95</v>
      </c>
      <c r="AV882" s="13" t="s">
        <v>87</v>
      </c>
      <c r="AW882" s="13" t="s">
        <v>34</v>
      </c>
      <c r="AX882" s="13" t="s">
        <v>85</v>
      </c>
      <c r="AY882" s="257" t="s">
        <v>179</v>
      </c>
    </row>
    <row r="883" s="2" customFormat="1" ht="24.15" customHeight="1">
      <c r="A883" s="39"/>
      <c r="B883" s="40"/>
      <c r="C883" s="229" t="s">
        <v>1205</v>
      </c>
      <c r="D883" s="229" t="s">
        <v>181</v>
      </c>
      <c r="E883" s="230" t="s">
        <v>1206</v>
      </c>
      <c r="F883" s="231" t="s">
        <v>1207</v>
      </c>
      <c r="G883" s="232" t="s">
        <v>184</v>
      </c>
      <c r="H883" s="233">
        <v>71.049999999999997</v>
      </c>
      <c r="I883" s="234"/>
      <c r="J883" s="235">
        <f>ROUND(I883*H883,2)</f>
        <v>0</v>
      </c>
      <c r="K883" s="231" t="s">
        <v>185</v>
      </c>
      <c r="L883" s="45"/>
      <c r="M883" s="236" t="s">
        <v>1</v>
      </c>
      <c r="N883" s="237" t="s">
        <v>43</v>
      </c>
      <c r="O883" s="92"/>
      <c r="P883" s="238">
        <f>O883*H883</f>
        <v>0</v>
      </c>
      <c r="Q883" s="238">
        <v>0</v>
      </c>
      <c r="R883" s="238">
        <f>Q883*H883</f>
        <v>0</v>
      </c>
      <c r="S883" s="238">
        <v>0.45000000000000001</v>
      </c>
      <c r="T883" s="239">
        <f>S883*H883</f>
        <v>31.9725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0" t="s">
        <v>186</v>
      </c>
      <c r="AT883" s="240" t="s">
        <v>181</v>
      </c>
      <c r="AU883" s="240" t="s">
        <v>95</v>
      </c>
      <c r="AY883" s="18" t="s">
        <v>179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85</v>
      </c>
      <c r="BK883" s="241">
        <f>ROUND(I883*H883,2)</f>
        <v>0</v>
      </c>
      <c r="BL883" s="18" t="s">
        <v>186</v>
      </c>
      <c r="BM883" s="240" t="s">
        <v>1208</v>
      </c>
    </row>
    <row r="884" s="2" customFormat="1">
      <c r="A884" s="39"/>
      <c r="B884" s="40"/>
      <c r="C884" s="41"/>
      <c r="D884" s="242" t="s">
        <v>188</v>
      </c>
      <c r="E884" s="41"/>
      <c r="F884" s="243" t="s">
        <v>1209</v>
      </c>
      <c r="G884" s="41"/>
      <c r="H884" s="41"/>
      <c r="I884" s="244"/>
      <c r="J884" s="41"/>
      <c r="K884" s="41"/>
      <c r="L884" s="45"/>
      <c r="M884" s="245"/>
      <c r="N884" s="246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188</v>
      </c>
      <c r="AU884" s="18" t="s">
        <v>95</v>
      </c>
    </row>
    <row r="885" s="13" customFormat="1">
      <c r="A885" s="13"/>
      <c r="B885" s="247"/>
      <c r="C885" s="248"/>
      <c r="D885" s="242" t="s">
        <v>190</v>
      </c>
      <c r="E885" s="249" t="s">
        <v>1</v>
      </c>
      <c r="F885" s="250" t="s">
        <v>1210</v>
      </c>
      <c r="G885" s="248"/>
      <c r="H885" s="251">
        <v>71.049999999999997</v>
      </c>
      <c r="I885" s="252"/>
      <c r="J885" s="248"/>
      <c r="K885" s="248"/>
      <c r="L885" s="253"/>
      <c r="M885" s="254"/>
      <c r="N885" s="255"/>
      <c r="O885" s="255"/>
      <c r="P885" s="255"/>
      <c r="Q885" s="255"/>
      <c r="R885" s="255"/>
      <c r="S885" s="255"/>
      <c r="T885" s="256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7" t="s">
        <v>190</v>
      </c>
      <c r="AU885" s="257" t="s">
        <v>95</v>
      </c>
      <c r="AV885" s="13" t="s">
        <v>87</v>
      </c>
      <c r="AW885" s="13" t="s">
        <v>34</v>
      </c>
      <c r="AX885" s="13" t="s">
        <v>78</v>
      </c>
      <c r="AY885" s="257" t="s">
        <v>179</v>
      </c>
    </row>
    <row r="886" s="14" customFormat="1">
      <c r="A886" s="14"/>
      <c r="B886" s="258"/>
      <c r="C886" s="259"/>
      <c r="D886" s="242" t="s">
        <v>190</v>
      </c>
      <c r="E886" s="260" t="s">
        <v>1</v>
      </c>
      <c r="F886" s="261" t="s">
        <v>192</v>
      </c>
      <c r="G886" s="259"/>
      <c r="H886" s="262">
        <v>71.049999999999997</v>
      </c>
      <c r="I886" s="263"/>
      <c r="J886" s="259"/>
      <c r="K886" s="259"/>
      <c r="L886" s="264"/>
      <c r="M886" s="265"/>
      <c r="N886" s="266"/>
      <c r="O886" s="266"/>
      <c r="P886" s="266"/>
      <c r="Q886" s="266"/>
      <c r="R886" s="266"/>
      <c r="S886" s="266"/>
      <c r="T886" s="267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8" t="s">
        <v>190</v>
      </c>
      <c r="AU886" s="268" t="s">
        <v>95</v>
      </c>
      <c r="AV886" s="14" t="s">
        <v>186</v>
      </c>
      <c r="AW886" s="14" t="s">
        <v>34</v>
      </c>
      <c r="AX886" s="14" t="s">
        <v>85</v>
      </c>
      <c r="AY886" s="268" t="s">
        <v>179</v>
      </c>
    </row>
    <row r="887" s="2" customFormat="1" ht="24.15" customHeight="1">
      <c r="A887" s="39"/>
      <c r="B887" s="40"/>
      <c r="C887" s="229" t="s">
        <v>1211</v>
      </c>
      <c r="D887" s="229" t="s">
        <v>181</v>
      </c>
      <c r="E887" s="230" t="s">
        <v>1212</v>
      </c>
      <c r="F887" s="231" t="s">
        <v>1213</v>
      </c>
      <c r="G887" s="232" t="s">
        <v>184</v>
      </c>
      <c r="H887" s="233">
        <v>81.400000000000006</v>
      </c>
      <c r="I887" s="234"/>
      <c r="J887" s="235">
        <f>ROUND(I887*H887,2)</f>
        <v>0</v>
      </c>
      <c r="K887" s="231" t="s">
        <v>185</v>
      </c>
      <c r="L887" s="45"/>
      <c r="M887" s="236" t="s">
        <v>1</v>
      </c>
      <c r="N887" s="237" t="s">
        <v>43</v>
      </c>
      <c r="O887" s="92"/>
      <c r="P887" s="238">
        <f>O887*H887</f>
        <v>0</v>
      </c>
      <c r="Q887" s="238">
        <v>3.0000000000000001E-05</v>
      </c>
      <c r="R887" s="238">
        <f>Q887*H887</f>
        <v>0.0024420000000000002</v>
      </c>
      <c r="S887" s="238">
        <v>0.091999999999999998</v>
      </c>
      <c r="T887" s="239">
        <f>S887*H887</f>
        <v>7.4888000000000003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0" t="s">
        <v>186</v>
      </c>
      <c r="AT887" s="240" t="s">
        <v>181</v>
      </c>
      <c r="AU887" s="240" t="s">
        <v>95</v>
      </c>
      <c r="AY887" s="18" t="s">
        <v>179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85</v>
      </c>
      <c r="BK887" s="241">
        <f>ROUND(I887*H887,2)</f>
        <v>0</v>
      </c>
      <c r="BL887" s="18" t="s">
        <v>186</v>
      </c>
      <c r="BM887" s="240" t="s">
        <v>1214</v>
      </c>
    </row>
    <row r="888" s="2" customFormat="1">
      <c r="A888" s="39"/>
      <c r="B888" s="40"/>
      <c r="C888" s="41"/>
      <c r="D888" s="242" t="s">
        <v>188</v>
      </c>
      <c r="E888" s="41"/>
      <c r="F888" s="243" t="s">
        <v>1215</v>
      </c>
      <c r="G888" s="41"/>
      <c r="H888" s="41"/>
      <c r="I888" s="244"/>
      <c r="J888" s="41"/>
      <c r="K888" s="41"/>
      <c r="L888" s="45"/>
      <c r="M888" s="245"/>
      <c r="N888" s="246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188</v>
      </c>
      <c r="AU888" s="18" t="s">
        <v>95</v>
      </c>
    </row>
    <row r="889" s="13" customFormat="1">
      <c r="A889" s="13"/>
      <c r="B889" s="247"/>
      <c r="C889" s="248"/>
      <c r="D889" s="242" t="s">
        <v>190</v>
      </c>
      <c r="E889" s="249" t="s">
        <v>1</v>
      </c>
      <c r="F889" s="250" t="s">
        <v>1216</v>
      </c>
      <c r="G889" s="248"/>
      <c r="H889" s="251">
        <v>81.400000000000006</v>
      </c>
      <c r="I889" s="252"/>
      <c r="J889" s="248"/>
      <c r="K889" s="248"/>
      <c r="L889" s="253"/>
      <c r="M889" s="254"/>
      <c r="N889" s="255"/>
      <c r="O889" s="255"/>
      <c r="P889" s="255"/>
      <c r="Q889" s="255"/>
      <c r="R889" s="255"/>
      <c r="S889" s="255"/>
      <c r="T889" s="256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7" t="s">
        <v>190</v>
      </c>
      <c r="AU889" s="257" t="s">
        <v>95</v>
      </c>
      <c r="AV889" s="13" t="s">
        <v>87</v>
      </c>
      <c r="AW889" s="13" t="s">
        <v>34</v>
      </c>
      <c r="AX889" s="13" t="s">
        <v>85</v>
      </c>
      <c r="AY889" s="257" t="s">
        <v>179</v>
      </c>
    </row>
    <row r="890" s="2" customFormat="1" ht="24.15" customHeight="1">
      <c r="A890" s="39"/>
      <c r="B890" s="40"/>
      <c r="C890" s="229" t="s">
        <v>1217</v>
      </c>
      <c r="D890" s="229" t="s">
        <v>181</v>
      </c>
      <c r="E890" s="230" t="s">
        <v>1218</v>
      </c>
      <c r="F890" s="231" t="s">
        <v>1219</v>
      </c>
      <c r="G890" s="232" t="s">
        <v>184</v>
      </c>
      <c r="H890" s="233">
        <v>151.90000000000001</v>
      </c>
      <c r="I890" s="234"/>
      <c r="J890" s="235">
        <f>ROUND(I890*H890,2)</f>
        <v>0</v>
      </c>
      <c r="K890" s="231" t="s">
        <v>185</v>
      </c>
      <c r="L890" s="45"/>
      <c r="M890" s="236" t="s">
        <v>1</v>
      </c>
      <c r="N890" s="237" t="s">
        <v>43</v>
      </c>
      <c r="O890" s="92"/>
      <c r="P890" s="238">
        <f>O890*H890</f>
        <v>0</v>
      </c>
      <c r="Q890" s="238">
        <v>8.0000000000000007E-05</v>
      </c>
      <c r="R890" s="238">
        <f>Q890*H890</f>
        <v>0.012152000000000001</v>
      </c>
      <c r="S890" s="238">
        <v>0.23000000000000001</v>
      </c>
      <c r="T890" s="239">
        <f>S890*H890</f>
        <v>34.937000000000005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186</v>
      </c>
      <c r="AT890" s="240" t="s">
        <v>181</v>
      </c>
      <c r="AU890" s="240" t="s">
        <v>95</v>
      </c>
      <c r="AY890" s="18" t="s">
        <v>179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85</v>
      </c>
      <c r="BK890" s="241">
        <f>ROUND(I890*H890,2)</f>
        <v>0</v>
      </c>
      <c r="BL890" s="18" t="s">
        <v>186</v>
      </c>
      <c r="BM890" s="240" t="s">
        <v>1220</v>
      </c>
    </row>
    <row r="891" s="2" customFormat="1">
      <c r="A891" s="39"/>
      <c r="B891" s="40"/>
      <c r="C891" s="41"/>
      <c r="D891" s="242" t="s">
        <v>188</v>
      </c>
      <c r="E891" s="41"/>
      <c r="F891" s="243" t="s">
        <v>1221</v>
      </c>
      <c r="G891" s="41"/>
      <c r="H891" s="41"/>
      <c r="I891" s="244"/>
      <c r="J891" s="41"/>
      <c r="K891" s="41"/>
      <c r="L891" s="45"/>
      <c r="M891" s="245"/>
      <c r="N891" s="246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188</v>
      </c>
      <c r="AU891" s="18" t="s">
        <v>95</v>
      </c>
    </row>
    <row r="892" s="13" customFormat="1">
      <c r="A892" s="13"/>
      <c r="B892" s="247"/>
      <c r="C892" s="248"/>
      <c r="D892" s="242" t="s">
        <v>190</v>
      </c>
      <c r="E892" s="249" t="s">
        <v>1</v>
      </c>
      <c r="F892" s="250" t="s">
        <v>1222</v>
      </c>
      <c r="G892" s="248"/>
      <c r="H892" s="251">
        <v>10.9</v>
      </c>
      <c r="I892" s="252"/>
      <c r="J892" s="248"/>
      <c r="K892" s="248"/>
      <c r="L892" s="253"/>
      <c r="M892" s="254"/>
      <c r="N892" s="255"/>
      <c r="O892" s="255"/>
      <c r="P892" s="255"/>
      <c r="Q892" s="255"/>
      <c r="R892" s="255"/>
      <c r="S892" s="255"/>
      <c r="T892" s="25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7" t="s">
        <v>190</v>
      </c>
      <c r="AU892" s="257" t="s">
        <v>95</v>
      </c>
      <c r="AV892" s="13" t="s">
        <v>87</v>
      </c>
      <c r="AW892" s="13" t="s">
        <v>34</v>
      </c>
      <c r="AX892" s="13" t="s">
        <v>78</v>
      </c>
      <c r="AY892" s="257" t="s">
        <v>179</v>
      </c>
    </row>
    <row r="893" s="13" customFormat="1">
      <c r="A893" s="13"/>
      <c r="B893" s="247"/>
      <c r="C893" s="248"/>
      <c r="D893" s="242" t="s">
        <v>190</v>
      </c>
      <c r="E893" s="249" t="s">
        <v>1</v>
      </c>
      <c r="F893" s="250" t="s">
        <v>1223</v>
      </c>
      <c r="G893" s="248"/>
      <c r="H893" s="251">
        <v>70.5</v>
      </c>
      <c r="I893" s="252"/>
      <c r="J893" s="248"/>
      <c r="K893" s="248"/>
      <c r="L893" s="253"/>
      <c r="M893" s="254"/>
      <c r="N893" s="255"/>
      <c r="O893" s="255"/>
      <c r="P893" s="255"/>
      <c r="Q893" s="255"/>
      <c r="R893" s="255"/>
      <c r="S893" s="255"/>
      <c r="T893" s="25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7" t="s">
        <v>190</v>
      </c>
      <c r="AU893" s="257" t="s">
        <v>95</v>
      </c>
      <c r="AV893" s="13" t="s">
        <v>87</v>
      </c>
      <c r="AW893" s="13" t="s">
        <v>34</v>
      </c>
      <c r="AX893" s="13" t="s">
        <v>78</v>
      </c>
      <c r="AY893" s="257" t="s">
        <v>179</v>
      </c>
    </row>
    <row r="894" s="13" customFormat="1">
      <c r="A894" s="13"/>
      <c r="B894" s="247"/>
      <c r="C894" s="248"/>
      <c r="D894" s="242" t="s">
        <v>190</v>
      </c>
      <c r="E894" s="249" t="s">
        <v>1</v>
      </c>
      <c r="F894" s="250" t="s">
        <v>1224</v>
      </c>
      <c r="G894" s="248"/>
      <c r="H894" s="251">
        <v>70.5</v>
      </c>
      <c r="I894" s="252"/>
      <c r="J894" s="248"/>
      <c r="K894" s="248"/>
      <c r="L894" s="253"/>
      <c r="M894" s="254"/>
      <c r="N894" s="255"/>
      <c r="O894" s="255"/>
      <c r="P894" s="255"/>
      <c r="Q894" s="255"/>
      <c r="R894" s="255"/>
      <c r="S894" s="255"/>
      <c r="T894" s="256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7" t="s">
        <v>190</v>
      </c>
      <c r="AU894" s="257" t="s">
        <v>95</v>
      </c>
      <c r="AV894" s="13" t="s">
        <v>87</v>
      </c>
      <c r="AW894" s="13" t="s">
        <v>34</v>
      </c>
      <c r="AX894" s="13" t="s">
        <v>78</v>
      </c>
      <c r="AY894" s="257" t="s">
        <v>179</v>
      </c>
    </row>
    <row r="895" s="14" customFormat="1">
      <c r="A895" s="14"/>
      <c r="B895" s="258"/>
      <c r="C895" s="259"/>
      <c r="D895" s="242" t="s">
        <v>190</v>
      </c>
      <c r="E895" s="260" t="s">
        <v>1</v>
      </c>
      <c r="F895" s="261" t="s">
        <v>192</v>
      </c>
      <c r="G895" s="259"/>
      <c r="H895" s="262">
        <v>151.90000000000001</v>
      </c>
      <c r="I895" s="263"/>
      <c r="J895" s="259"/>
      <c r="K895" s="259"/>
      <c r="L895" s="264"/>
      <c r="M895" s="265"/>
      <c r="N895" s="266"/>
      <c r="O895" s="266"/>
      <c r="P895" s="266"/>
      <c r="Q895" s="266"/>
      <c r="R895" s="266"/>
      <c r="S895" s="266"/>
      <c r="T895" s="267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8" t="s">
        <v>190</v>
      </c>
      <c r="AU895" s="268" t="s">
        <v>95</v>
      </c>
      <c r="AV895" s="14" t="s">
        <v>186</v>
      </c>
      <c r="AW895" s="14" t="s">
        <v>34</v>
      </c>
      <c r="AX895" s="14" t="s">
        <v>85</v>
      </c>
      <c r="AY895" s="268" t="s">
        <v>179</v>
      </c>
    </row>
    <row r="896" s="2" customFormat="1" ht="16.5" customHeight="1">
      <c r="A896" s="39"/>
      <c r="B896" s="40"/>
      <c r="C896" s="229" t="s">
        <v>1225</v>
      </c>
      <c r="D896" s="229" t="s">
        <v>181</v>
      </c>
      <c r="E896" s="230" t="s">
        <v>1226</v>
      </c>
      <c r="F896" s="231" t="s">
        <v>1227</v>
      </c>
      <c r="G896" s="232" t="s">
        <v>253</v>
      </c>
      <c r="H896" s="233">
        <v>16.199999999999999</v>
      </c>
      <c r="I896" s="234"/>
      <c r="J896" s="235">
        <f>ROUND(I896*H896,2)</f>
        <v>0</v>
      </c>
      <c r="K896" s="231" t="s">
        <v>185</v>
      </c>
      <c r="L896" s="45"/>
      <c r="M896" s="236" t="s">
        <v>1</v>
      </c>
      <c r="N896" s="237" t="s">
        <v>43</v>
      </c>
      <c r="O896" s="92"/>
      <c r="P896" s="238">
        <f>O896*H896</f>
        <v>0</v>
      </c>
      <c r="Q896" s="238">
        <v>0</v>
      </c>
      <c r="R896" s="238">
        <f>Q896*H896</f>
        <v>0</v>
      </c>
      <c r="S896" s="238">
        <v>0.11500000000000001</v>
      </c>
      <c r="T896" s="239">
        <f>S896*H896</f>
        <v>1.863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186</v>
      </c>
      <c r="AT896" s="240" t="s">
        <v>181</v>
      </c>
      <c r="AU896" s="240" t="s">
        <v>95</v>
      </c>
      <c r="AY896" s="18" t="s">
        <v>179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85</v>
      </c>
      <c r="BK896" s="241">
        <f>ROUND(I896*H896,2)</f>
        <v>0</v>
      </c>
      <c r="BL896" s="18" t="s">
        <v>186</v>
      </c>
      <c r="BM896" s="240" t="s">
        <v>1228</v>
      </c>
    </row>
    <row r="897" s="2" customFormat="1">
      <c r="A897" s="39"/>
      <c r="B897" s="40"/>
      <c r="C897" s="41"/>
      <c r="D897" s="242" t="s">
        <v>188</v>
      </c>
      <c r="E897" s="41"/>
      <c r="F897" s="243" t="s">
        <v>1229</v>
      </c>
      <c r="G897" s="41"/>
      <c r="H897" s="41"/>
      <c r="I897" s="244"/>
      <c r="J897" s="41"/>
      <c r="K897" s="41"/>
      <c r="L897" s="45"/>
      <c r="M897" s="245"/>
      <c r="N897" s="246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188</v>
      </c>
      <c r="AU897" s="18" t="s">
        <v>95</v>
      </c>
    </row>
    <row r="898" s="13" customFormat="1">
      <c r="A898" s="13"/>
      <c r="B898" s="247"/>
      <c r="C898" s="248"/>
      <c r="D898" s="242" t="s">
        <v>190</v>
      </c>
      <c r="E898" s="249" t="s">
        <v>1</v>
      </c>
      <c r="F898" s="250" t="s">
        <v>1230</v>
      </c>
      <c r="G898" s="248"/>
      <c r="H898" s="251">
        <v>16.199999999999999</v>
      </c>
      <c r="I898" s="252"/>
      <c r="J898" s="248"/>
      <c r="K898" s="248"/>
      <c r="L898" s="253"/>
      <c r="M898" s="254"/>
      <c r="N898" s="255"/>
      <c r="O898" s="255"/>
      <c r="P898" s="255"/>
      <c r="Q898" s="255"/>
      <c r="R898" s="255"/>
      <c r="S898" s="255"/>
      <c r="T898" s="25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7" t="s">
        <v>190</v>
      </c>
      <c r="AU898" s="257" t="s">
        <v>95</v>
      </c>
      <c r="AV898" s="13" t="s">
        <v>87</v>
      </c>
      <c r="AW898" s="13" t="s">
        <v>34</v>
      </c>
      <c r="AX898" s="13" t="s">
        <v>78</v>
      </c>
      <c r="AY898" s="257" t="s">
        <v>179</v>
      </c>
    </row>
    <row r="899" s="14" customFormat="1">
      <c r="A899" s="14"/>
      <c r="B899" s="258"/>
      <c r="C899" s="259"/>
      <c r="D899" s="242" t="s">
        <v>190</v>
      </c>
      <c r="E899" s="260" t="s">
        <v>1</v>
      </c>
      <c r="F899" s="261" t="s">
        <v>192</v>
      </c>
      <c r="G899" s="259"/>
      <c r="H899" s="262">
        <v>16.199999999999999</v>
      </c>
      <c r="I899" s="263"/>
      <c r="J899" s="259"/>
      <c r="K899" s="259"/>
      <c r="L899" s="264"/>
      <c r="M899" s="265"/>
      <c r="N899" s="266"/>
      <c r="O899" s="266"/>
      <c r="P899" s="266"/>
      <c r="Q899" s="266"/>
      <c r="R899" s="266"/>
      <c r="S899" s="266"/>
      <c r="T899" s="26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8" t="s">
        <v>190</v>
      </c>
      <c r="AU899" s="268" t="s">
        <v>95</v>
      </c>
      <c r="AV899" s="14" t="s">
        <v>186</v>
      </c>
      <c r="AW899" s="14" t="s">
        <v>34</v>
      </c>
      <c r="AX899" s="14" t="s">
        <v>85</v>
      </c>
      <c r="AY899" s="268" t="s">
        <v>179</v>
      </c>
    </row>
    <row r="900" s="2" customFormat="1" ht="16.5" customHeight="1">
      <c r="A900" s="39"/>
      <c r="B900" s="40"/>
      <c r="C900" s="229" t="s">
        <v>1231</v>
      </c>
      <c r="D900" s="229" t="s">
        <v>181</v>
      </c>
      <c r="E900" s="230" t="s">
        <v>1232</v>
      </c>
      <c r="F900" s="231" t="s">
        <v>1233</v>
      </c>
      <c r="G900" s="232" t="s">
        <v>253</v>
      </c>
      <c r="H900" s="233">
        <v>147.5</v>
      </c>
      <c r="I900" s="234"/>
      <c r="J900" s="235">
        <f>ROUND(I900*H900,2)</f>
        <v>0</v>
      </c>
      <c r="K900" s="231" t="s">
        <v>185</v>
      </c>
      <c r="L900" s="45"/>
      <c r="M900" s="236" t="s">
        <v>1</v>
      </c>
      <c r="N900" s="237" t="s">
        <v>43</v>
      </c>
      <c r="O900" s="92"/>
      <c r="P900" s="238">
        <f>O900*H900</f>
        <v>0</v>
      </c>
      <c r="Q900" s="238">
        <v>0</v>
      </c>
      <c r="R900" s="238">
        <f>Q900*H900</f>
        <v>0</v>
      </c>
      <c r="S900" s="238">
        <v>0.20499999999999999</v>
      </c>
      <c r="T900" s="239">
        <f>S900*H900</f>
        <v>30.237499999999997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186</v>
      </c>
      <c r="AT900" s="240" t="s">
        <v>181</v>
      </c>
      <c r="AU900" s="240" t="s">
        <v>95</v>
      </c>
      <c r="AY900" s="18" t="s">
        <v>179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85</v>
      </c>
      <c r="BK900" s="241">
        <f>ROUND(I900*H900,2)</f>
        <v>0</v>
      </c>
      <c r="BL900" s="18" t="s">
        <v>186</v>
      </c>
      <c r="BM900" s="240" t="s">
        <v>1234</v>
      </c>
    </row>
    <row r="901" s="2" customFormat="1">
      <c r="A901" s="39"/>
      <c r="B901" s="40"/>
      <c r="C901" s="41"/>
      <c r="D901" s="242" t="s">
        <v>188</v>
      </c>
      <c r="E901" s="41"/>
      <c r="F901" s="243" t="s">
        <v>1235</v>
      </c>
      <c r="G901" s="41"/>
      <c r="H901" s="41"/>
      <c r="I901" s="244"/>
      <c r="J901" s="41"/>
      <c r="K901" s="41"/>
      <c r="L901" s="45"/>
      <c r="M901" s="245"/>
      <c r="N901" s="246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188</v>
      </c>
      <c r="AU901" s="18" t="s">
        <v>95</v>
      </c>
    </row>
    <row r="902" s="13" customFormat="1">
      <c r="A902" s="13"/>
      <c r="B902" s="247"/>
      <c r="C902" s="248"/>
      <c r="D902" s="242" t="s">
        <v>190</v>
      </c>
      <c r="E902" s="249" t="s">
        <v>1</v>
      </c>
      <c r="F902" s="250" t="s">
        <v>1236</v>
      </c>
      <c r="G902" s="248"/>
      <c r="H902" s="251">
        <v>147.5</v>
      </c>
      <c r="I902" s="252"/>
      <c r="J902" s="248"/>
      <c r="K902" s="248"/>
      <c r="L902" s="253"/>
      <c r="M902" s="254"/>
      <c r="N902" s="255"/>
      <c r="O902" s="255"/>
      <c r="P902" s="255"/>
      <c r="Q902" s="255"/>
      <c r="R902" s="255"/>
      <c r="S902" s="255"/>
      <c r="T902" s="256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7" t="s">
        <v>190</v>
      </c>
      <c r="AU902" s="257" t="s">
        <v>95</v>
      </c>
      <c r="AV902" s="13" t="s">
        <v>87</v>
      </c>
      <c r="AW902" s="13" t="s">
        <v>34</v>
      </c>
      <c r="AX902" s="13" t="s">
        <v>85</v>
      </c>
      <c r="AY902" s="257" t="s">
        <v>179</v>
      </c>
    </row>
    <row r="903" s="2" customFormat="1" ht="16.5" customHeight="1">
      <c r="A903" s="39"/>
      <c r="B903" s="40"/>
      <c r="C903" s="229" t="s">
        <v>1237</v>
      </c>
      <c r="D903" s="229" t="s">
        <v>181</v>
      </c>
      <c r="E903" s="230" t="s">
        <v>1238</v>
      </c>
      <c r="F903" s="231" t="s">
        <v>1239</v>
      </c>
      <c r="G903" s="232" t="s">
        <v>246</v>
      </c>
      <c r="H903" s="233">
        <v>9.8000000000000007</v>
      </c>
      <c r="I903" s="234"/>
      <c r="J903" s="235">
        <f>ROUND(I903*H903,2)</f>
        <v>0</v>
      </c>
      <c r="K903" s="231" t="s">
        <v>185</v>
      </c>
      <c r="L903" s="45"/>
      <c r="M903" s="236" t="s">
        <v>1</v>
      </c>
      <c r="N903" s="237" t="s">
        <v>43</v>
      </c>
      <c r="O903" s="92"/>
      <c r="P903" s="238">
        <f>O903*H903</f>
        <v>0</v>
      </c>
      <c r="Q903" s="238">
        <v>0</v>
      </c>
      <c r="R903" s="238">
        <f>Q903*H903</f>
        <v>0</v>
      </c>
      <c r="S903" s="238">
        <v>2.3999999999999999</v>
      </c>
      <c r="T903" s="239">
        <f>S903*H903</f>
        <v>23.52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186</v>
      </c>
      <c r="AT903" s="240" t="s">
        <v>181</v>
      </c>
      <c r="AU903" s="240" t="s">
        <v>95</v>
      </c>
      <c r="AY903" s="18" t="s">
        <v>179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85</v>
      </c>
      <c r="BK903" s="241">
        <f>ROUND(I903*H903,2)</f>
        <v>0</v>
      </c>
      <c r="BL903" s="18" t="s">
        <v>186</v>
      </c>
      <c r="BM903" s="240" t="s">
        <v>1240</v>
      </c>
    </row>
    <row r="904" s="2" customFormat="1">
      <c r="A904" s="39"/>
      <c r="B904" s="40"/>
      <c r="C904" s="41"/>
      <c r="D904" s="242" t="s">
        <v>188</v>
      </c>
      <c r="E904" s="41"/>
      <c r="F904" s="243" t="s">
        <v>1241</v>
      </c>
      <c r="G904" s="41"/>
      <c r="H904" s="41"/>
      <c r="I904" s="244"/>
      <c r="J904" s="41"/>
      <c r="K904" s="41"/>
      <c r="L904" s="45"/>
      <c r="M904" s="245"/>
      <c r="N904" s="246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188</v>
      </c>
      <c r="AU904" s="18" t="s">
        <v>95</v>
      </c>
    </row>
    <row r="905" s="13" customFormat="1">
      <c r="A905" s="13"/>
      <c r="B905" s="247"/>
      <c r="C905" s="248"/>
      <c r="D905" s="242" t="s">
        <v>190</v>
      </c>
      <c r="E905" s="249" t="s">
        <v>1</v>
      </c>
      <c r="F905" s="250" t="s">
        <v>1242</v>
      </c>
      <c r="G905" s="248"/>
      <c r="H905" s="251">
        <v>9.8000000000000007</v>
      </c>
      <c r="I905" s="252"/>
      <c r="J905" s="248"/>
      <c r="K905" s="248"/>
      <c r="L905" s="253"/>
      <c r="M905" s="254"/>
      <c r="N905" s="255"/>
      <c r="O905" s="255"/>
      <c r="P905" s="255"/>
      <c r="Q905" s="255"/>
      <c r="R905" s="255"/>
      <c r="S905" s="255"/>
      <c r="T905" s="256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7" t="s">
        <v>190</v>
      </c>
      <c r="AU905" s="257" t="s">
        <v>95</v>
      </c>
      <c r="AV905" s="13" t="s">
        <v>87</v>
      </c>
      <c r="AW905" s="13" t="s">
        <v>34</v>
      </c>
      <c r="AX905" s="13" t="s">
        <v>85</v>
      </c>
      <c r="AY905" s="257" t="s">
        <v>179</v>
      </c>
    </row>
    <row r="906" s="2" customFormat="1" ht="21.75" customHeight="1">
      <c r="A906" s="39"/>
      <c r="B906" s="40"/>
      <c r="C906" s="229" t="s">
        <v>1243</v>
      </c>
      <c r="D906" s="229" t="s">
        <v>181</v>
      </c>
      <c r="E906" s="230" t="s">
        <v>1244</v>
      </c>
      <c r="F906" s="231" t="s">
        <v>1245</v>
      </c>
      <c r="G906" s="232" t="s">
        <v>195</v>
      </c>
      <c r="H906" s="233">
        <v>5</v>
      </c>
      <c r="I906" s="234"/>
      <c r="J906" s="235">
        <f>ROUND(I906*H906,2)</f>
        <v>0</v>
      </c>
      <c r="K906" s="231" t="s">
        <v>185</v>
      </c>
      <c r="L906" s="45"/>
      <c r="M906" s="236" t="s">
        <v>1</v>
      </c>
      <c r="N906" s="237" t="s">
        <v>43</v>
      </c>
      <c r="O906" s="92"/>
      <c r="P906" s="238">
        <f>O906*H906</f>
        <v>0</v>
      </c>
      <c r="Q906" s="238">
        <v>0</v>
      </c>
      <c r="R906" s="238">
        <f>Q906*H906</f>
        <v>0</v>
      </c>
      <c r="S906" s="238">
        <v>0.0020999999999999999</v>
      </c>
      <c r="T906" s="239">
        <f>S906*H906</f>
        <v>0.010499999999999999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186</v>
      </c>
      <c r="AT906" s="240" t="s">
        <v>181</v>
      </c>
      <c r="AU906" s="240" t="s">
        <v>95</v>
      </c>
      <c r="AY906" s="18" t="s">
        <v>179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85</v>
      </c>
      <c r="BK906" s="241">
        <f>ROUND(I906*H906,2)</f>
        <v>0</v>
      </c>
      <c r="BL906" s="18" t="s">
        <v>186</v>
      </c>
      <c r="BM906" s="240" t="s">
        <v>1246</v>
      </c>
    </row>
    <row r="907" s="2" customFormat="1">
      <c r="A907" s="39"/>
      <c r="B907" s="40"/>
      <c r="C907" s="41"/>
      <c r="D907" s="242" t="s">
        <v>188</v>
      </c>
      <c r="E907" s="41"/>
      <c r="F907" s="243" t="s">
        <v>1247</v>
      </c>
      <c r="G907" s="41"/>
      <c r="H907" s="41"/>
      <c r="I907" s="244"/>
      <c r="J907" s="41"/>
      <c r="K907" s="41"/>
      <c r="L907" s="45"/>
      <c r="M907" s="245"/>
      <c r="N907" s="246"/>
      <c r="O907" s="92"/>
      <c r="P907" s="92"/>
      <c r="Q907" s="92"/>
      <c r="R907" s="92"/>
      <c r="S907" s="92"/>
      <c r="T907" s="9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188</v>
      </c>
      <c r="AU907" s="18" t="s">
        <v>95</v>
      </c>
    </row>
    <row r="908" s="13" customFormat="1">
      <c r="A908" s="13"/>
      <c r="B908" s="247"/>
      <c r="C908" s="248"/>
      <c r="D908" s="242" t="s">
        <v>190</v>
      </c>
      <c r="E908" s="249" t="s">
        <v>1</v>
      </c>
      <c r="F908" s="250" t="s">
        <v>211</v>
      </c>
      <c r="G908" s="248"/>
      <c r="H908" s="251">
        <v>5</v>
      </c>
      <c r="I908" s="252"/>
      <c r="J908" s="248"/>
      <c r="K908" s="248"/>
      <c r="L908" s="253"/>
      <c r="M908" s="254"/>
      <c r="N908" s="255"/>
      <c r="O908" s="255"/>
      <c r="P908" s="255"/>
      <c r="Q908" s="255"/>
      <c r="R908" s="255"/>
      <c r="S908" s="255"/>
      <c r="T908" s="25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7" t="s">
        <v>190</v>
      </c>
      <c r="AU908" s="257" t="s">
        <v>95</v>
      </c>
      <c r="AV908" s="13" t="s">
        <v>87</v>
      </c>
      <c r="AW908" s="13" t="s">
        <v>34</v>
      </c>
      <c r="AX908" s="13" t="s">
        <v>78</v>
      </c>
      <c r="AY908" s="257" t="s">
        <v>179</v>
      </c>
    </row>
    <row r="909" s="14" customFormat="1">
      <c r="A909" s="14"/>
      <c r="B909" s="258"/>
      <c r="C909" s="259"/>
      <c r="D909" s="242" t="s">
        <v>190</v>
      </c>
      <c r="E909" s="260" t="s">
        <v>1</v>
      </c>
      <c r="F909" s="261" t="s">
        <v>192</v>
      </c>
      <c r="G909" s="259"/>
      <c r="H909" s="262">
        <v>5</v>
      </c>
      <c r="I909" s="263"/>
      <c r="J909" s="259"/>
      <c r="K909" s="259"/>
      <c r="L909" s="264"/>
      <c r="M909" s="265"/>
      <c r="N909" s="266"/>
      <c r="O909" s="266"/>
      <c r="P909" s="266"/>
      <c r="Q909" s="266"/>
      <c r="R909" s="266"/>
      <c r="S909" s="266"/>
      <c r="T909" s="26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8" t="s">
        <v>190</v>
      </c>
      <c r="AU909" s="268" t="s">
        <v>95</v>
      </c>
      <c r="AV909" s="14" t="s">
        <v>186</v>
      </c>
      <c r="AW909" s="14" t="s">
        <v>34</v>
      </c>
      <c r="AX909" s="14" t="s">
        <v>85</v>
      </c>
      <c r="AY909" s="268" t="s">
        <v>179</v>
      </c>
    </row>
    <row r="910" s="2" customFormat="1" ht="21.75" customHeight="1">
      <c r="A910" s="39"/>
      <c r="B910" s="40"/>
      <c r="C910" s="229" t="s">
        <v>1248</v>
      </c>
      <c r="D910" s="229" t="s">
        <v>181</v>
      </c>
      <c r="E910" s="230" t="s">
        <v>1249</v>
      </c>
      <c r="F910" s="231" t="s">
        <v>1250</v>
      </c>
      <c r="G910" s="232" t="s">
        <v>253</v>
      </c>
      <c r="H910" s="233">
        <v>48</v>
      </c>
      <c r="I910" s="234"/>
      <c r="J910" s="235">
        <f>ROUND(I910*H910,2)</f>
        <v>0</v>
      </c>
      <c r="K910" s="231" t="s">
        <v>185</v>
      </c>
      <c r="L910" s="45"/>
      <c r="M910" s="236" t="s">
        <v>1</v>
      </c>
      <c r="N910" s="237" t="s">
        <v>43</v>
      </c>
      <c r="O910" s="92"/>
      <c r="P910" s="238">
        <f>O910*H910</f>
        <v>0</v>
      </c>
      <c r="Q910" s="238">
        <v>0</v>
      </c>
      <c r="R910" s="238">
        <f>Q910*H910</f>
        <v>0</v>
      </c>
      <c r="S910" s="238">
        <v>0.97999999999999998</v>
      </c>
      <c r="T910" s="239">
        <f>S910*H910</f>
        <v>47.039999999999999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186</v>
      </c>
      <c r="AT910" s="240" t="s">
        <v>181</v>
      </c>
      <c r="AU910" s="240" t="s">
        <v>95</v>
      </c>
      <c r="AY910" s="18" t="s">
        <v>179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85</v>
      </c>
      <c r="BK910" s="241">
        <f>ROUND(I910*H910,2)</f>
        <v>0</v>
      </c>
      <c r="BL910" s="18" t="s">
        <v>186</v>
      </c>
      <c r="BM910" s="240" t="s">
        <v>1251</v>
      </c>
    </row>
    <row r="911" s="2" customFormat="1">
      <c r="A911" s="39"/>
      <c r="B911" s="40"/>
      <c r="C911" s="41"/>
      <c r="D911" s="242" t="s">
        <v>188</v>
      </c>
      <c r="E911" s="41"/>
      <c r="F911" s="243" t="s">
        <v>1252</v>
      </c>
      <c r="G911" s="41"/>
      <c r="H911" s="41"/>
      <c r="I911" s="244"/>
      <c r="J911" s="41"/>
      <c r="K911" s="41"/>
      <c r="L911" s="45"/>
      <c r="M911" s="245"/>
      <c r="N911" s="246"/>
      <c r="O911" s="92"/>
      <c r="P911" s="92"/>
      <c r="Q911" s="92"/>
      <c r="R911" s="92"/>
      <c r="S911" s="92"/>
      <c r="T911" s="9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188</v>
      </c>
      <c r="AU911" s="18" t="s">
        <v>95</v>
      </c>
    </row>
    <row r="912" s="13" customFormat="1">
      <c r="A912" s="13"/>
      <c r="B912" s="247"/>
      <c r="C912" s="248"/>
      <c r="D912" s="242" t="s">
        <v>190</v>
      </c>
      <c r="E912" s="249" t="s">
        <v>1</v>
      </c>
      <c r="F912" s="250" t="s">
        <v>1253</v>
      </c>
      <c r="G912" s="248"/>
      <c r="H912" s="251">
        <v>48</v>
      </c>
      <c r="I912" s="252"/>
      <c r="J912" s="248"/>
      <c r="K912" s="248"/>
      <c r="L912" s="253"/>
      <c r="M912" s="254"/>
      <c r="N912" s="255"/>
      <c r="O912" s="255"/>
      <c r="P912" s="255"/>
      <c r="Q912" s="255"/>
      <c r="R912" s="255"/>
      <c r="S912" s="255"/>
      <c r="T912" s="25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7" t="s">
        <v>190</v>
      </c>
      <c r="AU912" s="257" t="s">
        <v>95</v>
      </c>
      <c r="AV912" s="13" t="s">
        <v>87</v>
      </c>
      <c r="AW912" s="13" t="s">
        <v>34</v>
      </c>
      <c r="AX912" s="13" t="s">
        <v>85</v>
      </c>
      <c r="AY912" s="257" t="s">
        <v>179</v>
      </c>
    </row>
    <row r="913" s="2" customFormat="1" ht="24.15" customHeight="1">
      <c r="A913" s="39"/>
      <c r="B913" s="40"/>
      <c r="C913" s="229" t="s">
        <v>1254</v>
      </c>
      <c r="D913" s="229" t="s">
        <v>181</v>
      </c>
      <c r="E913" s="230" t="s">
        <v>1255</v>
      </c>
      <c r="F913" s="231" t="s">
        <v>1256</v>
      </c>
      <c r="G913" s="232" t="s">
        <v>195</v>
      </c>
      <c r="H913" s="233">
        <v>13</v>
      </c>
      <c r="I913" s="234"/>
      <c r="J913" s="235">
        <f>ROUND(I913*H913,2)</f>
        <v>0</v>
      </c>
      <c r="K913" s="231" t="s">
        <v>185</v>
      </c>
      <c r="L913" s="45"/>
      <c r="M913" s="236" t="s">
        <v>1</v>
      </c>
      <c r="N913" s="237" t="s">
        <v>43</v>
      </c>
      <c r="O913" s="92"/>
      <c r="P913" s="238">
        <f>O913*H913</f>
        <v>0</v>
      </c>
      <c r="Q913" s="238">
        <v>0</v>
      </c>
      <c r="R913" s="238">
        <f>Q913*H913</f>
        <v>0</v>
      </c>
      <c r="S913" s="238">
        <v>0.16800000000000001</v>
      </c>
      <c r="T913" s="239">
        <f>S913*H913</f>
        <v>2.1840000000000002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186</v>
      </c>
      <c r="AT913" s="240" t="s">
        <v>181</v>
      </c>
      <c r="AU913" s="240" t="s">
        <v>95</v>
      </c>
      <c r="AY913" s="18" t="s">
        <v>179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85</v>
      </c>
      <c r="BK913" s="241">
        <f>ROUND(I913*H913,2)</f>
        <v>0</v>
      </c>
      <c r="BL913" s="18" t="s">
        <v>186</v>
      </c>
      <c r="BM913" s="240" t="s">
        <v>1257</v>
      </c>
    </row>
    <row r="914" s="2" customFormat="1">
      <c r="A914" s="39"/>
      <c r="B914" s="40"/>
      <c r="C914" s="41"/>
      <c r="D914" s="242" t="s">
        <v>188</v>
      </c>
      <c r="E914" s="41"/>
      <c r="F914" s="243" t="s">
        <v>1258</v>
      </c>
      <c r="G914" s="41"/>
      <c r="H914" s="41"/>
      <c r="I914" s="244"/>
      <c r="J914" s="41"/>
      <c r="K914" s="41"/>
      <c r="L914" s="45"/>
      <c r="M914" s="245"/>
      <c r="N914" s="246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188</v>
      </c>
      <c r="AU914" s="18" t="s">
        <v>95</v>
      </c>
    </row>
    <row r="915" s="13" customFormat="1">
      <c r="A915" s="13"/>
      <c r="B915" s="247"/>
      <c r="C915" s="248"/>
      <c r="D915" s="242" t="s">
        <v>190</v>
      </c>
      <c r="E915" s="249" t="s">
        <v>1</v>
      </c>
      <c r="F915" s="250" t="s">
        <v>1259</v>
      </c>
      <c r="G915" s="248"/>
      <c r="H915" s="251">
        <v>13</v>
      </c>
      <c r="I915" s="252"/>
      <c r="J915" s="248"/>
      <c r="K915" s="248"/>
      <c r="L915" s="253"/>
      <c r="M915" s="254"/>
      <c r="N915" s="255"/>
      <c r="O915" s="255"/>
      <c r="P915" s="255"/>
      <c r="Q915" s="255"/>
      <c r="R915" s="255"/>
      <c r="S915" s="255"/>
      <c r="T915" s="25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7" t="s">
        <v>190</v>
      </c>
      <c r="AU915" s="257" t="s">
        <v>95</v>
      </c>
      <c r="AV915" s="13" t="s">
        <v>87</v>
      </c>
      <c r="AW915" s="13" t="s">
        <v>34</v>
      </c>
      <c r="AX915" s="13" t="s">
        <v>85</v>
      </c>
      <c r="AY915" s="257" t="s">
        <v>179</v>
      </c>
    </row>
    <row r="916" s="2" customFormat="1" ht="24.15" customHeight="1">
      <c r="A916" s="39"/>
      <c r="B916" s="40"/>
      <c r="C916" s="229" t="s">
        <v>1260</v>
      </c>
      <c r="D916" s="229" t="s">
        <v>181</v>
      </c>
      <c r="E916" s="230" t="s">
        <v>1261</v>
      </c>
      <c r="F916" s="231" t="s">
        <v>1262</v>
      </c>
      <c r="G916" s="232" t="s">
        <v>195</v>
      </c>
      <c r="H916" s="233">
        <v>4</v>
      </c>
      <c r="I916" s="234"/>
      <c r="J916" s="235">
        <f>ROUND(I916*H916,2)</f>
        <v>0</v>
      </c>
      <c r="K916" s="231" t="s">
        <v>185</v>
      </c>
      <c r="L916" s="45"/>
      <c r="M916" s="236" t="s">
        <v>1</v>
      </c>
      <c r="N916" s="237" t="s">
        <v>43</v>
      </c>
      <c r="O916" s="92"/>
      <c r="P916" s="238">
        <f>O916*H916</f>
        <v>0</v>
      </c>
      <c r="Q916" s="238">
        <v>0</v>
      </c>
      <c r="R916" s="238">
        <f>Q916*H916</f>
        <v>0</v>
      </c>
      <c r="S916" s="238">
        <v>0.16500000000000001</v>
      </c>
      <c r="T916" s="239">
        <f>S916*H916</f>
        <v>0.66000000000000003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186</v>
      </c>
      <c r="AT916" s="240" t="s">
        <v>181</v>
      </c>
      <c r="AU916" s="240" t="s">
        <v>95</v>
      </c>
      <c r="AY916" s="18" t="s">
        <v>179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85</v>
      </c>
      <c r="BK916" s="241">
        <f>ROUND(I916*H916,2)</f>
        <v>0</v>
      </c>
      <c r="BL916" s="18" t="s">
        <v>186</v>
      </c>
      <c r="BM916" s="240" t="s">
        <v>1263</v>
      </c>
    </row>
    <row r="917" s="2" customFormat="1">
      <c r="A917" s="39"/>
      <c r="B917" s="40"/>
      <c r="C917" s="41"/>
      <c r="D917" s="242" t="s">
        <v>188</v>
      </c>
      <c r="E917" s="41"/>
      <c r="F917" s="243" t="s">
        <v>1264</v>
      </c>
      <c r="G917" s="41"/>
      <c r="H917" s="41"/>
      <c r="I917" s="244"/>
      <c r="J917" s="41"/>
      <c r="K917" s="41"/>
      <c r="L917" s="45"/>
      <c r="M917" s="245"/>
      <c r="N917" s="246"/>
      <c r="O917" s="92"/>
      <c r="P917" s="92"/>
      <c r="Q917" s="92"/>
      <c r="R917" s="92"/>
      <c r="S917" s="92"/>
      <c r="T917" s="9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188</v>
      </c>
      <c r="AU917" s="18" t="s">
        <v>95</v>
      </c>
    </row>
    <row r="918" s="13" customFormat="1">
      <c r="A918" s="13"/>
      <c r="B918" s="247"/>
      <c r="C918" s="248"/>
      <c r="D918" s="242" t="s">
        <v>190</v>
      </c>
      <c r="E918" s="249" t="s">
        <v>1</v>
      </c>
      <c r="F918" s="250" t="s">
        <v>786</v>
      </c>
      <c r="G918" s="248"/>
      <c r="H918" s="251">
        <v>4</v>
      </c>
      <c r="I918" s="252"/>
      <c r="J918" s="248"/>
      <c r="K918" s="248"/>
      <c r="L918" s="253"/>
      <c r="M918" s="254"/>
      <c r="N918" s="255"/>
      <c r="O918" s="255"/>
      <c r="P918" s="255"/>
      <c r="Q918" s="255"/>
      <c r="R918" s="255"/>
      <c r="S918" s="255"/>
      <c r="T918" s="256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7" t="s">
        <v>190</v>
      </c>
      <c r="AU918" s="257" t="s">
        <v>95</v>
      </c>
      <c r="AV918" s="13" t="s">
        <v>87</v>
      </c>
      <c r="AW918" s="13" t="s">
        <v>34</v>
      </c>
      <c r="AX918" s="13" t="s">
        <v>85</v>
      </c>
      <c r="AY918" s="257" t="s">
        <v>179</v>
      </c>
    </row>
    <row r="919" s="2" customFormat="1" ht="24.15" customHeight="1">
      <c r="A919" s="39"/>
      <c r="B919" s="40"/>
      <c r="C919" s="229" t="s">
        <v>1265</v>
      </c>
      <c r="D919" s="229" t="s">
        <v>181</v>
      </c>
      <c r="E919" s="230" t="s">
        <v>1266</v>
      </c>
      <c r="F919" s="231" t="s">
        <v>1267</v>
      </c>
      <c r="G919" s="232" t="s">
        <v>253</v>
      </c>
      <c r="H919" s="233">
        <v>31</v>
      </c>
      <c r="I919" s="234"/>
      <c r="J919" s="235">
        <f>ROUND(I919*H919,2)</f>
        <v>0</v>
      </c>
      <c r="K919" s="231" t="s">
        <v>185</v>
      </c>
      <c r="L919" s="45"/>
      <c r="M919" s="236" t="s">
        <v>1</v>
      </c>
      <c r="N919" s="237" t="s">
        <v>43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0.00248</v>
      </c>
      <c r="T919" s="239">
        <f>S919*H919</f>
        <v>0.076880000000000004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186</v>
      </c>
      <c r="AT919" s="240" t="s">
        <v>181</v>
      </c>
      <c r="AU919" s="240" t="s">
        <v>95</v>
      </c>
      <c r="AY919" s="18" t="s">
        <v>179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85</v>
      </c>
      <c r="BK919" s="241">
        <f>ROUND(I919*H919,2)</f>
        <v>0</v>
      </c>
      <c r="BL919" s="18" t="s">
        <v>186</v>
      </c>
      <c r="BM919" s="240" t="s">
        <v>1268</v>
      </c>
    </row>
    <row r="920" s="2" customFormat="1">
      <c r="A920" s="39"/>
      <c r="B920" s="40"/>
      <c r="C920" s="41"/>
      <c r="D920" s="242" t="s">
        <v>188</v>
      </c>
      <c r="E920" s="41"/>
      <c r="F920" s="243" t="s">
        <v>1269</v>
      </c>
      <c r="G920" s="41"/>
      <c r="H920" s="41"/>
      <c r="I920" s="244"/>
      <c r="J920" s="41"/>
      <c r="K920" s="41"/>
      <c r="L920" s="45"/>
      <c r="M920" s="245"/>
      <c r="N920" s="246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188</v>
      </c>
      <c r="AU920" s="18" t="s">
        <v>95</v>
      </c>
    </row>
    <row r="921" s="13" customFormat="1">
      <c r="A921" s="13"/>
      <c r="B921" s="247"/>
      <c r="C921" s="248"/>
      <c r="D921" s="242" t="s">
        <v>190</v>
      </c>
      <c r="E921" s="249" t="s">
        <v>1</v>
      </c>
      <c r="F921" s="250" t="s">
        <v>357</v>
      </c>
      <c r="G921" s="248"/>
      <c r="H921" s="251">
        <v>31</v>
      </c>
      <c r="I921" s="252"/>
      <c r="J921" s="248"/>
      <c r="K921" s="248"/>
      <c r="L921" s="253"/>
      <c r="M921" s="254"/>
      <c r="N921" s="255"/>
      <c r="O921" s="255"/>
      <c r="P921" s="255"/>
      <c r="Q921" s="255"/>
      <c r="R921" s="255"/>
      <c r="S921" s="255"/>
      <c r="T921" s="256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7" t="s">
        <v>190</v>
      </c>
      <c r="AU921" s="257" t="s">
        <v>95</v>
      </c>
      <c r="AV921" s="13" t="s">
        <v>87</v>
      </c>
      <c r="AW921" s="13" t="s">
        <v>34</v>
      </c>
      <c r="AX921" s="13" t="s">
        <v>85</v>
      </c>
      <c r="AY921" s="257" t="s">
        <v>179</v>
      </c>
    </row>
    <row r="922" s="2" customFormat="1" ht="16.5" customHeight="1">
      <c r="A922" s="39"/>
      <c r="B922" s="40"/>
      <c r="C922" s="229" t="s">
        <v>1270</v>
      </c>
      <c r="D922" s="229" t="s">
        <v>181</v>
      </c>
      <c r="E922" s="230" t="s">
        <v>1271</v>
      </c>
      <c r="F922" s="231" t="s">
        <v>1272</v>
      </c>
      <c r="G922" s="232" t="s">
        <v>195</v>
      </c>
      <c r="H922" s="233">
        <v>1</v>
      </c>
      <c r="I922" s="234"/>
      <c r="J922" s="235">
        <f>ROUND(I922*H922,2)</f>
        <v>0</v>
      </c>
      <c r="K922" s="231" t="s">
        <v>185</v>
      </c>
      <c r="L922" s="45"/>
      <c r="M922" s="236" t="s">
        <v>1</v>
      </c>
      <c r="N922" s="237" t="s">
        <v>43</v>
      </c>
      <c r="O922" s="92"/>
      <c r="P922" s="238">
        <f>O922*H922</f>
        <v>0</v>
      </c>
      <c r="Q922" s="238">
        <v>0</v>
      </c>
      <c r="R922" s="238">
        <f>Q922*H922</f>
        <v>0</v>
      </c>
      <c r="S922" s="238">
        <v>0.192</v>
      </c>
      <c r="T922" s="239">
        <f>S922*H922</f>
        <v>0.192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0" t="s">
        <v>186</v>
      </c>
      <c r="AT922" s="240" t="s">
        <v>181</v>
      </c>
      <c r="AU922" s="240" t="s">
        <v>95</v>
      </c>
      <c r="AY922" s="18" t="s">
        <v>179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85</v>
      </c>
      <c r="BK922" s="241">
        <f>ROUND(I922*H922,2)</f>
        <v>0</v>
      </c>
      <c r="BL922" s="18" t="s">
        <v>186</v>
      </c>
      <c r="BM922" s="240" t="s">
        <v>1273</v>
      </c>
    </row>
    <row r="923" s="2" customFormat="1">
      <c r="A923" s="39"/>
      <c r="B923" s="40"/>
      <c r="C923" s="41"/>
      <c r="D923" s="242" t="s">
        <v>188</v>
      </c>
      <c r="E923" s="41"/>
      <c r="F923" s="243" t="s">
        <v>1274</v>
      </c>
      <c r="G923" s="41"/>
      <c r="H923" s="41"/>
      <c r="I923" s="244"/>
      <c r="J923" s="41"/>
      <c r="K923" s="41"/>
      <c r="L923" s="45"/>
      <c r="M923" s="245"/>
      <c r="N923" s="246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188</v>
      </c>
      <c r="AU923" s="18" t="s">
        <v>95</v>
      </c>
    </row>
    <row r="924" s="13" customFormat="1">
      <c r="A924" s="13"/>
      <c r="B924" s="247"/>
      <c r="C924" s="248"/>
      <c r="D924" s="242" t="s">
        <v>190</v>
      </c>
      <c r="E924" s="249" t="s">
        <v>1</v>
      </c>
      <c r="F924" s="250" t="s">
        <v>85</v>
      </c>
      <c r="G924" s="248"/>
      <c r="H924" s="251">
        <v>1</v>
      </c>
      <c r="I924" s="252"/>
      <c r="J924" s="248"/>
      <c r="K924" s="248"/>
      <c r="L924" s="253"/>
      <c r="M924" s="254"/>
      <c r="N924" s="255"/>
      <c r="O924" s="255"/>
      <c r="P924" s="255"/>
      <c r="Q924" s="255"/>
      <c r="R924" s="255"/>
      <c r="S924" s="255"/>
      <c r="T924" s="25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7" t="s">
        <v>190</v>
      </c>
      <c r="AU924" s="257" t="s">
        <v>95</v>
      </c>
      <c r="AV924" s="13" t="s">
        <v>87</v>
      </c>
      <c r="AW924" s="13" t="s">
        <v>34</v>
      </c>
      <c r="AX924" s="13" t="s">
        <v>85</v>
      </c>
      <c r="AY924" s="257" t="s">
        <v>179</v>
      </c>
    </row>
    <row r="925" s="2" customFormat="1" ht="21.75" customHeight="1">
      <c r="A925" s="39"/>
      <c r="B925" s="40"/>
      <c r="C925" s="229" t="s">
        <v>1275</v>
      </c>
      <c r="D925" s="229" t="s">
        <v>181</v>
      </c>
      <c r="E925" s="230" t="s">
        <v>1276</v>
      </c>
      <c r="F925" s="231" t="s">
        <v>1277</v>
      </c>
      <c r="G925" s="232" t="s">
        <v>195</v>
      </c>
      <c r="H925" s="233">
        <v>2</v>
      </c>
      <c r="I925" s="234"/>
      <c r="J925" s="235">
        <f>ROUND(I925*H925,2)</f>
        <v>0</v>
      </c>
      <c r="K925" s="231" t="s">
        <v>185</v>
      </c>
      <c r="L925" s="45"/>
      <c r="M925" s="236" t="s">
        <v>1</v>
      </c>
      <c r="N925" s="237" t="s">
        <v>43</v>
      </c>
      <c r="O925" s="92"/>
      <c r="P925" s="238">
        <f>O925*H925</f>
        <v>0</v>
      </c>
      <c r="Q925" s="238">
        <v>0</v>
      </c>
      <c r="R925" s="238">
        <f>Q925*H925</f>
        <v>0</v>
      </c>
      <c r="S925" s="238">
        <v>0.20999999999999999</v>
      </c>
      <c r="T925" s="239">
        <f>S925*H925</f>
        <v>0.41999999999999998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186</v>
      </c>
      <c r="AT925" s="240" t="s">
        <v>181</v>
      </c>
      <c r="AU925" s="240" t="s">
        <v>95</v>
      </c>
      <c r="AY925" s="18" t="s">
        <v>179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85</v>
      </c>
      <c r="BK925" s="241">
        <f>ROUND(I925*H925,2)</f>
        <v>0</v>
      </c>
      <c r="BL925" s="18" t="s">
        <v>186</v>
      </c>
      <c r="BM925" s="240" t="s">
        <v>1278</v>
      </c>
    </row>
    <row r="926" s="2" customFormat="1">
      <c r="A926" s="39"/>
      <c r="B926" s="40"/>
      <c r="C926" s="41"/>
      <c r="D926" s="242" t="s">
        <v>188</v>
      </c>
      <c r="E926" s="41"/>
      <c r="F926" s="243" t="s">
        <v>1279</v>
      </c>
      <c r="G926" s="41"/>
      <c r="H926" s="41"/>
      <c r="I926" s="244"/>
      <c r="J926" s="41"/>
      <c r="K926" s="41"/>
      <c r="L926" s="45"/>
      <c r="M926" s="245"/>
      <c r="N926" s="246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188</v>
      </c>
      <c r="AU926" s="18" t="s">
        <v>95</v>
      </c>
    </row>
    <row r="927" s="13" customFormat="1">
      <c r="A927" s="13"/>
      <c r="B927" s="247"/>
      <c r="C927" s="248"/>
      <c r="D927" s="242" t="s">
        <v>190</v>
      </c>
      <c r="E927" s="249" t="s">
        <v>1</v>
      </c>
      <c r="F927" s="250" t="s">
        <v>210</v>
      </c>
      <c r="G927" s="248"/>
      <c r="H927" s="251">
        <v>2</v>
      </c>
      <c r="I927" s="252"/>
      <c r="J927" s="248"/>
      <c r="K927" s="248"/>
      <c r="L927" s="253"/>
      <c r="M927" s="254"/>
      <c r="N927" s="255"/>
      <c r="O927" s="255"/>
      <c r="P927" s="255"/>
      <c r="Q927" s="255"/>
      <c r="R927" s="255"/>
      <c r="S927" s="255"/>
      <c r="T927" s="256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7" t="s">
        <v>190</v>
      </c>
      <c r="AU927" s="257" t="s">
        <v>95</v>
      </c>
      <c r="AV927" s="13" t="s">
        <v>87</v>
      </c>
      <c r="AW927" s="13" t="s">
        <v>34</v>
      </c>
      <c r="AX927" s="13" t="s">
        <v>85</v>
      </c>
      <c r="AY927" s="257" t="s">
        <v>179</v>
      </c>
    </row>
    <row r="928" s="2" customFormat="1" ht="16.5" customHeight="1">
      <c r="A928" s="39"/>
      <c r="B928" s="40"/>
      <c r="C928" s="229" t="s">
        <v>1280</v>
      </c>
      <c r="D928" s="229" t="s">
        <v>181</v>
      </c>
      <c r="E928" s="230" t="s">
        <v>1281</v>
      </c>
      <c r="F928" s="231" t="s">
        <v>1282</v>
      </c>
      <c r="G928" s="232" t="s">
        <v>1283</v>
      </c>
      <c r="H928" s="233">
        <v>1</v>
      </c>
      <c r="I928" s="234"/>
      <c r="J928" s="235">
        <f>ROUND(I928*H928,2)</f>
        <v>0</v>
      </c>
      <c r="K928" s="231" t="s">
        <v>1</v>
      </c>
      <c r="L928" s="45"/>
      <c r="M928" s="236" t="s">
        <v>1</v>
      </c>
      <c r="N928" s="237" t="s">
        <v>43</v>
      </c>
      <c r="O928" s="92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186</v>
      </c>
      <c r="AT928" s="240" t="s">
        <v>181</v>
      </c>
      <c r="AU928" s="240" t="s">
        <v>95</v>
      </c>
      <c r="AY928" s="18" t="s">
        <v>179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85</v>
      </c>
      <c r="BK928" s="241">
        <f>ROUND(I928*H928,2)</f>
        <v>0</v>
      </c>
      <c r="BL928" s="18" t="s">
        <v>186</v>
      </c>
      <c r="BM928" s="240" t="s">
        <v>1284</v>
      </c>
    </row>
    <row r="929" s="2" customFormat="1">
      <c r="A929" s="39"/>
      <c r="B929" s="40"/>
      <c r="C929" s="41"/>
      <c r="D929" s="242" t="s">
        <v>188</v>
      </c>
      <c r="E929" s="41"/>
      <c r="F929" s="243" t="s">
        <v>1285</v>
      </c>
      <c r="G929" s="41"/>
      <c r="H929" s="41"/>
      <c r="I929" s="244"/>
      <c r="J929" s="41"/>
      <c r="K929" s="41"/>
      <c r="L929" s="45"/>
      <c r="M929" s="245"/>
      <c r="N929" s="246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188</v>
      </c>
      <c r="AU929" s="18" t="s">
        <v>95</v>
      </c>
    </row>
    <row r="930" s="2" customFormat="1">
      <c r="A930" s="39"/>
      <c r="B930" s="40"/>
      <c r="C930" s="41"/>
      <c r="D930" s="242" t="s">
        <v>198</v>
      </c>
      <c r="E930" s="41"/>
      <c r="F930" s="269" t="s">
        <v>1286</v>
      </c>
      <c r="G930" s="41"/>
      <c r="H930" s="41"/>
      <c r="I930" s="244"/>
      <c r="J930" s="41"/>
      <c r="K930" s="41"/>
      <c r="L930" s="45"/>
      <c r="M930" s="245"/>
      <c r="N930" s="246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198</v>
      </c>
      <c r="AU930" s="18" t="s">
        <v>95</v>
      </c>
    </row>
    <row r="931" s="13" customFormat="1">
      <c r="A931" s="13"/>
      <c r="B931" s="247"/>
      <c r="C931" s="248"/>
      <c r="D931" s="242" t="s">
        <v>190</v>
      </c>
      <c r="E931" s="249" t="s">
        <v>1</v>
      </c>
      <c r="F931" s="250" t="s">
        <v>85</v>
      </c>
      <c r="G931" s="248"/>
      <c r="H931" s="251">
        <v>1</v>
      </c>
      <c r="I931" s="252"/>
      <c r="J931" s="248"/>
      <c r="K931" s="248"/>
      <c r="L931" s="253"/>
      <c r="M931" s="254"/>
      <c r="N931" s="255"/>
      <c r="O931" s="255"/>
      <c r="P931" s="255"/>
      <c r="Q931" s="255"/>
      <c r="R931" s="255"/>
      <c r="S931" s="255"/>
      <c r="T931" s="25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7" t="s">
        <v>190</v>
      </c>
      <c r="AU931" s="257" t="s">
        <v>95</v>
      </c>
      <c r="AV931" s="13" t="s">
        <v>87</v>
      </c>
      <c r="AW931" s="13" t="s">
        <v>34</v>
      </c>
      <c r="AX931" s="13" t="s">
        <v>78</v>
      </c>
      <c r="AY931" s="257" t="s">
        <v>179</v>
      </c>
    </row>
    <row r="932" s="14" customFormat="1">
      <c r="A932" s="14"/>
      <c r="B932" s="258"/>
      <c r="C932" s="259"/>
      <c r="D932" s="242" t="s">
        <v>190</v>
      </c>
      <c r="E932" s="260" t="s">
        <v>1</v>
      </c>
      <c r="F932" s="261" t="s">
        <v>192</v>
      </c>
      <c r="G932" s="259"/>
      <c r="H932" s="262">
        <v>1</v>
      </c>
      <c r="I932" s="263"/>
      <c r="J932" s="259"/>
      <c r="K932" s="259"/>
      <c r="L932" s="264"/>
      <c r="M932" s="265"/>
      <c r="N932" s="266"/>
      <c r="O932" s="266"/>
      <c r="P932" s="266"/>
      <c r="Q932" s="266"/>
      <c r="R932" s="266"/>
      <c r="S932" s="266"/>
      <c r="T932" s="26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8" t="s">
        <v>190</v>
      </c>
      <c r="AU932" s="268" t="s">
        <v>95</v>
      </c>
      <c r="AV932" s="14" t="s">
        <v>186</v>
      </c>
      <c r="AW932" s="14" t="s">
        <v>34</v>
      </c>
      <c r="AX932" s="14" t="s">
        <v>85</v>
      </c>
      <c r="AY932" s="268" t="s">
        <v>179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1287</v>
      </c>
      <c r="F933" s="227" t="s">
        <v>1288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SUM(P934:P972)</f>
        <v>0</v>
      </c>
      <c r="Q933" s="221"/>
      <c r="R933" s="222">
        <f>SUM(R934:R972)</f>
        <v>0</v>
      </c>
      <c r="S933" s="221"/>
      <c r="T933" s="223">
        <f>SUM(T934:T972)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179</v>
      </c>
      <c r="BK933" s="226">
        <f>SUM(BK934:BK972)</f>
        <v>0</v>
      </c>
    </row>
    <row r="934" s="2" customFormat="1" ht="21.75" customHeight="1">
      <c r="A934" s="39"/>
      <c r="B934" s="40"/>
      <c r="C934" s="229" t="s">
        <v>1289</v>
      </c>
      <c r="D934" s="229" t="s">
        <v>181</v>
      </c>
      <c r="E934" s="230" t="s">
        <v>1290</v>
      </c>
      <c r="F934" s="231" t="s">
        <v>1291</v>
      </c>
      <c r="G934" s="232" t="s">
        <v>403</v>
      </c>
      <c r="H934" s="233">
        <v>89.950999999999993</v>
      </c>
      <c r="I934" s="234"/>
      <c r="J934" s="235">
        <f>ROUND(I934*H934,2)</f>
        <v>0</v>
      </c>
      <c r="K934" s="231" t="s">
        <v>185</v>
      </c>
      <c r="L934" s="45"/>
      <c r="M934" s="236" t="s">
        <v>1</v>
      </c>
      <c r="N934" s="237" t="s">
        <v>43</v>
      </c>
      <c r="O934" s="92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0" t="s">
        <v>186</v>
      </c>
      <c r="AT934" s="240" t="s">
        <v>181</v>
      </c>
      <c r="AU934" s="240" t="s">
        <v>87</v>
      </c>
      <c r="AY934" s="18" t="s">
        <v>179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8" t="s">
        <v>85</v>
      </c>
      <c r="BK934" s="241">
        <f>ROUND(I934*H934,2)</f>
        <v>0</v>
      </c>
      <c r="BL934" s="18" t="s">
        <v>186</v>
      </c>
      <c r="BM934" s="240" t="s">
        <v>1292</v>
      </c>
    </row>
    <row r="935" s="2" customFormat="1">
      <c r="A935" s="39"/>
      <c r="B935" s="40"/>
      <c r="C935" s="41"/>
      <c r="D935" s="242" t="s">
        <v>188</v>
      </c>
      <c r="E935" s="41"/>
      <c r="F935" s="243" t="s">
        <v>1293</v>
      </c>
      <c r="G935" s="41"/>
      <c r="H935" s="41"/>
      <c r="I935" s="244"/>
      <c r="J935" s="41"/>
      <c r="K935" s="41"/>
      <c r="L935" s="45"/>
      <c r="M935" s="245"/>
      <c r="N935" s="246"/>
      <c r="O935" s="92"/>
      <c r="P935" s="92"/>
      <c r="Q935" s="92"/>
      <c r="R935" s="92"/>
      <c r="S935" s="92"/>
      <c r="T935" s="9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188</v>
      </c>
      <c r="AU935" s="18" t="s">
        <v>87</v>
      </c>
    </row>
    <row r="936" s="13" customFormat="1">
      <c r="A936" s="13"/>
      <c r="B936" s="247"/>
      <c r="C936" s="248"/>
      <c r="D936" s="242" t="s">
        <v>190</v>
      </c>
      <c r="E936" s="249" t="s">
        <v>1</v>
      </c>
      <c r="F936" s="250" t="s">
        <v>1294</v>
      </c>
      <c r="G936" s="248"/>
      <c r="H936" s="251">
        <v>47.524999999999999</v>
      </c>
      <c r="I936" s="252"/>
      <c r="J936" s="248"/>
      <c r="K936" s="248"/>
      <c r="L936" s="253"/>
      <c r="M936" s="254"/>
      <c r="N936" s="255"/>
      <c r="O936" s="255"/>
      <c r="P936" s="255"/>
      <c r="Q936" s="255"/>
      <c r="R936" s="255"/>
      <c r="S936" s="255"/>
      <c r="T936" s="25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7" t="s">
        <v>190</v>
      </c>
      <c r="AU936" s="257" t="s">
        <v>87</v>
      </c>
      <c r="AV936" s="13" t="s">
        <v>87</v>
      </c>
      <c r="AW936" s="13" t="s">
        <v>34</v>
      </c>
      <c r="AX936" s="13" t="s">
        <v>78</v>
      </c>
      <c r="AY936" s="257" t="s">
        <v>179</v>
      </c>
    </row>
    <row r="937" s="13" customFormat="1">
      <c r="A937" s="13"/>
      <c r="B937" s="247"/>
      <c r="C937" s="248"/>
      <c r="D937" s="242" t="s">
        <v>190</v>
      </c>
      <c r="E937" s="249" t="s">
        <v>1</v>
      </c>
      <c r="F937" s="250" t="s">
        <v>1295</v>
      </c>
      <c r="G937" s="248"/>
      <c r="H937" s="251">
        <v>42.426000000000002</v>
      </c>
      <c r="I937" s="252"/>
      <c r="J937" s="248"/>
      <c r="K937" s="248"/>
      <c r="L937" s="253"/>
      <c r="M937" s="254"/>
      <c r="N937" s="255"/>
      <c r="O937" s="255"/>
      <c r="P937" s="255"/>
      <c r="Q937" s="255"/>
      <c r="R937" s="255"/>
      <c r="S937" s="255"/>
      <c r="T937" s="256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7" t="s">
        <v>190</v>
      </c>
      <c r="AU937" s="257" t="s">
        <v>87</v>
      </c>
      <c r="AV937" s="13" t="s">
        <v>87</v>
      </c>
      <c r="AW937" s="13" t="s">
        <v>34</v>
      </c>
      <c r="AX937" s="13" t="s">
        <v>78</v>
      </c>
      <c r="AY937" s="257" t="s">
        <v>179</v>
      </c>
    </row>
    <row r="938" s="14" customFormat="1">
      <c r="A938" s="14"/>
      <c r="B938" s="258"/>
      <c r="C938" s="259"/>
      <c r="D938" s="242" t="s">
        <v>190</v>
      </c>
      <c r="E938" s="260" t="s">
        <v>1</v>
      </c>
      <c r="F938" s="261" t="s">
        <v>192</v>
      </c>
      <c r="G938" s="259"/>
      <c r="H938" s="262">
        <v>89.950999999999993</v>
      </c>
      <c r="I938" s="263"/>
      <c r="J938" s="259"/>
      <c r="K938" s="259"/>
      <c r="L938" s="264"/>
      <c r="M938" s="265"/>
      <c r="N938" s="266"/>
      <c r="O938" s="266"/>
      <c r="P938" s="266"/>
      <c r="Q938" s="266"/>
      <c r="R938" s="266"/>
      <c r="S938" s="266"/>
      <c r="T938" s="26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8" t="s">
        <v>190</v>
      </c>
      <c r="AU938" s="268" t="s">
        <v>87</v>
      </c>
      <c r="AV938" s="14" t="s">
        <v>186</v>
      </c>
      <c r="AW938" s="14" t="s">
        <v>34</v>
      </c>
      <c r="AX938" s="14" t="s">
        <v>85</v>
      </c>
      <c r="AY938" s="268" t="s">
        <v>179</v>
      </c>
    </row>
    <row r="939" s="2" customFormat="1" ht="24.15" customHeight="1">
      <c r="A939" s="39"/>
      <c r="B939" s="40"/>
      <c r="C939" s="229" t="s">
        <v>1296</v>
      </c>
      <c r="D939" s="229" t="s">
        <v>181</v>
      </c>
      <c r="E939" s="230" t="s">
        <v>1297</v>
      </c>
      <c r="F939" s="231" t="s">
        <v>1298</v>
      </c>
      <c r="G939" s="232" t="s">
        <v>403</v>
      </c>
      <c r="H939" s="233">
        <v>809.55899999999997</v>
      </c>
      <c r="I939" s="234"/>
      <c r="J939" s="235">
        <f>ROUND(I939*H939,2)</f>
        <v>0</v>
      </c>
      <c r="K939" s="231" t="s">
        <v>185</v>
      </c>
      <c r="L939" s="45"/>
      <c r="M939" s="236" t="s">
        <v>1</v>
      </c>
      <c r="N939" s="237" t="s">
        <v>43</v>
      </c>
      <c r="O939" s="92"/>
      <c r="P939" s="238">
        <f>O939*H939</f>
        <v>0</v>
      </c>
      <c r="Q939" s="238">
        <v>0</v>
      </c>
      <c r="R939" s="238">
        <f>Q939*H939</f>
        <v>0</v>
      </c>
      <c r="S939" s="238">
        <v>0</v>
      </c>
      <c r="T939" s="23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186</v>
      </c>
      <c r="AT939" s="240" t="s">
        <v>181</v>
      </c>
      <c r="AU939" s="240" t="s">
        <v>87</v>
      </c>
      <c r="AY939" s="18" t="s">
        <v>179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85</v>
      </c>
      <c r="BK939" s="241">
        <f>ROUND(I939*H939,2)</f>
        <v>0</v>
      </c>
      <c r="BL939" s="18" t="s">
        <v>186</v>
      </c>
      <c r="BM939" s="240" t="s">
        <v>1299</v>
      </c>
    </row>
    <row r="940" s="2" customFormat="1">
      <c r="A940" s="39"/>
      <c r="B940" s="40"/>
      <c r="C940" s="41"/>
      <c r="D940" s="242" t="s">
        <v>188</v>
      </c>
      <c r="E940" s="41"/>
      <c r="F940" s="243" t="s">
        <v>1300</v>
      </c>
      <c r="G940" s="41"/>
      <c r="H940" s="41"/>
      <c r="I940" s="244"/>
      <c r="J940" s="41"/>
      <c r="K940" s="41"/>
      <c r="L940" s="45"/>
      <c r="M940" s="245"/>
      <c r="N940" s="246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188</v>
      </c>
      <c r="AU940" s="18" t="s">
        <v>87</v>
      </c>
    </row>
    <row r="941" s="2" customFormat="1">
      <c r="A941" s="39"/>
      <c r="B941" s="40"/>
      <c r="C941" s="41"/>
      <c r="D941" s="242" t="s">
        <v>198</v>
      </c>
      <c r="E941" s="41"/>
      <c r="F941" s="269" t="s">
        <v>329</v>
      </c>
      <c r="G941" s="41"/>
      <c r="H941" s="41"/>
      <c r="I941" s="244"/>
      <c r="J941" s="41"/>
      <c r="K941" s="41"/>
      <c r="L941" s="45"/>
      <c r="M941" s="245"/>
      <c r="N941" s="246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198</v>
      </c>
      <c r="AU941" s="18" t="s">
        <v>87</v>
      </c>
    </row>
    <row r="942" s="13" customFormat="1">
      <c r="A942" s="13"/>
      <c r="B942" s="247"/>
      <c r="C942" s="248"/>
      <c r="D942" s="242" t="s">
        <v>190</v>
      </c>
      <c r="E942" s="249" t="s">
        <v>1</v>
      </c>
      <c r="F942" s="250" t="s">
        <v>1301</v>
      </c>
      <c r="G942" s="248"/>
      <c r="H942" s="251">
        <v>427.72500000000002</v>
      </c>
      <c r="I942" s="252"/>
      <c r="J942" s="248"/>
      <c r="K942" s="248"/>
      <c r="L942" s="253"/>
      <c r="M942" s="254"/>
      <c r="N942" s="255"/>
      <c r="O942" s="255"/>
      <c r="P942" s="255"/>
      <c r="Q942" s="255"/>
      <c r="R942" s="255"/>
      <c r="S942" s="255"/>
      <c r="T942" s="25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7" t="s">
        <v>190</v>
      </c>
      <c r="AU942" s="257" t="s">
        <v>87</v>
      </c>
      <c r="AV942" s="13" t="s">
        <v>87</v>
      </c>
      <c r="AW942" s="13" t="s">
        <v>34</v>
      </c>
      <c r="AX942" s="13" t="s">
        <v>78</v>
      </c>
      <c r="AY942" s="257" t="s">
        <v>179</v>
      </c>
    </row>
    <row r="943" s="13" customFormat="1">
      <c r="A943" s="13"/>
      <c r="B943" s="247"/>
      <c r="C943" s="248"/>
      <c r="D943" s="242" t="s">
        <v>190</v>
      </c>
      <c r="E943" s="249" t="s">
        <v>1</v>
      </c>
      <c r="F943" s="250" t="s">
        <v>1302</v>
      </c>
      <c r="G943" s="248"/>
      <c r="H943" s="251">
        <v>381.834</v>
      </c>
      <c r="I943" s="252"/>
      <c r="J943" s="248"/>
      <c r="K943" s="248"/>
      <c r="L943" s="253"/>
      <c r="M943" s="254"/>
      <c r="N943" s="255"/>
      <c r="O943" s="255"/>
      <c r="P943" s="255"/>
      <c r="Q943" s="255"/>
      <c r="R943" s="255"/>
      <c r="S943" s="255"/>
      <c r="T943" s="25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7" t="s">
        <v>190</v>
      </c>
      <c r="AU943" s="257" t="s">
        <v>87</v>
      </c>
      <c r="AV943" s="13" t="s">
        <v>87</v>
      </c>
      <c r="AW943" s="13" t="s">
        <v>34</v>
      </c>
      <c r="AX943" s="13" t="s">
        <v>78</v>
      </c>
      <c r="AY943" s="257" t="s">
        <v>179</v>
      </c>
    </row>
    <row r="944" s="14" customFormat="1">
      <c r="A944" s="14"/>
      <c r="B944" s="258"/>
      <c r="C944" s="259"/>
      <c r="D944" s="242" t="s">
        <v>190</v>
      </c>
      <c r="E944" s="260" t="s">
        <v>1</v>
      </c>
      <c r="F944" s="261" t="s">
        <v>192</v>
      </c>
      <c r="G944" s="259"/>
      <c r="H944" s="262">
        <v>809.55899999999997</v>
      </c>
      <c r="I944" s="263"/>
      <c r="J944" s="259"/>
      <c r="K944" s="259"/>
      <c r="L944" s="264"/>
      <c r="M944" s="265"/>
      <c r="N944" s="266"/>
      <c r="O944" s="266"/>
      <c r="P944" s="266"/>
      <c r="Q944" s="266"/>
      <c r="R944" s="266"/>
      <c r="S944" s="266"/>
      <c r="T944" s="26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8" t="s">
        <v>190</v>
      </c>
      <c r="AU944" s="268" t="s">
        <v>87</v>
      </c>
      <c r="AV944" s="14" t="s">
        <v>186</v>
      </c>
      <c r="AW944" s="14" t="s">
        <v>34</v>
      </c>
      <c r="AX944" s="14" t="s">
        <v>85</v>
      </c>
      <c r="AY944" s="268" t="s">
        <v>179</v>
      </c>
    </row>
    <row r="945" s="2" customFormat="1" ht="21.75" customHeight="1">
      <c r="A945" s="39"/>
      <c r="B945" s="40"/>
      <c r="C945" s="229" t="s">
        <v>1303</v>
      </c>
      <c r="D945" s="229" t="s">
        <v>181</v>
      </c>
      <c r="E945" s="230" t="s">
        <v>1304</v>
      </c>
      <c r="F945" s="231" t="s">
        <v>1305</v>
      </c>
      <c r="G945" s="232" t="s">
        <v>403</v>
      </c>
      <c r="H945" s="233">
        <v>155.56899999999999</v>
      </c>
      <c r="I945" s="234"/>
      <c r="J945" s="235">
        <f>ROUND(I945*H945,2)</f>
        <v>0</v>
      </c>
      <c r="K945" s="231" t="s">
        <v>185</v>
      </c>
      <c r="L945" s="45"/>
      <c r="M945" s="236" t="s">
        <v>1</v>
      </c>
      <c r="N945" s="237" t="s">
        <v>43</v>
      </c>
      <c r="O945" s="92"/>
      <c r="P945" s="238">
        <f>O945*H945</f>
        <v>0</v>
      </c>
      <c r="Q945" s="238">
        <v>0</v>
      </c>
      <c r="R945" s="238">
        <f>Q945*H945</f>
        <v>0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186</v>
      </c>
      <c r="AT945" s="240" t="s">
        <v>181</v>
      </c>
      <c r="AU945" s="240" t="s">
        <v>87</v>
      </c>
      <c r="AY945" s="18" t="s">
        <v>179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85</v>
      </c>
      <c r="BK945" s="241">
        <f>ROUND(I945*H945,2)</f>
        <v>0</v>
      </c>
      <c r="BL945" s="18" t="s">
        <v>186</v>
      </c>
      <c r="BM945" s="240" t="s">
        <v>1306</v>
      </c>
    </row>
    <row r="946" s="2" customFormat="1">
      <c r="A946" s="39"/>
      <c r="B946" s="40"/>
      <c r="C946" s="41"/>
      <c r="D946" s="242" t="s">
        <v>188</v>
      </c>
      <c r="E946" s="41"/>
      <c r="F946" s="243" t="s">
        <v>1307</v>
      </c>
      <c r="G946" s="41"/>
      <c r="H946" s="41"/>
      <c r="I946" s="244"/>
      <c r="J946" s="41"/>
      <c r="K946" s="41"/>
      <c r="L946" s="45"/>
      <c r="M946" s="245"/>
      <c r="N946" s="246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188</v>
      </c>
      <c r="AU946" s="18" t="s">
        <v>87</v>
      </c>
    </row>
    <row r="947" s="13" customFormat="1">
      <c r="A947" s="13"/>
      <c r="B947" s="247"/>
      <c r="C947" s="248"/>
      <c r="D947" s="242" t="s">
        <v>190</v>
      </c>
      <c r="E947" s="249" t="s">
        <v>1</v>
      </c>
      <c r="F947" s="250" t="s">
        <v>1308</v>
      </c>
      <c r="G947" s="248"/>
      <c r="H947" s="251">
        <v>97.891999999999996</v>
      </c>
      <c r="I947" s="252"/>
      <c r="J947" s="248"/>
      <c r="K947" s="248"/>
      <c r="L947" s="253"/>
      <c r="M947" s="254"/>
      <c r="N947" s="255"/>
      <c r="O947" s="255"/>
      <c r="P947" s="255"/>
      <c r="Q947" s="255"/>
      <c r="R947" s="255"/>
      <c r="S947" s="255"/>
      <c r="T947" s="256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7" t="s">
        <v>190</v>
      </c>
      <c r="AU947" s="257" t="s">
        <v>87</v>
      </c>
      <c r="AV947" s="13" t="s">
        <v>87</v>
      </c>
      <c r="AW947" s="13" t="s">
        <v>34</v>
      </c>
      <c r="AX947" s="13" t="s">
        <v>78</v>
      </c>
      <c r="AY947" s="257" t="s">
        <v>179</v>
      </c>
    </row>
    <row r="948" s="13" customFormat="1">
      <c r="A948" s="13"/>
      <c r="B948" s="247"/>
      <c r="C948" s="248"/>
      <c r="D948" s="242" t="s">
        <v>190</v>
      </c>
      <c r="E948" s="249" t="s">
        <v>1</v>
      </c>
      <c r="F948" s="250" t="s">
        <v>1309</v>
      </c>
      <c r="G948" s="248"/>
      <c r="H948" s="251">
        <v>31.972999999999999</v>
      </c>
      <c r="I948" s="252"/>
      <c r="J948" s="248"/>
      <c r="K948" s="248"/>
      <c r="L948" s="253"/>
      <c r="M948" s="254"/>
      <c r="N948" s="255"/>
      <c r="O948" s="255"/>
      <c r="P948" s="255"/>
      <c r="Q948" s="255"/>
      <c r="R948" s="255"/>
      <c r="S948" s="255"/>
      <c r="T948" s="25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7" t="s">
        <v>190</v>
      </c>
      <c r="AU948" s="257" t="s">
        <v>87</v>
      </c>
      <c r="AV948" s="13" t="s">
        <v>87</v>
      </c>
      <c r="AW948" s="13" t="s">
        <v>34</v>
      </c>
      <c r="AX948" s="13" t="s">
        <v>78</v>
      </c>
      <c r="AY948" s="257" t="s">
        <v>179</v>
      </c>
    </row>
    <row r="949" s="13" customFormat="1">
      <c r="A949" s="13"/>
      <c r="B949" s="247"/>
      <c r="C949" s="248"/>
      <c r="D949" s="242" t="s">
        <v>190</v>
      </c>
      <c r="E949" s="249" t="s">
        <v>1</v>
      </c>
      <c r="F949" s="250" t="s">
        <v>1310</v>
      </c>
      <c r="G949" s="248"/>
      <c r="H949" s="251">
        <v>25.704000000000001</v>
      </c>
      <c r="I949" s="252"/>
      <c r="J949" s="248"/>
      <c r="K949" s="248"/>
      <c r="L949" s="253"/>
      <c r="M949" s="254"/>
      <c r="N949" s="255"/>
      <c r="O949" s="255"/>
      <c r="P949" s="255"/>
      <c r="Q949" s="255"/>
      <c r="R949" s="255"/>
      <c r="S949" s="255"/>
      <c r="T949" s="25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7" t="s">
        <v>190</v>
      </c>
      <c r="AU949" s="257" t="s">
        <v>87</v>
      </c>
      <c r="AV949" s="13" t="s">
        <v>87</v>
      </c>
      <c r="AW949" s="13" t="s">
        <v>34</v>
      </c>
      <c r="AX949" s="13" t="s">
        <v>78</v>
      </c>
      <c r="AY949" s="257" t="s">
        <v>179</v>
      </c>
    </row>
    <row r="950" s="14" customFormat="1">
      <c r="A950" s="14"/>
      <c r="B950" s="258"/>
      <c r="C950" s="259"/>
      <c r="D950" s="242" t="s">
        <v>190</v>
      </c>
      <c r="E950" s="260" t="s">
        <v>1</v>
      </c>
      <c r="F950" s="261" t="s">
        <v>192</v>
      </c>
      <c r="G950" s="259"/>
      <c r="H950" s="262">
        <v>155.56900000000002</v>
      </c>
      <c r="I950" s="263"/>
      <c r="J950" s="259"/>
      <c r="K950" s="259"/>
      <c r="L950" s="264"/>
      <c r="M950" s="265"/>
      <c r="N950" s="266"/>
      <c r="O950" s="266"/>
      <c r="P950" s="266"/>
      <c r="Q950" s="266"/>
      <c r="R950" s="266"/>
      <c r="S950" s="266"/>
      <c r="T950" s="26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8" t="s">
        <v>190</v>
      </c>
      <c r="AU950" s="268" t="s">
        <v>87</v>
      </c>
      <c r="AV950" s="14" t="s">
        <v>186</v>
      </c>
      <c r="AW950" s="14" t="s">
        <v>34</v>
      </c>
      <c r="AX950" s="14" t="s">
        <v>85</v>
      </c>
      <c r="AY950" s="268" t="s">
        <v>179</v>
      </c>
    </row>
    <row r="951" s="2" customFormat="1" ht="24.15" customHeight="1">
      <c r="A951" s="39"/>
      <c r="B951" s="40"/>
      <c r="C951" s="229" t="s">
        <v>1311</v>
      </c>
      <c r="D951" s="229" t="s">
        <v>181</v>
      </c>
      <c r="E951" s="230" t="s">
        <v>1312</v>
      </c>
      <c r="F951" s="231" t="s">
        <v>1313</v>
      </c>
      <c r="G951" s="232" t="s">
        <v>403</v>
      </c>
      <c r="H951" s="233">
        <v>1400.117</v>
      </c>
      <c r="I951" s="234"/>
      <c r="J951" s="235">
        <f>ROUND(I951*H951,2)</f>
        <v>0</v>
      </c>
      <c r="K951" s="231" t="s">
        <v>185</v>
      </c>
      <c r="L951" s="45"/>
      <c r="M951" s="236" t="s">
        <v>1</v>
      </c>
      <c r="N951" s="237" t="s">
        <v>43</v>
      </c>
      <c r="O951" s="92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186</v>
      </c>
      <c r="AT951" s="240" t="s">
        <v>181</v>
      </c>
      <c r="AU951" s="240" t="s">
        <v>87</v>
      </c>
      <c r="AY951" s="18" t="s">
        <v>179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85</v>
      </c>
      <c r="BK951" s="241">
        <f>ROUND(I951*H951,2)</f>
        <v>0</v>
      </c>
      <c r="BL951" s="18" t="s">
        <v>186</v>
      </c>
      <c r="BM951" s="240" t="s">
        <v>1314</v>
      </c>
    </row>
    <row r="952" s="2" customFormat="1">
      <c r="A952" s="39"/>
      <c r="B952" s="40"/>
      <c r="C952" s="41"/>
      <c r="D952" s="242" t="s">
        <v>188</v>
      </c>
      <c r="E952" s="41"/>
      <c r="F952" s="243" t="s">
        <v>1300</v>
      </c>
      <c r="G952" s="41"/>
      <c r="H952" s="41"/>
      <c r="I952" s="244"/>
      <c r="J952" s="41"/>
      <c r="K952" s="41"/>
      <c r="L952" s="45"/>
      <c r="M952" s="245"/>
      <c r="N952" s="246"/>
      <c r="O952" s="92"/>
      <c r="P952" s="92"/>
      <c r="Q952" s="92"/>
      <c r="R952" s="92"/>
      <c r="S952" s="92"/>
      <c r="T952" s="9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T952" s="18" t="s">
        <v>188</v>
      </c>
      <c r="AU952" s="18" t="s">
        <v>87</v>
      </c>
    </row>
    <row r="953" s="2" customFormat="1">
      <c r="A953" s="39"/>
      <c r="B953" s="40"/>
      <c r="C953" s="41"/>
      <c r="D953" s="242" t="s">
        <v>198</v>
      </c>
      <c r="E953" s="41"/>
      <c r="F953" s="269" t="s">
        <v>329</v>
      </c>
      <c r="G953" s="41"/>
      <c r="H953" s="41"/>
      <c r="I953" s="244"/>
      <c r="J953" s="41"/>
      <c r="K953" s="41"/>
      <c r="L953" s="45"/>
      <c r="M953" s="245"/>
      <c r="N953" s="246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198</v>
      </c>
      <c r="AU953" s="18" t="s">
        <v>87</v>
      </c>
    </row>
    <row r="954" s="13" customFormat="1">
      <c r="A954" s="13"/>
      <c r="B954" s="247"/>
      <c r="C954" s="248"/>
      <c r="D954" s="242" t="s">
        <v>190</v>
      </c>
      <c r="E954" s="249" t="s">
        <v>1</v>
      </c>
      <c r="F954" s="250" t="s">
        <v>1315</v>
      </c>
      <c r="G954" s="248"/>
      <c r="H954" s="251">
        <v>881.024</v>
      </c>
      <c r="I954" s="252"/>
      <c r="J954" s="248"/>
      <c r="K954" s="248"/>
      <c r="L954" s="253"/>
      <c r="M954" s="254"/>
      <c r="N954" s="255"/>
      <c r="O954" s="255"/>
      <c r="P954" s="255"/>
      <c r="Q954" s="255"/>
      <c r="R954" s="255"/>
      <c r="S954" s="255"/>
      <c r="T954" s="25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7" t="s">
        <v>190</v>
      </c>
      <c r="AU954" s="257" t="s">
        <v>87</v>
      </c>
      <c r="AV954" s="13" t="s">
        <v>87</v>
      </c>
      <c r="AW954" s="13" t="s">
        <v>34</v>
      </c>
      <c r="AX954" s="13" t="s">
        <v>78</v>
      </c>
      <c r="AY954" s="257" t="s">
        <v>179</v>
      </c>
    </row>
    <row r="955" s="13" customFormat="1">
      <c r="A955" s="13"/>
      <c r="B955" s="247"/>
      <c r="C955" s="248"/>
      <c r="D955" s="242" t="s">
        <v>190</v>
      </c>
      <c r="E955" s="249" t="s">
        <v>1</v>
      </c>
      <c r="F955" s="250" t="s">
        <v>1316</v>
      </c>
      <c r="G955" s="248"/>
      <c r="H955" s="251">
        <v>287.757</v>
      </c>
      <c r="I955" s="252"/>
      <c r="J955" s="248"/>
      <c r="K955" s="248"/>
      <c r="L955" s="253"/>
      <c r="M955" s="254"/>
      <c r="N955" s="255"/>
      <c r="O955" s="255"/>
      <c r="P955" s="255"/>
      <c r="Q955" s="255"/>
      <c r="R955" s="255"/>
      <c r="S955" s="255"/>
      <c r="T955" s="25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7" t="s">
        <v>190</v>
      </c>
      <c r="AU955" s="257" t="s">
        <v>87</v>
      </c>
      <c r="AV955" s="13" t="s">
        <v>87</v>
      </c>
      <c r="AW955" s="13" t="s">
        <v>34</v>
      </c>
      <c r="AX955" s="13" t="s">
        <v>78</v>
      </c>
      <c r="AY955" s="257" t="s">
        <v>179</v>
      </c>
    </row>
    <row r="956" s="13" customFormat="1">
      <c r="A956" s="13"/>
      <c r="B956" s="247"/>
      <c r="C956" s="248"/>
      <c r="D956" s="242" t="s">
        <v>190</v>
      </c>
      <c r="E956" s="249" t="s">
        <v>1</v>
      </c>
      <c r="F956" s="250" t="s">
        <v>1317</v>
      </c>
      <c r="G956" s="248"/>
      <c r="H956" s="251">
        <v>231.33600000000001</v>
      </c>
      <c r="I956" s="252"/>
      <c r="J956" s="248"/>
      <c r="K956" s="248"/>
      <c r="L956" s="253"/>
      <c r="M956" s="254"/>
      <c r="N956" s="255"/>
      <c r="O956" s="255"/>
      <c r="P956" s="255"/>
      <c r="Q956" s="255"/>
      <c r="R956" s="255"/>
      <c r="S956" s="255"/>
      <c r="T956" s="25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7" t="s">
        <v>190</v>
      </c>
      <c r="AU956" s="257" t="s">
        <v>87</v>
      </c>
      <c r="AV956" s="13" t="s">
        <v>87</v>
      </c>
      <c r="AW956" s="13" t="s">
        <v>34</v>
      </c>
      <c r="AX956" s="13" t="s">
        <v>78</v>
      </c>
      <c r="AY956" s="257" t="s">
        <v>179</v>
      </c>
    </row>
    <row r="957" s="14" customFormat="1">
      <c r="A957" s="14"/>
      <c r="B957" s="258"/>
      <c r="C957" s="259"/>
      <c r="D957" s="242" t="s">
        <v>190</v>
      </c>
      <c r="E957" s="260" t="s">
        <v>1</v>
      </c>
      <c r="F957" s="261" t="s">
        <v>192</v>
      </c>
      <c r="G957" s="259"/>
      <c r="H957" s="262">
        <v>1400.117</v>
      </c>
      <c r="I957" s="263"/>
      <c r="J957" s="259"/>
      <c r="K957" s="259"/>
      <c r="L957" s="264"/>
      <c r="M957" s="265"/>
      <c r="N957" s="266"/>
      <c r="O957" s="266"/>
      <c r="P957" s="266"/>
      <c r="Q957" s="266"/>
      <c r="R957" s="266"/>
      <c r="S957" s="266"/>
      <c r="T957" s="26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8" t="s">
        <v>190</v>
      </c>
      <c r="AU957" s="268" t="s">
        <v>87</v>
      </c>
      <c r="AV957" s="14" t="s">
        <v>186</v>
      </c>
      <c r="AW957" s="14" t="s">
        <v>34</v>
      </c>
      <c r="AX957" s="14" t="s">
        <v>85</v>
      </c>
      <c r="AY957" s="268" t="s">
        <v>179</v>
      </c>
    </row>
    <row r="958" s="2" customFormat="1" ht="37.8" customHeight="1">
      <c r="A958" s="39"/>
      <c r="B958" s="40"/>
      <c r="C958" s="229" t="s">
        <v>1318</v>
      </c>
      <c r="D958" s="229" t="s">
        <v>181</v>
      </c>
      <c r="E958" s="230" t="s">
        <v>1319</v>
      </c>
      <c r="F958" s="231" t="s">
        <v>1320</v>
      </c>
      <c r="G958" s="232" t="s">
        <v>403</v>
      </c>
      <c r="H958" s="233">
        <v>97.891999999999996</v>
      </c>
      <c r="I958" s="234"/>
      <c r="J958" s="235">
        <f>ROUND(I958*H958,2)</f>
        <v>0</v>
      </c>
      <c r="K958" s="231" t="s">
        <v>185</v>
      </c>
      <c r="L958" s="45"/>
      <c r="M958" s="236" t="s">
        <v>1</v>
      </c>
      <c r="N958" s="237" t="s">
        <v>43</v>
      </c>
      <c r="O958" s="92"/>
      <c r="P958" s="238">
        <f>O958*H958</f>
        <v>0</v>
      </c>
      <c r="Q958" s="238">
        <v>0</v>
      </c>
      <c r="R958" s="238">
        <f>Q958*H958</f>
        <v>0</v>
      </c>
      <c r="S958" s="238">
        <v>0</v>
      </c>
      <c r="T958" s="239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0" t="s">
        <v>186</v>
      </c>
      <c r="AT958" s="240" t="s">
        <v>181</v>
      </c>
      <c r="AU958" s="240" t="s">
        <v>87</v>
      </c>
      <c r="AY958" s="18" t="s">
        <v>179</v>
      </c>
      <c r="BE958" s="241">
        <f>IF(N958="základní",J958,0)</f>
        <v>0</v>
      </c>
      <c r="BF958" s="241">
        <f>IF(N958="snížená",J958,0)</f>
        <v>0</v>
      </c>
      <c r="BG958" s="241">
        <f>IF(N958="zákl. přenesená",J958,0)</f>
        <v>0</v>
      </c>
      <c r="BH958" s="241">
        <f>IF(N958="sníž. přenesená",J958,0)</f>
        <v>0</v>
      </c>
      <c r="BI958" s="241">
        <f>IF(N958="nulová",J958,0)</f>
        <v>0</v>
      </c>
      <c r="BJ958" s="18" t="s">
        <v>85</v>
      </c>
      <c r="BK958" s="241">
        <f>ROUND(I958*H958,2)</f>
        <v>0</v>
      </c>
      <c r="BL958" s="18" t="s">
        <v>186</v>
      </c>
      <c r="BM958" s="240" t="s">
        <v>1321</v>
      </c>
    </row>
    <row r="959" s="2" customFormat="1">
      <c r="A959" s="39"/>
      <c r="B959" s="40"/>
      <c r="C959" s="41"/>
      <c r="D959" s="242" t="s">
        <v>188</v>
      </c>
      <c r="E959" s="41"/>
      <c r="F959" s="243" t="s">
        <v>1322</v>
      </c>
      <c r="G959" s="41"/>
      <c r="H959" s="41"/>
      <c r="I959" s="244"/>
      <c r="J959" s="41"/>
      <c r="K959" s="41"/>
      <c r="L959" s="45"/>
      <c r="M959" s="245"/>
      <c r="N959" s="246"/>
      <c r="O959" s="92"/>
      <c r="P959" s="92"/>
      <c r="Q959" s="92"/>
      <c r="R959" s="92"/>
      <c r="S959" s="92"/>
      <c r="T959" s="93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T959" s="18" t="s">
        <v>188</v>
      </c>
      <c r="AU959" s="18" t="s">
        <v>87</v>
      </c>
    </row>
    <row r="960" s="13" customFormat="1">
      <c r="A960" s="13"/>
      <c r="B960" s="247"/>
      <c r="C960" s="248"/>
      <c r="D960" s="242" t="s">
        <v>190</v>
      </c>
      <c r="E960" s="249" t="s">
        <v>1</v>
      </c>
      <c r="F960" s="250" t="s">
        <v>1323</v>
      </c>
      <c r="G960" s="248"/>
      <c r="H960" s="251">
        <v>97.891999999999996</v>
      </c>
      <c r="I960" s="252"/>
      <c r="J960" s="248"/>
      <c r="K960" s="248"/>
      <c r="L960" s="253"/>
      <c r="M960" s="254"/>
      <c r="N960" s="255"/>
      <c r="O960" s="255"/>
      <c r="P960" s="255"/>
      <c r="Q960" s="255"/>
      <c r="R960" s="255"/>
      <c r="S960" s="255"/>
      <c r="T960" s="256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7" t="s">
        <v>190</v>
      </c>
      <c r="AU960" s="257" t="s">
        <v>87</v>
      </c>
      <c r="AV960" s="13" t="s">
        <v>87</v>
      </c>
      <c r="AW960" s="13" t="s">
        <v>34</v>
      </c>
      <c r="AX960" s="13" t="s">
        <v>78</v>
      </c>
      <c r="AY960" s="257" t="s">
        <v>179</v>
      </c>
    </row>
    <row r="961" s="14" customFormat="1">
      <c r="A961" s="14"/>
      <c r="B961" s="258"/>
      <c r="C961" s="259"/>
      <c r="D961" s="242" t="s">
        <v>190</v>
      </c>
      <c r="E961" s="260" t="s">
        <v>1</v>
      </c>
      <c r="F961" s="261" t="s">
        <v>192</v>
      </c>
      <c r="G961" s="259"/>
      <c r="H961" s="262">
        <v>97.891999999999996</v>
      </c>
      <c r="I961" s="263"/>
      <c r="J961" s="259"/>
      <c r="K961" s="259"/>
      <c r="L961" s="264"/>
      <c r="M961" s="265"/>
      <c r="N961" s="266"/>
      <c r="O961" s="266"/>
      <c r="P961" s="266"/>
      <c r="Q961" s="266"/>
      <c r="R961" s="266"/>
      <c r="S961" s="266"/>
      <c r="T961" s="26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8" t="s">
        <v>190</v>
      </c>
      <c r="AU961" s="268" t="s">
        <v>87</v>
      </c>
      <c r="AV961" s="14" t="s">
        <v>186</v>
      </c>
      <c r="AW961" s="14" t="s">
        <v>34</v>
      </c>
      <c r="AX961" s="14" t="s">
        <v>85</v>
      </c>
      <c r="AY961" s="268" t="s">
        <v>179</v>
      </c>
    </row>
    <row r="962" s="2" customFormat="1" ht="37.8" customHeight="1">
      <c r="A962" s="39"/>
      <c r="B962" s="40"/>
      <c r="C962" s="229" t="s">
        <v>1324</v>
      </c>
      <c r="D962" s="229" t="s">
        <v>181</v>
      </c>
      <c r="E962" s="230" t="s">
        <v>1325</v>
      </c>
      <c r="F962" s="231" t="s">
        <v>1326</v>
      </c>
      <c r="G962" s="232" t="s">
        <v>403</v>
      </c>
      <c r="H962" s="233">
        <v>25.704000000000001</v>
      </c>
      <c r="I962" s="234"/>
      <c r="J962" s="235">
        <f>ROUND(I962*H962,2)</f>
        <v>0</v>
      </c>
      <c r="K962" s="231" t="s">
        <v>185</v>
      </c>
      <c r="L962" s="45"/>
      <c r="M962" s="236" t="s">
        <v>1</v>
      </c>
      <c r="N962" s="237" t="s">
        <v>43</v>
      </c>
      <c r="O962" s="92"/>
      <c r="P962" s="238">
        <f>O962*H962</f>
        <v>0</v>
      </c>
      <c r="Q962" s="238">
        <v>0</v>
      </c>
      <c r="R962" s="238">
        <f>Q962*H962</f>
        <v>0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186</v>
      </c>
      <c r="AT962" s="240" t="s">
        <v>181</v>
      </c>
      <c r="AU962" s="240" t="s">
        <v>87</v>
      </c>
      <c r="AY962" s="18" t="s">
        <v>179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85</v>
      </c>
      <c r="BK962" s="241">
        <f>ROUND(I962*H962,2)</f>
        <v>0</v>
      </c>
      <c r="BL962" s="18" t="s">
        <v>186</v>
      </c>
      <c r="BM962" s="240" t="s">
        <v>1327</v>
      </c>
    </row>
    <row r="963" s="2" customFormat="1">
      <c r="A963" s="39"/>
      <c r="B963" s="40"/>
      <c r="C963" s="41"/>
      <c r="D963" s="242" t="s">
        <v>188</v>
      </c>
      <c r="E963" s="41"/>
      <c r="F963" s="243" t="s">
        <v>1328</v>
      </c>
      <c r="G963" s="41"/>
      <c r="H963" s="41"/>
      <c r="I963" s="244"/>
      <c r="J963" s="41"/>
      <c r="K963" s="41"/>
      <c r="L963" s="45"/>
      <c r="M963" s="245"/>
      <c r="N963" s="246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188</v>
      </c>
      <c r="AU963" s="18" t="s">
        <v>87</v>
      </c>
    </row>
    <row r="964" s="13" customFormat="1">
      <c r="A964" s="13"/>
      <c r="B964" s="247"/>
      <c r="C964" s="248"/>
      <c r="D964" s="242" t="s">
        <v>190</v>
      </c>
      <c r="E964" s="249" t="s">
        <v>1</v>
      </c>
      <c r="F964" s="250" t="s">
        <v>1329</v>
      </c>
      <c r="G964" s="248"/>
      <c r="H964" s="251">
        <v>25.704000000000001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7" t="s">
        <v>190</v>
      </c>
      <c r="AU964" s="257" t="s">
        <v>87</v>
      </c>
      <c r="AV964" s="13" t="s">
        <v>87</v>
      </c>
      <c r="AW964" s="13" t="s">
        <v>34</v>
      </c>
      <c r="AX964" s="13" t="s">
        <v>85</v>
      </c>
      <c r="AY964" s="257" t="s">
        <v>179</v>
      </c>
    </row>
    <row r="965" s="2" customFormat="1" ht="44.25" customHeight="1">
      <c r="A965" s="39"/>
      <c r="B965" s="40"/>
      <c r="C965" s="229" t="s">
        <v>1330</v>
      </c>
      <c r="D965" s="229" t="s">
        <v>181</v>
      </c>
      <c r="E965" s="230" t="s">
        <v>1331</v>
      </c>
      <c r="F965" s="231" t="s">
        <v>1332</v>
      </c>
      <c r="G965" s="232" t="s">
        <v>403</v>
      </c>
      <c r="H965" s="233">
        <v>47.524999999999999</v>
      </c>
      <c r="I965" s="234"/>
      <c r="J965" s="235">
        <f>ROUND(I965*H965,2)</f>
        <v>0</v>
      </c>
      <c r="K965" s="231" t="s">
        <v>185</v>
      </c>
      <c r="L965" s="45"/>
      <c r="M965" s="236" t="s">
        <v>1</v>
      </c>
      <c r="N965" s="237" t="s">
        <v>43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186</v>
      </c>
      <c r="AT965" s="240" t="s">
        <v>181</v>
      </c>
      <c r="AU965" s="240" t="s">
        <v>87</v>
      </c>
      <c r="AY965" s="18" t="s">
        <v>179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85</v>
      </c>
      <c r="BK965" s="241">
        <f>ROUND(I965*H965,2)</f>
        <v>0</v>
      </c>
      <c r="BL965" s="18" t="s">
        <v>186</v>
      </c>
      <c r="BM965" s="240" t="s">
        <v>1333</v>
      </c>
    </row>
    <row r="966" s="2" customFormat="1">
      <c r="A966" s="39"/>
      <c r="B966" s="40"/>
      <c r="C966" s="41"/>
      <c r="D966" s="242" t="s">
        <v>188</v>
      </c>
      <c r="E966" s="41"/>
      <c r="F966" s="243" t="s">
        <v>412</v>
      </c>
      <c r="G966" s="41"/>
      <c r="H966" s="41"/>
      <c r="I966" s="244"/>
      <c r="J966" s="41"/>
      <c r="K966" s="41"/>
      <c r="L966" s="45"/>
      <c r="M966" s="245"/>
      <c r="N966" s="246"/>
      <c r="O966" s="92"/>
      <c r="P966" s="92"/>
      <c r="Q966" s="92"/>
      <c r="R966" s="92"/>
      <c r="S966" s="92"/>
      <c r="T966" s="9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188</v>
      </c>
      <c r="AU966" s="18" t="s">
        <v>87</v>
      </c>
    </row>
    <row r="967" s="13" customFormat="1">
      <c r="A967" s="13"/>
      <c r="B967" s="247"/>
      <c r="C967" s="248"/>
      <c r="D967" s="242" t="s">
        <v>190</v>
      </c>
      <c r="E967" s="249" t="s">
        <v>1</v>
      </c>
      <c r="F967" s="250" t="s">
        <v>1334</v>
      </c>
      <c r="G967" s="248"/>
      <c r="H967" s="251">
        <v>47.524999999999999</v>
      </c>
      <c r="I967" s="252"/>
      <c r="J967" s="248"/>
      <c r="K967" s="248"/>
      <c r="L967" s="253"/>
      <c r="M967" s="254"/>
      <c r="N967" s="255"/>
      <c r="O967" s="255"/>
      <c r="P967" s="255"/>
      <c r="Q967" s="255"/>
      <c r="R967" s="255"/>
      <c r="S967" s="255"/>
      <c r="T967" s="256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7" t="s">
        <v>190</v>
      </c>
      <c r="AU967" s="257" t="s">
        <v>87</v>
      </c>
      <c r="AV967" s="13" t="s">
        <v>87</v>
      </c>
      <c r="AW967" s="13" t="s">
        <v>34</v>
      </c>
      <c r="AX967" s="13" t="s">
        <v>78</v>
      </c>
      <c r="AY967" s="257" t="s">
        <v>179</v>
      </c>
    </row>
    <row r="968" s="14" customFormat="1">
      <c r="A968" s="14"/>
      <c r="B968" s="258"/>
      <c r="C968" s="259"/>
      <c r="D968" s="242" t="s">
        <v>190</v>
      </c>
      <c r="E968" s="260" t="s">
        <v>1</v>
      </c>
      <c r="F968" s="261" t="s">
        <v>192</v>
      </c>
      <c r="G968" s="259"/>
      <c r="H968" s="262">
        <v>47.524999999999999</v>
      </c>
      <c r="I968" s="263"/>
      <c r="J968" s="259"/>
      <c r="K968" s="259"/>
      <c r="L968" s="264"/>
      <c r="M968" s="265"/>
      <c r="N968" s="266"/>
      <c r="O968" s="266"/>
      <c r="P968" s="266"/>
      <c r="Q968" s="266"/>
      <c r="R968" s="266"/>
      <c r="S968" s="266"/>
      <c r="T968" s="26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8" t="s">
        <v>190</v>
      </c>
      <c r="AU968" s="268" t="s">
        <v>87</v>
      </c>
      <c r="AV968" s="14" t="s">
        <v>186</v>
      </c>
      <c r="AW968" s="14" t="s">
        <v>34</v>
      </c>
      <c r="AX968" s="14" t="s">
        <v>85</v>
      </c>
      <c r="AY968" s="268" t="s">
        <v>179</v>
      </c>
    </row>
    <row r="969" s="2" customFormat="1" ht="44.25" customHeight="1">
      <c r="A969" s="39"/>
      <c r="B969" s="40"/>
      <c r="C969" s="229" t="s">
        <v>1335</v>
      </c>
      <c r="D969" s="229" t="s">
        <v>181</v>
      </c>
      <c r="E969" s="230" t="s">
        <v>1336</v>
      </c>
      <c r="F969" s="231" t="s">
        <v>1337</v>
      </c>
      <c r="G969" s="232" t="s">
        <v>403</v>
      </c>
      <c r="H969" s="233">
        <v>74.399000000000001</v>
      </c>
      <c r="I969" s="234"/>
      <c r="J969" s="235">
        <f>ROUND(I969*H969,2)</f>
        <v>0</v>
      </c>
      <c r="K969" s="231" t="s">
        <v>185</v>
      </c>
      <c r="L969" s="45"/>
      <c r="M969" s="236" t="s">
        <v>1</v>
      </c>
      <c r="N969" s="237" t="s">
        <v>43</v>
      </c>
      <c r="O969" s="92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0" t="s">
        <v>186</v>
      </c>
      <c r="AT969" s="240" t="s">
        <v>181</v>
      </c>
      <c r="AU969" s="240" t="s">
        <v>87</v>
      </c>
      <c r="AY969" s="18" t="s">
        <v>179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85</v>
      </c>
      <c r="BK969" s="241">
        <f>ROUND(I969*H969,2)</f>
        <v>0</v>
      </c>
      <c r="BL969" s="18" t="s">
        <v>186</v>
      </c>
      <c r="BM969" s="240" t="s">
        <v>1338</v>
      </c>
    </row>
    <row r="970" s="2" customFormat="1">
      <c r="A970" s="39"/>
      <c r="B970" s="40"/>
      <c r="C970" s="41"/>
      <c r="D970" s="242" t="s">
        <v>188</v>
      </c>
      <c r="E970" s="41"/>
      <c r="F970" s="243" t="s">
        <v>1339</v>
      </c>
      <c r="G970" s="41"/>
      <c r="H970" s="41"/>
      <c r="I970" s="244"/>
      <c r="J970" s="41"/>
      <c r="K970" s="41"/>
      <c r="L970" s="45"/>
      <c r="M970" s="245"/>
      <c r="N970" s="246"/>
      <c r="O970" s="92"/>
      <c r="P970" s="92"/>
      <c r="Q970" s="92"/>
      <c r="R970" s="92"/>
      <c r="S970" s="92"/>
      <c r="T970" s="93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T970" s="18" t="s">
        <v>188</v>
      </c>
      <c r="AU970" s="18" t="s">
        <v>87</v>
      </c>
    </row>
    <row r="971" s="13" customFormat="1">
      <c r="A971" s="13"/>
      <c r="B971" s="247"/>
      <c r="C971" s="248"/>
      <c r="D971" s="242" t="s">
        <v>190</v>
      </c>
      <c r="E971" s="249" t="s">
        <v>1</v>
      </c>
      <c r="F971" s="250" t="s">
        <v>1340</v>
      </c>
      <c r="G971" s="248"/>
      <c r="H971" s="251">
        <v>74.399000000000001</v>
      </c>
      <c r="I971" s="252"/>
      <c r="J971" s="248"/>
      <c r="K971" s="248"/>
      <c r="L971" s="253"/>
      <c r="M971" s="254"/>
      <c r="N971" s="255"/>
      <c r="O971" s="255"/>
      <c r="P971" s="255"/>
      <c r="Q971" s="255"/>
      <c r="R971" s="255"/>
      <c r="S971" s="255"/>
      <c r="T971" s="256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7" t="s">
        <v>190</v>
      </c>
      <c r="AU971" s="257" t="s">
        <v>87</v>
      </c>
      <c r="AV971" s="13" t="s">
        <v>87</v>
      </c>
      <c r="AW971" s="13" t="s">
        <v>34</v>
      </c>
      <c r="AX971" s="13" t="s">
        <v>78</v>
      </c>
      <c r="AY971" s="257" t="s">
        <v>179</v>
      </c>
    </row>
    <row r="972" s="14" customFormat="1">
      <c r="A972" s="14"/>
      <c r="B972" s="258"/>
      <c r="C972" s="259"/>
      <c r="D972" s="242" t="s">
        <v>190</v>
      </c>
      <c r="E972" s="260" t="s">
        <v>1</v>
      </c>
      <c r="F972" s="261" t="s">
        <v>192</v>
      </c>
      <c r="G972" s="259"/>
      <c r="H972" s="262">
        <v>74.399000000000001</v>
      </c>
      <c r="I972" s="263"/>
      <c r="J972" s="259"/>
      <c r="K972" s="259"/>
      <c r="L972" s="264"/>
      <c r="M972" s="265"/>
      <c r="N972" s="266"/>
      <c r="O972" s="266"/>
      <c r="P972" s="266"/>
      <c r="Q972" s="266"/>
      <c r="R972" s="266"/>
      <c r="S972" s="266"/>
      <c r="T972" s="26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8" t="s">
        <v>190</v>
      </c>
      <c r="AU972" s="268" t="s">
        <v>87</v>
      </c>
      <c r="AV972" s="14" t="s">
        <v>186</v>
      </c>
      <c r="AW972" s="14" t="s">
        <v>34</v>
      </c>
      <c r="AX972" s="14" t="s">
        <v>85</v>
      </c>
      <c r="AY972" s="268" t="s">
        <v>179</v>
      </c>
    </row>
    <row r="973" s="12" customFormat="1" ht="22.8" customHeight="1">
      <c r="A973" s="12"/>
      <c r="B973" s="213"/>
      <c r="C973" s="214"/>
      <c r="D973" s="215" t="s">
        <v>77</v>
      </c>
      <c r="E973" s="227" t="s">
        <v>1341</v>
      </c>
      <c r="F973" s="227" t="s">
        <v>1342</v>
      </c>
      <c r="G973" s="214"/>
      <c r="H973" s="214"/>
      <c r="I973" s="217"/>
      <c r="J973" s="228">
        <f>BK973</f>
        <v>0</v>
      </c>
      <c r="K973" s="214"/>
      <c r="L973" s="219"/>
      <c r="M973" s="220"/>
      <c r="N973" s="221"/>
      <c r="O973" s="221"/>
      <c r="P973" s="222">
        <f>SUM(P974:P975)</f>
        <v>0</v>
      </c>
      <c r="Q973" s="221"/>
      <c r="R973" s="222">
        <f>SUM(R974:R975)</f>
        <v>0</v>
      </c>
      <c r="S973" s="221"/>
      <c r="T973" s="223">
        <f>SUM(T974:T975)</f>
        <v>0</v>
      </c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R973" s="224" t="s">
        <v>85</v>
      </c>
      <c r="AT973" s="225" t="s">
        <v>77</v>
      </c>
      <c r="AU973" s="225" t="s">
        <v>85</v>
      </c>
      <c r="AY973" s="224" t="s">
        <v>179</v>
      </c>
      <c r="BK973" s="226">
        <f>SUM(BK974:BK975)</f>
        <v>0</v>
      </c>
    </row>
    <row r="974" s="2" customFormat="1" ht="33" customHeight="1">
      <c r="A974" s="39"/>
      <c r="B974" s="40"/>
      <c r="C974" s="229" t="s">
        <v>1343</v>
      </c>
      <c r="D974" s="229" t="s">
        <v>181</v>
      </c>
      <c r="E974" s="230" t="s">
        <v>1344</v>
      </c>
      <c r="F974" s="231" t="s">
        <v>1345</v>
      </c>
      <c r="G974" s="232" t="s">
        <v>403</v>
      </c>
      <c r="H974" s="233">
        <v>1431.547</v>
      </c>
      <c r="I974" s="234"/>
      <c r="J974" s="235">
        <f>ROUND(I974*H974,2)</f>
        <v>0</v>
      </c>
      <c r="K974" s="231" t="s">
        <v>185</v>
      </c>
      <c r="L974" s="45"/>
      <c r="M974" s="236" t="s">
        <v>1</v>
      </c>
      <c r="N974" s="237" t="s">
        <v>43</v>
      </c>
      <c r="O974" s="92"/>
      <c r="P974" s="238">
        <f>O974*H974</f>
        <v>0</v>
      </c>
      <c r="Q974" s="238">
        <v>0</v>
      </c>
      <c r="R974" s="238">
        <f>Q974*H974</f>
        <v>0</v>
      </c>
      <c r="S974" s="238">
        <v>0</v>
      </c>
      <c r="T974" s="23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0" t="s">
        <v>186</v>
      </c>
      <c r="AT974" s="240" t="s">
        <v>181</v>
      </c>
      <c r="AU974" s="240" t="s">
        <v>87</v>
      </c>
      <c r="AY974" s="18" t="s">
        <v>179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8" t="s">
        <v>85</v>
      </c>
      <c r="BK974" s="241">
        <f>ROUND(I974*H974,2)</f>
        <v>0</v>
      </c>
      <c r="BL974" s="18" t="s">
        <v>186</v>
      </c>
      <c r="BM974" s="240" t="s">
        <v>1346</v>
      </c>
    </row>
    <row r="975" s="2" customFormat="1">
      <c r="A975" s="39"/>
      <c r="B975" s="40"/>
      <c r="C975" s="41"/>
      <c r="D975" s="242" t="s">
        <v>188</v>
      </c>
      <c r="E975" s="41"/>
      <c r="F975" s="243" t="s">
        <v>1347</v>
      </c>
      <c r="G975" s="41"/>
      <c r="H975" s="41"/>
      <c r="I975" s="244"/>
      <c r="J975" s="41"/>
      <c r="K975" s="41"/>
      <c r="L975" s="45"/>
      <c r="M975" s="245"/>
      <c r="N975" s="246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188</v>
      </c>
      <c r="AU975" s="18" t="s">
        <v>87</v>
      </c>
    </row>
    <row r="976" s="12" customFormat="1" ht="25.92" customHeight="1">
      <c r="A976" s="12"/>
      <c r="B976" s="213"/>
      <c r="C976" s="214"/>
      <c r="D976" s="215" t="s">
        <v>77</v>
      </c>
      <c r="E976" s="216" t="s">
        <v>1348</v>
      </c>
      <c r="F976" s="216" t="s">
        <v>1349</v>
      </c>
      <c r="G976" s="214"/>
      <c r="H976" s="214"/>
      <c r="I976" s="217"/>
      <c r="J976" s="218">
        <f>BK976</f>
        <v>0</v>
      </c>
      <c r="K976" s="214"/>
      <c r="L976" s="219"/>
      <c r="M976" s="220"/>
      <c r="N976" s="221"/>
      <c r="O976" s="221"/>
      <c r="P976" s="222">
        <f>P977+P1000+P1029</f>
        <v>0</v>
      </c>
      <c r="Q976" s="221"/>
      <c r="R976" s="222">
        <f>R977+R1000+R1029</f>
        <v>0.93488348999999993</v>
      </c>
      <c r="S976" s="221"/>
      <c r="T976" s="223">
        <f>T977+T1000+T1029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224" t="s">
        <v>87</v>
      </c>
      <c r="AT976" s="225" t="s">
        <v>77</v>
      </c>
      <c r="AU976" s="225" t="s">
        <v>78</v>
      </c>
      <c r="AY976" s="224" t="s">
        <v>179</v>
      </c>
      <c r="BK976" s="226">
        <f>BK977+BK1000+BK1029</f>
        <v>0</v>
      </c>
    </row>
    <row r="977" s="12" customFormat="1" ht="22.8" customHeight="1">
      <c r="A977" s="12"/>
      <c r="B977" s="213"/>
      <c r="C977" s="214"/>
      <c r="D977" s="215" t="s">
        <v>77</v>
      </c>
      <c r="E977" s="227" t="s">
        <v>1350</v>
      </c>
      <c r="F977" s="227" t="s">
        <v>1351</v>
      </c>
      <c r="G977" s="214"/>
      <c r="H977" s="214"/>
      <c r="I977" s="217"/>
      <c r="J977" s="228">
        <f>BK977</f>
        <v>0</v>
      </c>
      <c r="K977" s="214"/>
      <c r="L977" s="219"/>
      <c r="M977" s="220"/>
      <c r="N977" s="221"/>
      <c r="O977" s="221"/>
      <c r="P977" s="222">
        <f>SUM(P978:P999)</f>
        <v>0</v>
      </c>
      <c r="Q977" s="221"/>
      <c r="R977" s="222">
        <f>SUM(R978:R999)</f>
        <v>0.23879059999999999</v>
      </c>
      <c r="S977" s="221"/>
      <c r="T977" s="223">
        <f>SUM(T978:T999)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4" t="s">
        <v>87</v>
      </c>
      <c r="AT977" s="225" t="s">
        <v>77</v>
      </c>
      <c r="AU977" s="225" t="s">
        <v>85</v>
      </c>
      <c r="AY977" s="224" t="s">
        <v>179</v>
      </c>
      <c r="BK977" s="226">
        <f>SUM(BK978:BK999)</f>
        <v>0</v>
      </c>
    </row>
    <row r="978" s="2" customFormat="1" ht="24.15" customHeight="1">
      <c r="A978" s="39"/>
      <c r="B978" s="40"/>
      <c r="C978" s="229" t="s">
        <v>1352</v>
      </c>
      <c r="D978" s="229" t="s">
        <v>181</v>
      </c>
      <c r="E978" s="230" t="s">
        <v>1353</v>
      </c>
      <c r="F978" s="231" t="s">
        <v>1354</v>
      </c>
      <c r="G978" s="232" t="s">
        <v>184</v>
      </c>
      <c r="H978" s="233">
        <v>32.859999999999999</v>
      </c>
      <c r="I978" s="234"/>
      <c r="J978" s="235">
        <f>ROUND(I978*H978,2)</f>
        <v>0</v>
      </c>
      <c r="K978" s="231" t="s">
        <v>185</v>
      </c>
      <c r="L978" s="45"/>
      <c r="M978" s="236" t="s">
        <v>1</v>
      </c>
      <c r="N978" s="237" t="s">
        <v>43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278</v>
      </c>
      <c r="AT978" s="240" t="s">
        <v>181</v>
      </c>
      <c r="AU978" s="240" t="s">
        <v>87</v>
      </c>
      <c r="AY978" s="18" t="s">
        <v>179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85</v>
      </c>
      <c r="BK978" s="241">
        <f>ROUND(I978*H978,2)</f>
        <v>0</v>
      </c>
      <c r="BL978" s="18" t="s">
        <v>278</v>
      </c>
      <c r="BM978" s="240" t="s">
        <v>1355</v>
      </c>
    </row>
    <row r="979" s="2" customFormat="1">
      <c r="A979" s="39"/>
      <c r="B979" s="40"/>
      <c r="C979" s="41"/>
      <c r="D979" s="242" t="s">
        <v>188</v>
      </c>
      <c r="E979" s="41"/>
      <c r="F979" s="243" t="s">
        <v>1356</v>
      </c>
      <c r="G979" s="41"/>
      <c r="H979" s="41"/>
      <c r="I979" s="244"/>
      <c r="J979" s="41"/>
      <c r="K979" s="41"/>
      <c r="L979" s="45"/>
      <c r="M979" s="245"/>
      <c r="N979" s="246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188</v>
      </c>
      <c r="AU979" s="18" t="s">
        <v>87</v>
      </c>
    </row>
    <row r="980" s="15" customFormat="1">
      <c r="A980" s="15"/>
      <c r="B980" s="270"/>
      <c r="C980" s="271"/>
      <c r="D980" s="242" t="s">
        <v>190</v>
      </c>
      <c r="E980" s="272" t="s">
        <v>1</v>
      </c>
      <c r="F980" s="273" t="s">
        <v>1357</v>
      </c>
      <c r="G980" s="271"/>
      <c r="H980" s="272" t="s">
        <v>1</v>
      </c>
      <c r="I980" s="274"/>
      <c r="J980" s="271"/>
      <c r="K980" s="271"/>
      <c r="L980" s="275"/>
      <c r="M980" s="276"/>
      <c r="N980" s="277"/>
      <c r="O980" s="277"/>
      <c r="P980" s="277"/>
      <c r="Q980" s="277"/>
      <c r="R980" s="277"/>
      <c r="S980" s="277"/>
      <c r="T980" s="278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9" t="s">
        <v>190</v>
      </c>
      <c r="AU980" s="279" t="s">
        <v>87</v>
      </c>
      <c r="AV980" s="15" t="s">
        <v>85</v>
      </c>
      <c r="AW980" s="15" t="s">
        <v>34</v>
      </c>
      <c r="AX980" s="15" t="s">
        <v>78</v>
      </c>
      <c r="AY980" s="279" t="s">
        <v>179</v>
      </c>
    </row>
    <row r="981" s="13" customFormat="1">
      <c r="A981" s="13"/>
      <c r="B981" s="247"/>
      <c r="C981" s="248"/>
      <c r="D981" s="242" t="s">
        <v>190</v>
      </c>
      <c r="E981" s="249" t="s">
        <v>1</v>
      </c>
      <c r="F981" s="250" t="s">
        <v>1358</v>
      </c>
      <c r="G981" s="248"/>
      <c r="H981" s="251">
        <v>32.859999999999999</v>
      </c>
      <c r="I981" s="252"/>
      <c r="J981" s="248"/>
      <c r="K981" s="248"/>
      <c r="L981" s="253"/>
      <c r="M981" s="254"/>
      <c r="N981" s="255"/>
      <c r="O981" s="255"/>
      <c r="P981" s="255"/>
      <c r="Q981" s="255"/>
      <c r="R981" s="255"/>
      <c r="S981" s="255"/>
      <c r="T981" s="256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7" t="s">
        <v>190</v>
      </c>
      <c r="AU981" s="257" t="s">
        <v>87</v>
      </c>
      <c r="AV981" s="13" t="s">
        <v>87</v>
      </c>
      <c r="AW981" s="13" t="s">
        <v>34</v>
      </c>
      <c r="AX981" s="13" t="s">
        <v>78</v>
      </c>
      <c r="AY981" s="257" t="s">
        <v>179</v>
      </c>
    </row>
    <row r="982" s="14" customFormat="1">
      <c r="A982" s="14"/>
      <c r="B982" s="258"/>
      <c r="C982" s="259"/>
      <c r="D982" s="242" t="s">
        <v>190</v>
      </c>
      <c r="E982" s="260" t="s">
        <v>1</v>
      </c>
      <c r="F982" s="261" t="s">
        <v>192</v>
      </c>
      <c r="G982" s="259"/>
      <c r="H982" s="262">
        <v>32.859999999999999</v>
      </c>
      <c r="I982" s="263"/>
      <c r="J982" s="259"/>
      <c r="K982" s="259"/>
      <c r="L982" s="264"/>
      <c r="M982" s="265"/>
      <c r="N982" s="266"/>
      <c r="O982" s="266"/>
      <c r="P982" s="266"/>
      <c r="Q982" s="266"/>
      <c r="R982" s="266"/>
      <c r="S982" s="266"/>
      <c r="T982" s="26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8" t="s">
        <v>190</v>
      </c>
      <c r="AU982" s="268" t="s">
        <v>87</v>
      </c>
      <c r="AV982" s="14" t="s">
        <v>186</v>
      </c>
      <c r="AW982" s="14" t="s">
        <v>34</v>
      </c>
      <c r="AX982" s="14" t="s">
        <v>85</v>
      </c>
      <c r="AY982" s="268" t="s">
        <v>179</v>
      </c>
    </row>
    <row r="983" s="2" customFormat="1" ht="16.5" customHeight="1">
      <c r="A983" s="39"/>
      <c r="B983" s="40"/>
      <c r="C983" s="280" t="s">
        <v>1359</v>
      </c>
      <c r="D983" s="280" t="s">
        <v>400</v>
      </c>
      <c r="E983" s="281" t="s">
        <v>1360</v>
      </c>
      <c r="F983" s="282" t="s">
        <v>1361</v>
      </c>
      <c r="G983" s="283" t="s">
        <v>403</v>
      </c>
      <c r="H983" s="284">
        <v>0.012999999999999999</v>
      </c>
      <c r="I983" s="285"/>
      <c r="J983" s="286">
        <f>ROUND(I983*H983,2)</f>
        <v>0</v>
      </c>
      <c r="K983" s="282" t="s">
        <v>185</v>
      </c>
      <c r="L983" s="287"/>
      <c r="M983" s="288" t="s">
        <v>1</v>
      </c>
      <c r="N983" s="289" t="s">
        <v>43</v>
      </c>
      <c r="O983" s="92"/>
      <c r="P983" s="238">
        <f>O983*H983</f>
        <v>0</v>
      </c>
      <c r="Q983" s="238">
        <v>1</v>
      </c>
      <c r="R983" s="238">
        <f>Q983*H983</f>
        <v>0.012999999999999999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363</v>
      </c>
      <c r="AT983" s="240" t="s">
        <v>400</v>
      </c>
      <c r="AU983" s="240" t="s">
        <v>87</v>
      </c>
      <c r="AY983" s="18" t="s">
        <v>179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85</v>
      </c>
      <c r="BK983" s="241">
        <f>ROUND(I983*H983,2)</f>
        <v>0</v>
      </c>
      <c r="BL983" s="18" t="s">
        <v>278</v>
      </c>
      <c r="BM983" s="240" t="s">
        <v>1362</v>
      </c>
    </row>
    <row r="984" s="2" customFormat="1">
      <c r="A984" s="39"/>
      <c r="B984" s="40"/>
      <c r="C984" s="41"/>
      <c r="D984" s="242" t="s">
        <v>188</v>
      </c>
      <c r="E984" s="41"/>
      <c r="F984" s="243" t="s">
        <v>1361</v>
      </c>
      <c r="G984" s="41"/>
      <c r="H984" s="41"/>
      <c r="I984" s="244"/>
      <c r="J984" s="41"/>
      <c r="K984" s="41"/>
      <c r="L984" s="45"/>
      <c r="M984" s="245"/>
      <c r="N984" s="246"/>
      <c r="O984" s="92"/>
      <c r="P984" s="92"/>
      <c r="Q984" s="92"/>
      <c r="R984" s="92"/>
      <c r="S984" s="92"/>
      <c r="T984" s="9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188</v>
      </c>
      <c r="AU984" s="18" t="s">
        <v>87</v>
      </c>
    </row>
    <row r="985" s="13" customFormat="1">
      <c r="A985" s="13"/>
      <c r="B985" s="247"/>
      <c r="C985" s="248"/>
      <c r="D985" s="242" t="s">
        <v>190</v>
      </c>
      <c r="E985" s="249" t="s">
        <v>1</v>
      </c>
      <c r="F985" s="250" t="s">
        <v>1363</v>
      </c>
      <c r="G985" s="248"/>
      <c r="H985" s="251">
        <v>0.012999999999999999</v>
      </c>
      <c r="I985" s="252"/>
      <c r="J985" s="248"/>
      <c r="K985" s="248"/>
      <c r="L985" s="253"/>
      <c r="M985" s="254"/>
      <c r="N985" s="255"/>
      <c r="O985" s="255"/>
      <c r="P985" s="255"/>
      <c r="Q985" s="255"/>
      <c r="R985" s="255"/>
      <c r="S985" s="255"/>
      <c r="T985" s="256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7" t="s">
        <v>190</v>
      </c>
      <c r="AU985" s="257" t="s">
        <v>87</v>
      </c>
      <c r="AV985" s="13" t="s">
        <v>87</v>
      </c>
      <c r="AW985" s="13" t="s">
        <v>34</v>
      </c>
      <c r="AX985" s="13" t="s">
        <v>78</v>
      </c>
      <c r="AY985" s="257" t="s">
        <v>179</v>
      </c>
    </row>
    <row r="986" s="14" customFormat="1">
      <c r="A986" s="14"/>
      <c r="B986" s="258"/>
      <c r="C986" s="259"/>
      <c r="D986" s="242" t="s">
        <v>190</v>
      </c>
      <c r="E986" s="260" t="s">
        <v>1</v>
      </c>
      <c r="F986" s="261" t="s">
        <v>192</v>
      </c>
      <c r="G986" s="259"/>
      <c r="H986" s="262">
        <v>0.012999999999999999</v>
      </c>
      <c r="I986" s="263"/>
      <c r="J986" s="259"/>
      <c r="K986" s="259"/>
      <c r="L986" s="264"/>
      <c r="M986" s="265"/>
      <c r="N986" s="266"/>
      <c r="O986" s="266"/>
      <c r="P986" s="266"/>
      <c r="Q986" s="266"/>
      <c r="R986" s="266"/>
      <c r="S986" s="266"/>
      <c r="T986" s="26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8" t="s">
        <v>190</v>
      </c>
      <c r="AU986" s="268" t="s">
        <v>87</v>
      </c>
      <c r="AV986" s="14" t="s">
        <v>186</v>
      </c>
      <c r="AW986" s="14" t="s">
        <v>34</v>
      </c>
      <c r="AX986" s="14" t="s">
        <v>85</v>
      </c>
      <c r="AY986" s="268" t="s">
        <v>179</v>
      </c>
    </row>
    <row r="987" s="2" customFormat="1" ht="24.15" customHeight="1">
      <c r="A987" s="39"/>
      <c r="B987" s="40"/>
      <c r="C987" s="229" t="s">
        <v>1364</v>
      </c>
      <c r="D987" s="229" t="s">
        <v>181</v>
      </c>
      <c r="E987" s="230" t="s">
        <v>1365</v>
      </c>
      <c r="F987" s="231" t="s">
        <v>1366</v>
      </c>
      <c r="G987" s="232" t="s">
        <v>184</v>
      </c>
      <c r="H987" s="233">
        <v>32.859999999999999</v>
      </c>
      <c r="I987" s="234"/>
      <c r="J987" s="235">
        <f>ROUND(I987*H987,2)</f>
        <v>0</v>
      </c>
      <c r="K987" s="231" t="s">
        <v>185</v>
      </c>
      <c r="L987" s="45"/>
      <c r="M987" s="236" t="s">
        <v>1</v>
      </c>
      <c r="N987" s="237" t="s">
        <v>43</v>
      </c>
      <c r="O987" s="92"/>
      <c r="P987" s="238">
        <f>O987*H987</f>
        <v>0</v>
      </c>
      <c r="Q987" s="238">
        <v>0.00040000000000000002</v>
      </c>
      <c r="R987" s="238">
        <f>Q987*H987</f>
        <v>0.013144000000000001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278</v>
      </c>
      <c r="AT987" s="240" t="s">
        <v>181</v>
      </c>
      <c r="AU987" s="240" t="s">
        <v>87</v>
      </c>
      <c r="AY987" s="18" t="s">
        <v>179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85</v>
      </c>
      <c r="BK987" s="241">
        <f>ROUND(I987*H987,2)</f>
        <v>0</v>
      </c>
      <c r="BL987" s="18" t="s">
        <v>278</v>
      </c>
      <c r="BM987" s="240" t="s">
        <v>1367</v>
      </c>
    </row>
    <row r="988" s="2" customFormat="1">
      <c r="A988" s="39"/>
      <c r="B988" s="40"/>
      <c r="C988" s="41"/>
      <c r="D988" s="242" t="s">
        <v>188</v>
      </c>
      <c r="E988" s="41"/>
      <c r="F988" s="243" t="s">
        <v>1368</v>
      </c>
      <c r="G988" s="41"/>
      <c r="H988" s="41"/>
      <c r="I988" s="244"/>
      <c r="J988" s="41"/>
      <c r="K988" s="41"/>
      <c r="L988" s="45"/>
      <c r="M988" s="245"/>
      <c r="N988" s="246"/>
      <c r="O988" s="92"/>
      <c r="P988" s="92"/>
      <c r="Q988" s="92"/>
      <c r="R988" s="92"/>
      <c r="S988" s="92"/>
      <c r="T988" s="93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188</v>
      </c>
      <c r="AU988" s="18" t="s">
        <v>87</v>
      </c>
    </row>
    <row r="989" s="15" customFormat="1">
      <c r="A989" s="15"/>
      <c r="B989" s="270"/>
      <c r="C989" s="271"/>
      <c r="D989" s="242" t="s">
        <v>190</v>
      </c>
      <c r="E989" s="272" t="s">
        <v>1</v>
      </c>
      <c r="F989" s="273" t="s">
        <v>1357</v>
      </c>
      <c r="G989" s="271"/>
      <c r="H989" s="272" t="s">
        <v>1</v>
      </c>
      <c r="I989" s="274"/>
      <c r="J989" s="271"/>
      <c r="K989" s="271"/>
      <c r="L989" s="275"/>
      <c r="M989" s="276"/>
      <c r="N989" s="277"/>
      <c r="O989" s="277"/>
      <c r="P989" s="277"/>
      <c r="Q989" s="277"/>
      <c r="R989" s="277"/>
      <c r="S989" s="277"/>
      <c r="T989" s="278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9" t="s">
        <v>190</v>
      </c>
      <c r="AU989" s="279" t="s">
        <v>87</v>
      </c>
      <c r="AV989" s="15" t="s">
        <v>85</v>
      </c>
      <c r="AW989" s="15" t="s">
        <v>34</v>
      </c>
      <c r="AX989" s="15" t="s">
        <v>78</v>
      </c>
      <c r="AY989" s="279" t="s">
        <v>179</v>
      </c>
    </row>
    <row r="990" s="13" customFormat="1">
      <c r="A990" s="13"/>
      <c r="B990" s="247"/>
      <c r="C990" s="248"/>
      <c r="D990" s="242" t="s">
        <v>190</v>
      </c>
      <c r="E990" s="249" t="s">
        <v>1</v>
      </c>
      <c r="F990" s="250" t="s">
        <v>1358</v>
      </c>
      <c r="G990" s="248"/>
      <c r="H990" s="251">
        <v>32.859999999999999</v>
      </c>
      <c r="I990" s="252"/>
      <c r="J990" s="248"/>
      <c r="K990" s="248"/>
      <c r="L990" s="253"/>
      <c r="M990" s="254"/>
      <c r="N990" s="255"/>
      <c r="O990" s="255"/>
      <c r="P990" s="255"/>
      <c r="Q990" s="255"/>
      <c r="R990" s="255"/>
      <c r="S990" s="255"/>
      <c r="T990" s="25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7" t="s">
        <v>190</v>
      </c>
      <c r="AU990" s="257" t="s">
        <v>87</v>
      </c>
      <c r="AV990" s="13" t="s">
        <v>87</v>
      </c>
      <c r="AW990" s="13" t="s">
        <v>34</v>
      </c>
      <c r="AX990" s="13" t="s">
        <v>78</v>
      </c>
      <c r="AY990" s="257" t="s">
        <v>179</v>
      </c>
    </row>
    <row r="991" s="14" customFormat="1">
      <c r="A991" s="14"/>
      <c r="B991" s="258"/>
      <c r="C991" s="259"/>
      <c r="D991" s="242" t="s">
        <v>190</v>
      </c>
      <c r="E991" s="260" t="s">
        <v>1</v>
      </c>
      <c r="F991" s="261" t="s">
        <v>192</v>
      </c>
      <c r="G991" s="259"/>
      <c r="H991" s="262">
        <v>32.859999999999999</v>
      </c>
      <c r="I991" s="263"/>
      <c r="J991" s="259"/>
      <c r="K991" s="259"/>
      <c r="L991" s="264"/>
      <c r="M991" s="265"/>
      <c r="N991" s="266"/>
      <c r="O991" s="266"/>
      <c r="P991" s="266"/>
      <c r="Q991" s="266"/>
      <c r="R991" s="266"/>
      <c r="S991" s="266"/>
      <c r="T991" s="26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8" t="s">
        <v>190</v>
      </c>
      <c r="AU991" s="268" t="s">
        <v>87</v>
      </c>
      <c r="AV991" s="14" t="s">
        <v>186</v>
      </c>
      <c r="AW991" s="14" t="s">
        <v>34</v>
      </c>
      <c r="AX991" s="14" t="s">
        <v>85</v>
      </c>
      <c r="AY991" s="268" t="s">
        <v>179</v>
      </c>
    </row>
    <row r="992" s="2" customFormat="1" ht="49.05" customHeight="1">
      <c r="A992" s="39"/>
      <c r="B992" s="40"/>
      <c r="C992" s="280" t="s">
        <v>1369</v>
      </c>
      <c r="D992" s="280" t="s">
        <v>400</v>
      </c>
      <c r="E992" s="281" t="s">
        <v>1370</v>
      </c>
      <c r="F992" s="282" t="s">
        <v>1371</v>
      </c>
      <c r="G992" s="283" t="s">
        <v>184</v>
      </c>
      <c r="H992" s="284">
        <v>40.122</v>
      </c>
      <c r="I992" s="285"/>
      <c r="J992" s="286">
        <f>ROUND(I992*H992,2)</f>
        <v>0</v>
      </c>
      <c r="K992" s="282" t="s">
        <v>185</v>
      </c>
      <c r="L992" s="287"/>
      <c r="M992" s="288" t="s">
        <v>1</v>
      </c>
      <c r="N992" s="289" t="s">
        <v>43</v>
      </c>
      <c r="O992" s="92"/>
      <c r="P992" s="238">
        <f>O992*H992</f>
        <v>0</v>
      </c>
      <c r="Q992" s="238">
        <v>0.0053</v>
      </c>
      <c r="R992" s="238">
        <f>Q992*H992</f>
        <v>0.21264659999999999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363</v>
      </c>
      <c r="AT992" s="240" t="s">
        <v>400</v>
      </c>
      <c r="AU992" s="240" t="s">
        <v>87</v>
      </c>
      <c r="AY992" s="18" t="s">
        <v>179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85</v>
      </c>
      <c r="BK992" s="241">
        <f>ROUND(I992*H992,2)</f>
        <v>0</v>
      </c>
      <c r="BL992" s="18" t="s">
        <v>278</v>
      </c>
      <c r="BM992" s="240" t="s">
        <v>1372</v>
      </c>
    </row>
    <row r="993" s="2" customFormat="1">
      <c r="A993" s="39"/>
      <c r="B993" s="40"/>
      <c r="C993" s="41"/>
      <c r="D993" s="242" t="s">
        <v>188</v>
      </c>
      <c r="E993" s="41"/>
      <c r="F993" s="243" t="s">
        <v>1371</v>
      </c>
      <c r="G993" s="41"/>
      <c r="H993" s="41"/>
      <c r="I993" s="244"/>
      <c r="J993" s="41"/>
      <c r="K993" s="41"/>
      <c r="L993" s="45"/>
      <c r="M993" s="245"/>
      <c r="N993" s="246"/>
      <c r="O993" s="92"/>
      <c r="P993" s="92"/>
      <c r="Q993" s="92"/>
      <c r="R993" s="92"/>
      <c r="S993" s="92"/>
      <c r="T993" s="9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T993" s="18" t="s">
        <v>188</v>
      </c>
      <c r="AU993" s="18" t="s">
        <v>87</v>
      </c>
    </row>
    <row r="994" s="15" customFormat="1">
      <c r="A994" s="15"/>
      <c r="B994" s="270"/>
      <c r="C994" s="271"/>
      <c r="D994" s="242" t="s">
        <v>190</v>
      </c>
      <c r="E994" s="272" t="s">
        <v>1</v>
      </c>
      <c r="F994" s="273" t="s">
        <v>1357</v>
      </c>
      <c r="G994" s="271"/>
      <c r="H994" s="272" t="s">
        <v>1</v>
      </c>
      <c r="I994" s="274"/>
      <c r="J994" s="271"/>
      <c r="K994" s="271"/>
      <c r="L994" s="275"/>
      <c r="M994" s="276"/>
      <c r="N994" s="277"/>
      <c r="O994" s="277"/>
      <c r="P994" s="277"/>
      <c r="Q994" s="277"/>
      <c r="R994" s="277"/>
      <c r="S994" s="277"/>
      <c r="T994" s="278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9" t="s">
        <v>190</v>
      </c>
      <c r="AU994" s="279" t="s">
        <v>87</v>
      </c>
      <c r="AV994" s="15" t="s">
        <v>85</v>
      </c>
      <c r="AW994" s="15" t="s">
        <v>34</v>
      </c>
      <c r="AX994" s="15" t="s">
        <v>78</v>
      </c>
      <c r="AY994" s="279" t="s">
        <v>179</v>
      </c>
    </row>
    <row r="995" s="13" customFormat="1">
      <c r="A995" s="13"/>
      <c r="B995" s="247"/>
      <c r="C995" s="248"/>
      <c r="D995" s="242" t="s">
        <v>190</v>
      </c>
      <c r="E995" s="249" t="s">
        <v>1</v>
      </c>
      <c r="F995" s="250" t="s">
        <v>1358</v>
      </c>
      <c r="G995" s="248"/>
      <c r="H995" s="251">
        <v>32.859999999999999</v>
      </c>
      <c r="I995" s="252"/>
      <c r="J995" s="248"/>
      <c r="K995" s="248"/>
      <c r="L995" s="253"/>
      <c r="M995" s="254"/>
      <c r="N995" s="255"/>
      <c r="O995" s="255"/>
      <c r="P995" s="255"/>
      <c r="Q995" s="255"/>
      <c r="R995" s="255"/>
      <c r="S995" s="255"/>
      <c r="T995" s="25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7" t="s">
        <v>190</v>
      </c>
      <c r="AU995" s="257" t="s">
        <v>87</v>
      </c>
      <c r="AV995" s="13" t="s">
        <v>87</v>
      </c>
      <c r="AW995" s="13" t="s">
        <v>34</v>
      </c>
      <c r="AX995" s="13" t="s">
        <v>78</v>
      </c>
      <c r="AY995" s="257" t="s">
        <v>179</v>
      </c>
    </row>
    <row r="996" s="14" customFormat="1">
      <c r="A996" s="14"/>
      <c r="B996" s="258"/>
      <c r="C996" s="259"/>
      <c r="D996" s="242" t="s">
        <v>190</v>
      </c>
      <c r="E996" s="260" t="s">
        <v>1</v>
      </c>
      <c r="F996" s="261" t="s">
        <v>192</v>
      </c>
      <c r="G996" s="259"/>
      <c r="H996" s="262">
        <v>32.859999999999999</v>
      </c>
      <c r="I996" s="263"/>
      <c r="J996" s="259"/>
      <c r="K996" s="259"/>
      <c r="L996" s="264"/>
      <c r="M996" s="265"/>
      <c r="N996" s="266"/>
      <c r="O996" s="266"/>
      <c r="P996" s="266"/>
      <c r="Q996" s="266"/>
      <c r="R996" s="266"/>
      <c r="S996" s="266"/>
      <c r="T996" s="26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8" t="s">
        <v>190</v>
      </c>
      <c r="AU996" s="268" t="s">
        <v>87</v>
      </c>
      <c r="AV996" s="14" t="s">
        <v>186</v>
      </c>
      <c r="AW996" s="14" t="s">
        <v>34</v>
      </c>
      <c r="AX996" s="14" t="s">
        <v>85</v>
      </c>
      <c r="AY996" s="268" t="s">
        <v>179</v>
      </c>
    </row>
    <row r="997" s="13" customFormat="1">
      <c r="A997" s="13"/>
      <c r="B997" s="247"/>
      <c r="C997" s="248"/>
      <c r="D997" s="242" t="s">
        <v>190</v>
      </c>
      <c r="E997" s="248"/>
      <c r="F997" s="250" t="s">
        <v>1373</v>
      </c>
      <c r="G997" s="248"/>
      <c r="H997" s="251">
        <v>40.122</v>
      </c>
      <c r="I997" s="252"/>
      <c r="J997" s="248"/>
      <c r="K997" s="248"/>
      <c r="L997" s="253"/>
      <c r="M997" s="254"/>
      <c r="N997" s="255"/>
      <c r="O997" s="255"/>
      <c r="P997" s="255"/>
      <c r="Q997" s="255"/>
      <c r="R997" s="255"/>
      <c r="S997" s="255"/>
      <c r="T997" s="25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7" t="s">
        <v>190</v>
      </c>
      <c r="AU997" s="257" t="s">
        <v>87</v>
      </c>
      <c r="AV997" s="13" t="s">
        <v>87</v>
      </c>
      <c r="AW997" s="13" t="s">
        <v>4</v>
      </c>
      <c r="AX997" s="13" t="s">
        <v>85</v>
      </c>
      <c r="AY997" s="257" t="s">
        <v>179</v>
      </c>
    </row>
    <row r="998" s="2" customFormat="1" ht="24.15" customHeight="1">
      <c r="A998" s="39"/>
      <c r="B998" s="40"/>
      <c r="C998" s="229" t="s">
        <v>1374</v>
      </c>
      <c r="D998" s="229" t="s">
        <v>181</v>
      </c>
      <c r="E998" s="230" t="s">
        <v>1375</v>
      </c>
      <c r="F998" s="231" t="s">
        <v>1376</v>
      </c>
      <c r="G998" s="232" t="s">
        <v>403</v>
      </c>
      <c r="H998" s="233">
        <v>0.23899999999999999</v>
      </c>
      <c r="I998" s="234"/>
      <c r="J998" s="235">
        <f>ROUND(I998*H998,2)</f>
        <v>0</v>
      </c>
      <c r="K998" s="231" t="s">
        <v>185</v>
      </c>
      <c r="L998" s="45"/>
      <c r="M998" s="236" t="s">
        <v>1</v>
      </c>
      <c r="N998" s="237" t="s">
        <v>43</v>
      </c>
      <c r="O998" s="92"/>
      <c r="P998" s="238">
        <f>O998*H998</f>
        <v>0</v>
      </c>
      <c r="Q998" s="238">
        <v>0</v>
      </c>
      <c r="R998" s="238">
        <f>Q998*H998</f>
        <v>0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278</v>
      </c>
      <c r="AT998" s="240" t="s">
        <v>181</v>
      </c>
      <c r="AU998" s="240" t="s">
        <v>87</v>
      </c>
      <c r="AY998" s="18" t="s">
        <v>179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85</v>
      </c>
      <c r="BK998" s="241">
        <f>ROUND(I998*H998,2)</f>
        <v>0</v>
      </c>
      <c r="BL998" s="18" t="s">
        <v>278</v>
      </c>
      <c r="BM998" s="240" t="s">
        <v>1377</v>
      </c>
    </row>
    <row r="999" s="2" customFormat="1">
      <c r="A999" s="39"/>
      <c r="B999" s="40"/>
      <c r="C999" s="41"/>
      <c r="D999" s="242" t="s">
        <v>188</v>
      </c>
      <c r="E999" s="41"/>
      <c r="F999" s="243" t="s">
        <v>1378</v>
      </c>
      <c r="G999" s="41"/>
      <c r="H999" s="41"/>
      <c r="I999" s="244"/>
      <c r="J999" s="41"/>
      <c r="K999" s="41"/>
      <c r="L999" s="45"/>
      <c r="M999" s="245"/>
      <c r="N999" s="246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188</v>
      </c>
      <c r="AU999" s="18" t="s">
        <v>87</v>
      </c>
    </row>
    <row r="1000" s="12" customFormat="1" ht="22.8" customHeight="1">
      <c r="A1000" s="12"/>
      <c r="B1000" s="213"/>
      <c r="C1000" s="214"/>
      <c r="D1000" s="215" t="s">
        <v>77</v>
      </c>
      <c r="E1000" s="227" t="s">
        <v>1379</v>
      </c>
      <c r="F1000" s="227" t="s">
        <v>1380</v>
      </c>
      <c r="G1000" s="214"/>
      <c r="H1000" s="214"/>
      <c r="I1000" s="217"/>
      <c r="J1000" s="228">
        <f>BK1000</f>
        <v>0</v>
      </c>
      <c r="K1000" s="214"/>
      <c r="L1000" s="219"/>
      <c r="M1000" s="220"/>
      <c r="N1000" s="221"/>
      <c r="O1000" s="221"/>
      <c r="P1000" s="222">
        <f>SUM(P1001:P1028)</f>
        <v>0</v>
      </c>
      <c r="Q1000" s="221"/>
      <c r="R1000" s="222">
        <f>SUM(R1001:R1028)</f>
        <v>0.68240756999999996</v>
      </c>
      <c r="S1000" s="221"/>
      <c r="T1000" s="223">
        <f>SUM(T1001:T1028)</f>
        <v>0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24" t="s">
        <v>87</v>
      </c>
      <c r="AT1000" s="225" t="s">
        <v>77</v>
      </c>
      <c r="AU1000" s="225" t="s">
        <v>85</v>
      </c>
      <c r="AY1000" s="224" t="s">
        <v>179</v>
      </c>
      <c r="BK1000" s="226">
        <f>SUM(BK1001:BK1028)</f>
        <v>0</v>
      </c>
    </row>
    <row r="1001" s="2" customFormat="1" ht="24.15" customHeight="1">
      <c r="A1001" s="39"/>
      <c r="B1001" s="40"/>
      <c r="C1001" s="229" t="s">
        <v>1381</v>
      </c>
      <c r="D1001" s="229" t="s">
        <v>181</v>
      </c>
      <c r="E1001" s="230" t="s">
        <v>1382</v>
      </c>
      <c r="F1001" s="231" t="s">
        <v>1383</v>
      </c>
      <c r="G1001" s="232" t="s">
        <v>479</v>
      </c>
      <c r="H1001" s="233">
        <v>588.80700000000002</v>
      </c>
      <c r="I1001" s="234"/>
      <c r="J1001" s="235">
        <f>ROUND(I1001*H1001,2)</f>
        <v>0</v>
      </c>
      <c r="K1001" s="231" t="s">
        <v>185</v>
      </c>
      <c r="L1001" s="45"/>
      <c r="M1001" s="236" t="s">
        <v>1</v>
      </c>
      <c r="N1001" s="237" t="s">
        <v>43</v>
      </c>
      <c r="O1001" s="92"/>
      <c r="P1001" s="238">
        <f>O1001*H1001</f>
        <v>0</v>
      </c>
      <c r="Q1001" s="238">
        <v>6.0000000000000002E-05</v>
      </c>
      <c r="R1001" s="238">
        <f>Q1001*H1001</f>
        <v>0.035328419999999999</v>
      </c>
      <c r="S1001" s="238">
        <v>0</v>
      </c>
      <c r="T1001" s="239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40" t="s">
        <v>278</v>
      </c>
      <c r="AT1001" s="240" t="s">
        <v>181</v>
      </c>
      <c r="AU1001" s="240" t="s">
        <v>87</v>
      </c>
      <c r="AY1001" s="18" t="s">
        <v>179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85</v>
      </c>
      <c r="BK1001" s="241">
        <f>ROUND(I1001*H1001,2)</f>
        <v>0</v>
      </c>
      <c r="BL1001" s="18" t="s">
        <v>278</v>
      </c>
      <c r="BM1001" s="240" t="s">
        <v>1384</v>
      </c>
    </row>
    <row r="1002" s="2" customFormat="1">
      <c r="A1002" s="39"/>
      <c r="B1002" s="40"/>
      <c r="C1002" s="41"/>
      <c r="D1002" s="242" t="s">
        <v>188</v>
      </c>
      <c r="E1002" s="41"/>
      <c r="F1002" s="243" t="s">
        <v>1385</v>
      </c>
      <c r="G1002" s="41"/>
      <c r="H1002" s="41"/>
      <c r="I1002" s="244"/>
      <c r="J1002" s="41"/>
      <c r="K1002" s="41"/>
      <c r="L1002" s="45"/>
      <c r="M1002" s="245"/>
      <c r="N1002" s="246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188</v>
      </c>
      <c r="AU1002" s="18" t="s">
        <v>87</v>
      </c>
    </row>
    <row r="1003" s="13" customFormat="1">
      <c r="A1003" s="13"/>
      <c r="B1003" s="247"/>
      <c r="C1003" s="248"/>
      <c r="D1003" s="242" t="s">
        <v>190</v>
      </c>
      <c r="E1003" s="249" t="s">
        <v>1</v>
      </c>
      <c r="F1003" s="250" t="s">
        <v>1386</v>
      </c>
      <c r="G1003" s="248"/>
      <c r="H1003" s="251">
        <v>201.43199999999999</v>
      </c>
      <c r="I1003" s="252"/>
      <c r="J1003" s="248"/>
      <c r="K1003" s="248"/>
      <c r="L1003" s="253"/>
      <c r="M1003" s="254"/>
      <c r="N1003" s="255"/>
      <c r="O1003" s="255"/>
      <c r="P1003" s="255"/>
      <c r="Q1003" s="255"/>
      <c r="R1003" s="255"/>
      <c r="S1003" s="255"/>
      <c r="T1003" s="25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7" t="s">
        <v>190</v>
      </c>
      <c r="AU1003" s="257" t="s">
        <v>87</v>
      </c>
      <c r="AV1003" s="13" t="s">
        <v>87</v>
      </c>
      <c r="AW1003" s="13" t="s">
        <v>34</v>
      </c>
      <c r="AX1003" s="13" t="s">
        <v>78</v>
      </c>
      <c r="AY1003" s="257" t="s">
        <v>179</v>
      </c>
    </row>
    <row r="1004" s="16" customFormat="1">
      <c r="A1004" s="16"/>
      <c r="B1004" s="290"/>
      <c r="C1004" s="291"/>
      <c r="D1004" s="242" t="s">
        <v>190</v>
      </c>
      <c r="E1004" s="292" t="s">
        <v>1</v>
      </c>
      <c r="F1004" s="293" t="s">
        <v>1387</v>
      </c>
      <c r="G1004" s="291"/>
      <c r="H1004" s="294">
        <v>201.43199999999999</v>
      </c>
      <c r="I1004" s="295"/>
      <c r="J1004" s="291"/>
      <c r="K1004" s="291"/>
      <c r="L1004" s="296"/>
      <c r="M1004" s="297"/>
      <c r="N1004" s="298"/>
      <c r="O1004" s="298"/>
      <c r="P1004" s="298"/>
      <c r="Q1004" s="298"/>
      <c r="R1004" s="298"/>
      <c r="S1004" s="298"/>
      <c r="T1004" s="299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T1004" s="300" t="s">
        <v>190</v>
      </c>
      <c r="AU1004" s="300" t="s">
        <v>87</v>
      </c>
      <c r="AV1004" s="16" t="s">
        <v>95</v>
      </c>
      <c r="AW1004" s="16" t="s">
        <v>34</v>
      </c>
      <c r="AX1004" s="16" t="s">
        <v>78</v>
      </c>
      <c r="AY1004" s="300" t="s">
        <v>179</v>
      </c>
    </row>
    <row r="1005" s="13" customFormat="1">
      <c r="A1005" s="13"/>
      <c r="B1005" s="247"/>
      <c r="C1005" s="248"/>
      <c r="D1005" s="242" t="s">
        <v>190</v>
      </c>
      <c r="E1005" s="249" t="s">
        <v>1</v>
      </c>
      <c r="F1005" s="250" t="s">
        <v>1388</v>
      </c>
      <c r="G1005" s="248"/>
      <c r="H1005" s="251">
        <v>287.07499999999999</v>
      </c>
      <c r="I1005" s="252"/>
      <c r="J1005" s="248"/>
      <c r="K1005" s="248"/>
      <c r="L1005" s="253"/>
      <c r="M1005" s="254"/>
      <c r="N1005" s="255"/>
      <c r="O1005" s="255"/>
      <c r="P1005" s="255"/>
      <c r="Q1005" s="255"/>
      <c r="R1005" s="255"/>
      <c r="S1005" s="255"/>
      <c r="T1005" s="25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7" t="s">
        <v>190</v>
      </c>
      <c r="AU1005" s="257" t="s">
        <v>87</v>
      </c>
      <c r="AV1005" s="13" t="s">
        <v>87</v>
      </c>
      <c r="AW1005" s="13" t="s">
        <v>34</v>
      </c>
      <c r="AX1005" s="13" t="s">
        <v>78</v>
      </c>
      <c r="AY1005" s="257" t="s">
        <v>179</v>
      </c>
    </row>
    <row r="1006" s="13" customFormat="1">
      <c r="A1006" s="13"/>
      <c r="B1006" s="247"/>
      <c r="C1006" s="248"/>
      <c r="D1006" s="242" t="s">
        <v>190</v>
      </c>
      <c r="E1006" s="249" t="s">
        <v>1</v>
      </c>
      <c r="F1006" s="250" t="s">
        <v>1389</v>
      </c>
      <c r="G1006" s="248"/>
      <c r="H1006" s="251">
        <v>3.2799999999999998</v>
      </c>
      <c r="I1006" s="252"/>
      <c r="J1006" s="248"/>
      <c r="K1006" s="248"/>
      <c r="L1006" s="253"/>
      <c r="M1006" s="254"/>
      <c r="N1006" s="255"/>
      <c r="O1006" s="255"/>
      <c r="P1006" s="255"/>
      <c r="Q1006" s="255"/>
      <c r="R1006" s="255"/>
      <c r="S1006" s="255"/>
      <c r="T1006" s="256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7" t="s">
        <v>190</v>
      </c>
      <c r="AU1006" s="257" t="s">
        <v>87</v>
      </c>
      <c r="AV1006" s="13" t="s">
        <v>87</v>
      </c>
      <c r="AW1006" s="13" t="s">
        <v>34</v>
      </c>
      <c r="AX1006" s="13" t="s">
        <v>78</v>
      </c>
      <c r="AY1006" s="257" t="s">
        <v>179</v>
      </c>
    </row>
    <row r="1007" s="16" customFormat="1">
      <c r="A1007" s="16"/>
      <c r="B1007" s="290"/>
      <c r="C1007" s="291"/>
      <c r="D1007" s="242" t="s">
        <v>190</v>
      </c>
      <c r="E1007" s="292" t="s">
        <v>1</v>
      </c>
      <c r="F1007" s="293" t="s">
        <v>1387</v>
      </c>
      <c r="G1007" s="291"/>
      <c r="H1007" s="294">
        <v>290.35499999999996</v>
      </c>
      <c r="I1007" s="295"/>
      <c r="J1007" s="291"/>
      <c r="K1007" s="291"/>
      <c r="L1007" s="296"/>
      <c r="M1007" s="297"/>
      <c r="N1007" s="298"/>
      <c r="O1007" s="298"/>
      <c r="P1007" s="298"/>
      <c r="Q1007" s="298"/>
      <c r="R1007" s="298"/>
      <c r="S1007" s="298"/>
      <c r="T1007" s="299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300" t="s">
        <v>190</v>
      </c>
      <c r="AU1007" s="300" t="s">
        <v>87</v>
      </c>
      <c r="AV1007" s="16" t="s">
        <v>95</v>
      </c>
      <c r="AW1007" s="16" t="s">
        <v>34</v>
      </c>
      <c r="AX1007" s="16" t="s">
        <v>78</v>
      </c>
      <c r="AY1007" s="300" t="s">
        <v>179</v>
      </c>
    </row>
    <row r="1008" s="13" customFormat="1">
      <c r="A1008" s="13"/>
      <c r="B1008" s="247"/>
      <c r="C1008" s="248"/>
      <c r="D1008" s="242" t="s">
        <v>190</v>
      </c>
      <c r="E1008" s="249" t="s">
        <v>1</v>
      </c>
      <c r="F1008" s="250" t="s">
        <v>1390</v>
      </c>
      <c r="G1008" s="248"/>
      <c r="H1008" s="251">
        <v>97.019999999999996</v>
      </c>
      <c r="I1008" s="252"/>
      <c r="J1008" s="248"/>
      <c r="K1008" s="248"/>
      <c r="L1008" s="253"/>
      <c r="M1008" s="254"/>
      <c r="N1008" s="255"/>
      <c r="O1008" s="255"/>
      <c r="P1008" s="255"/>
      <c r="Q1008" s="255"/>
      <c r="R1008" s="255"/>
      <c r="S1008" s="255"/>
      <c r="T1008" s="256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7" t="s">
        <v>190</v>
      </c>
      <c r="AU1008" s="257" t="s">
        <v>87</v>
      </c>
      <c r="AV1008" s="13" t="s">
        <v>87</v>
      </c>
      <c r="AW1008" s="13" t="s">
        <v>34</v>
      </c>
      <c r="AX1008" s="13" t="s">
        <v>78</v>
      </c>
      <c r="AY1008" s="257" t="s">
        <v>179</v>
      </c>
    </row>
    <row r="1009" s="14" customFormat="1">
      <c r="A1009" s="14"/>
      <c r="B1009" s="258"/>
      <c r="C1009" s="259"/>
      <c r="D1009" s="242" t="s">
        <v>190</v>
      </c>
      <c r="E1009" s="260" t="s">
        <v>1</v>
      </c>
      <c r="F1009" s="261" t="s">
        <v>192</v>
      </c>
      <c r="G1009" s="259"/>
      <c r="H1009" s="262">
        <v>588.8069999999999</v>
      </c>
      <c r="I1009" s="263"/>
      <c r="J1009" s="259"/>
      <c r="K1009" s="259"/>
      <c r="L1009" s="264"/>
      <c r="M1009" s="265"/>
      <c r="N1009" s="266"/>
      <c r="O1009" s="266"/>
      <c r="P1009" s="266"/>
      <c r="Q1009" s="266"/>
      <c r="R1009" s="266"/>
      <c r="S1009" s="266"/>
      <c r="T1009" s="26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8" t="s">
        <v>190</v>
      </c>
      <c r="AU1009" s="268" t="s">
        <v>87</v>
      </c>
      <c r="AV1009" s="14" t="s">
        <v>186</v>
      </c>
      <c r="AW1009" s="14" t="s">
        <v>34</v>
      </c>
      <c r="AX1009" s="14" t="s">
        <v>85</v>
      </c>
      <c r="AY1009" s="268" t="s">
        <v>179</v>
      </c>
    </row>
    <row r="1010" s="2" customFormat="1" ht="24.15" customHeight="1">
      <c r="A1010" s="39"/>
      <c r="B1010" s="40"/>
      <c r="C1010" s="280" t="s">
        <v>1391</v>
      </c>
      <c r="D1010" s="280" t="s">
        <v>400</v>
      </c>
      <c r="E1010" s="281" t="s">
        <v>1392</v>
      </c>
      <c r="F1010" s="282" t="s">
        <v>1393</v>
      </c>
      <c r="G1010" s="283" t="s">
        <v>253</v>
      </c>
      <c r="H1010" s="284">
        <v>106.59</v>
      </c>
      <c r="I1010" s="285"/>
      <c r="J1010" s="286">
        <f>ROUND(I1010*H1010,2)</f>
        <v>0</v>
      </c>
      <c r="K1010" s="282" t="s">
        <v>185</v>
      </c>
      <c r="L1010" s="287"/>
      <c r="M1010" s="288" t="s">
        <v>1</v>
      </c>
      <c r="N1010" s="289" t="s">
        <v>43</v>
      </c>
      <c r="O1010" s="92"/>
      <c r="P1010" s="238">
        <f>O1010*H1010</f>
        <v>0</v>
      </c>
      <c r="Q1010" s="238">
        <v>0.0030799999999999998</v>
      </c>
      <c r="R1010" s="238">
        <f>Q1010*H1010</f>
        <v>0.32829720000000001</v>
      </c>
      <c r="S1010" s="238">
        <v>0</v>
      </c>
      <c r="T1010" s="239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0" t="s">
        <v>363</v>
      </c>
      <c r="AT1010" s="240" t="s">
        <v>400</v>
      </c>
      <c r="AU1010" s="240" t="s">
        <v>87</v>
      </c>
      <c r="AY1010" s="18" t="s">
        <v>179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85</v>
      </c>
      <c r="BK1010" s="241">
        <f>ROUND(I1010*H1010,2)</f>
        <v>0</v>
      </c>
      <c r="BL1010" s="18" t="s">
        <v>278</v>
      </c>
      <c r="BM1010" s="240" t="s">
        <v>1394</v>
      </c>
    </row>
    <row r="1011" s="2" customFormat="1">
      <c r="A1011" s="39"/>
      <c r="B1011" s="40"/>
      <c r="C1011" s="41"/>
      <c r="D1011" s="242" t="s">
        <v>188</v>
      </c>
      <c r="E1011" s="41"/>
      <c r="F1011" s="243" t="s">
        <v>1393</v>
      </c>
      <c r="G1011" s="41"/>
      <c r="H1011" s="41"/>
      <c r="I1011" s="244"/>
      <c r="J1011" s="41"/>
      <c r="K1011" s="41"/>
      <c r="L1011" s="45"/>
      <c r="M1011" s="245"/>
      <c r="N1011" s="246"/>
      <c r="O1011" s="92"/>
      <c r="P1011" s="92"/>
      <c r="Q1011" s="92"/>
      <c r="R1011" s="92"/>
      <c r="S1011" s="92"/>
      <c r="T1011" s="9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188</v>
      </c>
      <c r="AU1011" s="18" t="s">
        <v>87</v>
      </c>
    </row>
    <row r="1012" s="13" customFormat="1">
      <c r="A1012" s="13"/>
      <c r="B1012" s="247"/>
      <c r="C1012" s="248"/>
      <c r="D1012" s="242" t="s">
        <v>190</v>
      </c>
      <c r="E1012" s="249" t="s">
        <v>1</v>
      </c>
      <c r="F1012" s="250" t="s">
        <v>347</v>
      </c>
      <c r="G1012" s="248"/>
      <c r="H1012" s="251">
        <v>29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7" t="s">
        <v>190</v>
      </c>
      <c r="AU1012" s="257" t="s">
        <v>87</v>
      </c>
      <c r="AV1012" s="13" t="s">
        <v>87</v>
      </c>
      <c r="AW1012" s="13" t="s">
        <v>34</v>
      </c>
      <c r="AX1012" s="13" t="s">
        <v>78</v>
      </c>
      <c r="AY1012" s="257" t="s">
        <v>179</v>
      </c>
    </row>
    <row r="1013" s="13" customFormat="1">
      <c r="A1013" s="13"/>
      <c r="B1013" s="247"/>
      <c r="C1013" s="248"/>
      <c r="D1013" s="242" t="s">
        <v>190</v>
      </c>
      <c r="E1013" s="249" t="s">
        <v>1</v>
      </c>
      <c r="F1013" s="250" t="s">
        <v>1395</v>
      </c>
      <c r="G1013" s="248"/>
      <c r="H1013" s="251">
        <v>36.399999999999999</v>
      </c>
      <c r="I1013" s="252"/>
      <c r="J1013" s="248"/>
      <c r="K1013" s="248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7" t="s">
        <v>190</v>
      </c>
      <c r="AU1013" s="257" t="s">
        <v>87</v>
      </c>
      <c r="AV1013" s="13" t="s">
        <v>87</v>
      </c>
      <c r="AW1013" s="13" t="s">
        <v>34</v>
      </c>
      <c r="AX1013" s="13" t="s">
        <v>78</v>
      </c>
      <c r="AY1013" s="257" t="s">
        <v>179</v>
      </c>
    </row>
    <row r="1014" s="13" customFormat="1">
      <c r="A1014" s="13"/>
      <c r="B1014" s="247"/>
      <c r="C1014" s="248"/>
      <c r="D1014" s="242" t="s">
        <v>190</v>
      </c>
      <c r="E1014" s="249" t="s">
        <v>1</v>
      </c>
      <c r="F1014" s="250" t="s">
        <v>1396</v>
      </c>
      <c r="G1014" s="248"/>
      <c r="H1014" s="251">
        <v>31.5</v>
      </c>
      <c r="I1014" s="252"/>
      <c r="J1014" s="248"/>
      <c r="K1014" s="248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7" t="s">
        <v>190</v>
      </c>
      <c r="AU1014" s="257" t="s">
        <v>87</v>
      </c>
      <c r="AV1014" s="13" t="s">
        <v>87</v>
      </c>
      <c r="AW1014" s="13" t="s">
        <v>34</v>
      </c>
      <c r="AX1014" s="13" t="s">
        <v>78</v>
      </c>
      <c r="AY1014" s="257" t="s">
        <v>179</v>
      </c>
    </row>
    <row r="1015" s="14" customFormat="1">
      <c r="A1015" s="14"/>
      <c r="B1015" s="258"/>
      <c r="C1015" s="259"/>
      <c r="D1015" s="242" t="s">
        <v>190</v>
      </c>
      <c r="E1015" s="260" t="s">
        <v>1</v>
      </c>
      <c r="F1015" s="261" t="s">
        <v>192</v>
      </c>
      <c r="G1015" s="259"/>
      <c r="H1015" s="262">
        <v>96.900000000000006</v>
      </c>
      <c r="I1015" s="263"/>
      <c r="J1015" s="259"/>
      <c r="K1015" s="259"/>
      <c r="L1015" s="264"/>
      <c r="M1015" s="265"/>
      <c r="N1015" s="266"/>
      <c r="O1015" s="266"/>
      <c r="P1015" s="266"/>
      <c r="Q1015" s="266"/>
      <c r="R1015" s="266"/>
      <c r="S1015" s="266"/>
      <c r="T1015" s="26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8" t="s">
        <v>190</v>
      </c>
      <c r="AU1015" s="268" t="s">
        <v>87</v>
      </c>
      <c r="AV1015" s="14" t="s">
        <v>186</v>
      </c>
      <c r="AW1015" s="14" t="s">
        <v>34</v>
      </c>
      <c r="AX1015" s="14" t="s">
        <v>85</v>
      </c>
      <c r="AY1015" s="268" t="s">
        <v>179</v>
      </c>
    </row>
    <row r="1016" s="13" customFormat="1">
      <c r="A1016" s="13"/>
      <c r="B1016" s="247"/>
      <c r="C1016" s="248"/>
      <c r="D1016" s="242" t="s">
        <v>190</v>
      </c>
      <c r="E1016" s="248"/>
      <c r="F1016" s="250" t="s">
        <v>1397</v>
      </c>
      <c r="G1016" s="248"/>
      <c r="H1016" s="251">
        <v>106.59</v>
      </c>
      <c r="I1016" s="252"/>
      <c r="J1016" s="248"/>
      <c r="K1016" s="248"/>
      <c r="L1016" s="253"/>
      <c r="M1016" s="254"/>
      <c r="N1016" s="255"/>
      <c r="O1016" s="255"/>
      <c r="P1016" s="255"/>
      <c r="Q1016" s="255"/>
      <c r="R1016" s="255"/>
      <c r="S1016" s="255"/>
      <c r="T1016" s="256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7" t="s">
        <v>190</v>
      </c>
      <c r="AU1016" s="257" t="s">
        <v>87</v>
      </c>
      <c r="AV1016" s="13" t="s">
        <v>87</v>
      </c>
      <c r="AW1016" s="13" t="s">
        <v>4</v>
      </c>
      <c r="AX1016" s="13" t="s">
        <v>85</v>
      </c>
      <c r="AY1016" s="257" t="s">
        <v>179</v>
      </c>
    </row>
    <row r="1017" s="2" customFormat="1" ht="24.15" customHeight="1">
      <c r="A1017" s="39"/>
      <c r="B1017" s="40"/>
      <c r="C1017" s="280" t="s">
        <v>1398</v>
      </c>
      <c r="D1017" s="280" t="s">
        <v>400</v>
      </c>
      <c r="E1017" s="281" t="s">
        <v>1399</v>
      </c>
      <c r="F1017" s="282" t="s">
        <v>1400</v>
      </c>
      <c r="G1017" s="283" t="s">
        <v>253</v>
      </c>
      <c r="H1017" s="284">
        <v>198.60499999999999</v>
      </c>
      <c r="I1017" s="285"/>
      <c r="J1017" s="286">
        <f>ROUND(I1017*H1017,2)</f>
        <v>0</v>
      </c>
      <c r="K1017" s="282" t="s">
        <v>185</v>
      </c>
      <c r="L1017" s="287"/>
      <c r="M1017" s="288" t="s">
        <v>1</v>
      </c>
      <c r="N1017" s="289" t="s">
        <v>43</v>
      </c>
      <c r="O1017" s="92"/>
      <c r="P1017" s="238">
        <f>O1017*H1017</f>
        <v>0</v>
      </c>
      <c r="Q1017" s="238">
        <v>0.0015900000000000001</v>
      </c>
      <c r="R1017" s="238">
        <f>Q1017*H1017</f>
        <v>0.31578194999999998</v>
      </c>
      <c r="S1017" s="238">
        <v>0</v>
      </c>
      <c r="T1017" s="23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40" t="s">
        <v>363</v>
      </c>
      <c r="AT1017" s="240" t="s">
        <v>400</v>
      </c>
      <c r="AU1017" s="240" t="s">
        <v>87</v>
      </c>
      <c r="AY1017" s="18" t="s">
        <v>179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8" t="s">
        <v>85</v>
      </c>
      <c r="BK1017" s="241">
        <f>ROUND(I1017*H1017,2)</f>
        <v>0</v>
      </c>
      <c r="BL1017" s="18" t="s">
        <v>278</v>
      </c>
      <c r="BM1017" s="240" t="s">
        <v>1401</v>
      </c>
    </row>
    <row r="1018" s="2" customFormat="1">
      <c r="A1018" s="39"/>
      <c r="B1018" s="40"/>
      <c r="C1018" s="41"/>
      <c r="D1018" s="242" t="s">
        <v>188</v>
      </c>
      <c r="E1018" s="41"/>
      <c r="F1018" s="243" t="s">
        <v>1400</v>
      </c>
      <c r="G1018" s="41"/>
      <c r="H1018" s="41"/>
      <c r="I1018" s="244"/>
      <c r="J1018" s="41"/>
      <c r="K1018" s="41"/>
      <c r="L1018" s="45"/>
      <c r="M1018" s="245"/>
      <c r="N1018" s="246"/>
      <c r="O1018" s="92"/>
      <c r="P1018" s="92"/>
      <c r="Q1018" s="92"/>
      <c r="R1018" s="92"/>
      <c r="S1018" s="92"/>
      <c r="T1018" s="93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T1018" s="18" t="s">
        <v>188</v>
      </c>
      <c r="AU1018" s="18" t="s">
        <v>87</v>
      </c>
    </row>
    <row r="1019" s="13" customFormat="1">
      <c r="A1019" s="13"/>
      <c r="B1019" s="247"/>
      <c r="C1019" s="248"/>
      <c r="D1019" s="242" t="s">
        <v>190</v>
      </c>
      <c r="E1019" s="249" t="s">
        <v>1</v>
      </c>
      <c r="F1019" s="250" t="s">
        <v>1402</v>
      </c>
      <c r="G1019" s="248"/>
      <c r="H1019" s="251">
        <v>77.049999999999997</v>
      </c>
      <c r="I1019" s="252"/>
      <c r="J1019" s="248"/>
      <c r="K1019" s="248"/>
      <c r="L1019" s="253"/>
      <c r="M1019" s="254"/>
      <c r="N1019" s="255"/>
      <c r="O1019" s="255"/>
      <c r="P1019" s="255"/>
      <c r="Q1019" s="255"/>
      <c r="R1019" s="255"/>
      <c r="S1019" s="255"/>
      <c r="T1019" s="25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7" t="s">
        <v>190</v>
      </c>
      <c r="AU1019" s="257" t="s">
        <v>87</v>
      </c>
      <c r="AV1019" s="13" t="s">
        <v>87</v>
      </c>
      <c r="AW1019" s="13" t="s">
        <v>34</v>
      </c>
      <c r="AX1019" s="13" t="s">
        <v>78</v>
      </c>
      <c r="AY1019" s="257" t="s">
        <v>179</v>
      </c>
    </row>
    <row r="1020" s="13" customFormat="1">
      <c r="A1020" s="13"/>
      <c r="B1020" s="247"/>
      <c r="C1020" s="248"/>
      <c r="D1020" s="242" t="s">
        <v>190</v>
      </c>
      <c r="E1020" s="249" t="s">
        <v>1</v>
      </c>
      <c r="F1020" s="250" t="s">
        <v>1403</v>
      </c>
      <c r="G1020" s="248"/>
      <c r="H1020" s="251">
        <v>103.5</v>
      </c>
      <c r="I1020" s="252"/>
      <c r="J1020" s="248"/>
      <c r="K1020" s="248"/>
      <c r="L1020" s="253"/>
      <c r="M1020" s="254"/>
      <c r="N1020" s="255"/>
      <c r="O1020" s="255"/>
      <c r="P1020" s="255"/>
      <c r="Q1020" s="255"/>
      <c r="R1020" s="255"/>
      <c r="S1020" s="255"/>
      <c r="T1020" s="256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7" t="s">
        <v>190</v>
      </c>
      <c r="AU1020" s="257" t="s">
        <v>87</v>
      </c>
      <c r="AV1020" s="13" t="s">
        <v>87</v>
      </c>
      <c r="AW1020" s="13" t="s">
        <v>34</v>
      </c>
      <c r="AX1020" s="13" t="s">
        <v>78</v>
      </c>
      <c r="AY1020" s="257" t="s">
        <v>179</v>
      </c>
    </row>
    <row r="1021" s="14" customFormat="1">
      <c r="A1021" s="14"/>
      <c r="B1021" s="258"/>
      <c r="C1021" s="259"/>
      <c r="D1021" s="242" t="s">
        <v>190</v>
      </c>
      <c r="E1021" s="260" t="s">
        <v>1</v>
      </c>
      <c r="F1021" s="261" t="s">
        <v>192</v>
      </c>
      <c r="G1021" s="259"/>
      <c r="H1021" s="262">
        <v>180.55000000000001</v>
      </c>
      <c r="I1021" s="263"/>
      <c r="J1021" s="259"/>
      <c r="K1021" s="259"/>
      <c r="L1021" s="264"/>
      <c r="M1021" s="265"/>
      <c r="N1021" s="266"/>
      <c r="O1021" s="266"/>
      <c r="P1021" s="266"/>
      <c r="Q1021" s="266"/>
      <c r="R1021" s="266"/>
      <c r="S1021" s="266"/>
      <c r="T1021" s="26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8" t="s">
        <v>190</v>
      </c>
      <c r="AU1021" s="268" t="s">
        <v>87</v>
      </c>
      <c r="AV1021" s="14" t="s">
        <v>186</v>
      </c>
      <c r="AW1021" s="14" t="s">
        <v>34</v>
      </c>
      <c r="AX1021" s="14" t="s">
        <v>85</v>
      </c>
      <c r="AY1021" s="268" t="s">
        <v>179</v>
      </c>
    </row>
    <row r="1022" s="13" customFormat="1">
      <c r="A1022" s="13"/>
      <c r="B1022" s="247"/>
      <c r="C1022" s="248"/>
      <c r="D1022" s="242" t="s">
        <v>190</v>
      </c>
      <c r="E1022" s="248"/>
      <c r="F1022" s="250" t="s">
        <v>1404</v>
      </c>
      <c r="G1022" s="248"/>
      <c r="H1022" s="251">
        <v>198.60499999999999</v>
      </c>
      <c r="I1022" s="252"/>
      <c r="J1022" s="248"/>
      <c r="K1022" s="248"/>
      <c r="L1022" s="253"/>
      <c r="M1022" s="254"/>
      <c r="N1022" s="255"/>
      <c r="O1022" s="255"/>
      <c r="P1022" s="255"/>
      <c r="Q1022" s="255"/>
      <c r="R1022" s="255"/>
      <c r="S1022" s="255"/>
      <c r="T1022" s="256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7" t="s">
        <v>190</v>
      </c>
      <c r="AU1022" s="257" t="s">
        <v>87</v>
      </c>
      <c r="AV1022" s="13" t="s">
        <v>87</v>
      </c>
      <c r="AW1022" s="13" t="s">
        <v>4</v>
      </c>
      <c r="AX1022" s="13" t="s">
        <v>85</v>
      </c>
      <c r="AY1022" s="257" t="s">
        <v>179</v>
      </c>
    </row>
    <row r="1023" s="2" customFormat="1" ht="21.75" customHeight="1">
      <c r="A1023" s="39"/>
      <c r="B1023" s="40"/>
      <c r="C1023" s="280" t="s">
        <v>1144</v>
      </c>
      <c r="D1023" s="280" t="s">
        <v>400</v>
      </c>
      <c r="E1023" s="281" t="s">
        <v>1405</v>
      </c>
      <c r="F1023" s="282" t="s">
        <v>1406</v>
      </c>
      <c r="G1023" s="283" t="s">
        <v>403</v>
      </c>
      <c r="H1023" s="284">
        <v>0.0030000000000000001</v>
      </c>
      <c r="I1023" s="285"/>
      <c r="J1023" s="286">
        <f>ROUND(I1023*H1023,2)</f>
        <v>0</v>
      </c>
      <c r="K1023" s="282" t="s">
        <v>185</v>
      </c>
      <c r="L1023" s="287"/>
      <c r="M1023" s="288" t="s">
        <v>1</v>
      </c>
      <c r="N1023" s="289" t="s">
        <v>43</v>
      </c>
      <c r="O1023" s="92"/>
      <c r="P1023" s="238">
        <f>O1023*H1023</f>
        <v>0</v>
      </c>
      <c r="Q1023" s="238">
        <v>1</v>
      </c>
      <c r="R1023" s="238">
        <f>Q1023*H1023</f>
        <v>0.0030000000000000001</v>
      </c>
      <c r="S1023" s="238">
        <v>0</v>
      </c>
      <c r="T1023" s="23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0" t="s">
        <v>363</v>
      </c>
      <c r="AT1023" s="240" t="s">
        <v>400</v>
      </c>
      <c r="AU1023" s="240" t="s">
        <v>87</v>
      </c>
      <c r="AY1023" s="18" t="s">
        <v>179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8" t="s">
        <v>85</v>
      </c>
      <c r="BK1023" s="241">
        <f>ROUND(I1023*H1023,2)</f>
        <v>0</v>
      </c>
      <c r="BL1023" s="18" t="s">
        <v>278</v>
      </c>
      <c r="BM1023" s="240" t="s">
        <v>1407</v>
      </c>
    </row>
    <row r="1024" s="2" customFormat="1">
      <c r="A1024" s="39"/>
      <c r="B1024" s="40"/>
      <c r="C1024" s="41"/>
      <c r="D1024" s="242" t="s">
        <v>188</v>
      </c>
      <c r="E1024" s="41"/>
      <c r="F1024" s="243" t="s">
        <v>1406</v>
      </c>
      <c r="G1024" s="41"/>
      <c r="H1024" s="41"/>
      <c r="I1024" s="244"/>
      <c r="J1024" s="41"/>
      <c r="K1024" s="41"/>
      <c r="L1024" s="45"/>
      <c r="M1024" s="245"/>
      <c r="N1024" s="246"/>
      <c r="O1024" s="92"/>
      <c r="P1024" s="92"/>
      <c r="Q1024" s="92"/>
      <c r="R1024" s="92"/>
      <c r="S1024" s="92"/>
      <c r="T1024" s="93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T1024" s="18" t="s">
        <v>188</v>
      </c>
      <c r="AU1024" s="18" t="s">
        <v>87</v>
      </c>
    </row>
    <row r="1025" s="13" customFormat="1">
      <c r="A1025" s="13"/>
      <c r="B1025" s="247"/>
      <c r="C1025" s="248"/>
      <c r="D1025" s="242" t="s">
        <v>190</v>
      </c>
      <c r="E1025" s="249" t="s">
        <v>1</v>
      </c>
      <c r="F1025" s="250" t="s">
        <v>1408</v>
      </c>
      <c r="G1025" s="248"/>
      <c r="H1025" s="251">
        <v>0.0030000000000000001</v>
      </c>
      <c r="I1025" s="252"/>
      <c r="J1025" s="248"/>
      <c r="K1025" s="248"/>
      <c r="L1025" s="253"/>
      <c r="M1025" s="254"/>
      <c r="N1025" s="255"/>
      <c r="O1025" s="255"/>
      <c r="P1025" s="255"/>
      <c r="Q1025" s="255"/>
      <c r="R1025" s="255"/>
      <c r="S1025" s="255"/>
      <c r="T1025" s="25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7" t="s">
        <v>190</v>
      </c>
      <c r="AU1025" s="257" t="s">
        <v>87</v>
      </c>
      <c r="AV1025" s="13" t="s">
        <v>87</v>
      </c>
      <c r="AW1025" s="13" t="s">
        <v>34</v>
      </c>
      <c r="AX1025" s="13" t="s">
        <v>78</v>
      </c>
      <c r="AY1025" s="257" t="s">
        <v>179</v>
      </c>
    </row>
    <row r="1026" s="14" customFormat="1">
      <c r="A1026" s="14"/>
      <c r="B1026" s="258"/>
      <c r="C1026" s="259"/>
      <c r="D1026" s="242" t="s">
        <v>190</v>
      </c>
      <c r="E1026" s="260" t="s">
        <v>1</v>
      </c>
      <c r="F1026" s="261" t="s">
        <v>192</v>
      </c>
      <c r="G1026" s="259"/>
      <c r="H1026" s="262">
        <v>0.0030000000000000001</v>
      </c>
      <c r="I1026" s="263"/>
      <c r="J1026" s="259"/>
      <c r="K1026" s="259"/>
      <c r="L1026" s="264"/>
      <c r="M1026" s="265"/>
      <c r="N1026" s="266"/>
      <c r="O1026" s="266"/>
      <c r="P1026" s="266"/>
      <c r="Q1026" s="266"/>
      <c r="R1026" s="266"/>
      <c r="S1026" s="266"/>
      <c r="T1026" s="26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8" t="s">
        <v>190</v>
      </c>
      <c r="AU1026" s="268" t="s">
        <v>87</v>
      </c>
      <c r="AV1026" s="14" t="s">
        <v>186</v>
      </c>
      <c r="AW1026" s="14" t="s">
        <v>34</v>
      </c>
      <c r="AX1026" s="14" t="s">
        <v>85</v>
      </c>
      <c r="AY1026" s="268" t="s">
        <v>179</v>
      </c>
    </row>
    <row r="1027" s="2" customFormat="1" ht="24.15" customHeight="1">
      <c r="A1027" s="39"/>
      <c r="B1027" s="40"/>
      <c r="C1027" s="229" t="s">
        <v>1409</v>
      </c>
      <c r="D1027" s="229" t="s">
        <v>181</v>
      </c>
      <c r="E1027" s="230" t="s">
        <v>1410</v>
      </c>
      <c r="F1027" s="231" t="s">
        <v>1411</v>
      </c>
      <c r="G1027" s="232" t="s">
        <v>403</v>
      </c>
      <c r="H1027" s="233">
        <v>0.68200000000000005</v>
      </c>
      <c r="I1027" s="234"/>
      <c r="J1027" s="235">
        <f>ROUND(I1027*H1027,2)</f>
        <v>0</v>
      </c>
      <c r="K1027" s="231" t="s">
        <v>185</v>
      </c>
      <c r="L1027" s="45"/>
      <c r="M1027" s="236" t="s">
        <v>1</v>
      </c>
      <c r="N1027" s="237" t="s">
        <v>43</v>
      </c>
      <c r="O1027" s="92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278</v>
      </c>
      <c r="AT1027" s="240" t="s">
        <v>181</v>
      </c>
      <c r="AU1027" s="240" t="s">
        <v>87</v>
      </c>
      <c r="AY1027" s="18" t="s">
        <v>179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85</v>
      </c>
      <c r="BK1027" s="241">
        <f>ROUND(I1027*H1027,2)</f>
        <v>0</v>
      </c>
      <c r="BL1027" s="18" t="s">
        <v>278</v>
      </c>
      <c r="BM1027" s="240" t="s">
        <v>1412</v>
      </c>
    </row>
    <row r="1028" s="2" customFormat="1">
      <c r="A1028" s="39"/>
      <c r="B1028" s="40"/>
      <c r="C1028" s="41"/>
      <c r="D1028" s="242" t="s">
        <v>188</v>
      </c>
      <c r="E1028" s="41"/>
      <c r="F1028" s="243" t="s">
        <v>1413</v>
      </c>
      <c r="G1028" s="41"/>
      <c r="H1028" s="41"/>
      <c r="I1028" s="244"/>
      <c r="J1028" s="41"/>
      <c r="K1028" s="41"/>
      <c r="L1028" s="45"/>
      <c r="M1028" s="245"/>
      <c r="N1028" s="246"/>
      <c r="O1028" s="92"/>
      <c r="P1028" s="92"/>
      <c r="Q1028" s="92"/>
      <c r="R1028" s="92"/>
      <c r="S1028" s="92"/>
      <c r="T1028" s="9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188</v>
      </c>
      <c r="AU1028" s="18" t="s">
        <v>87</v>
      </c>
    </row>
    <row r="1029" s="12" customFormat="1" ht="22.8" customHeight="1">
      <c r="A1029" s="12"/>
      <c r="B1029" s="213"/>
      <c r="C1029" s="214"/>
      <c r="D1029" s="215" t="s">
        <v>77</v>
      </c>
      <c r="E1029" s="227" t="s">
        <v>1414</v>
      </c>
      <c r="F1029" s="227" t="s">
        <v>1415</v>
      </c>
      <c r="G1029" s="214"/>
      <c r="H1029" s="214"/>
      <c r="I1029" s="217"/>
      <c r="J1029" s="228">
        <f>BK1029</f>
        <v>0</v>
      </c>
      <c r="K1029" s="214"/>
      <c r="L1029" s="219"/>
      <c r="M1029" s="220"/>
      <c r="N1029" s="221"/>
      <c r="O1029" s="221"/>
      <c r="P1029" s="222">
        <f>SUM(P1030:P1044)</f>
        <v>0</v>
      </c>
      <c r="Q1029" s="221"/>
      <c r="R1029" s="222">
        <f>SUM(R1030:R1044)</f>
        <v>0.013685320000000001</v>
      </c>
      <c r="S1029" s="221"/>
      <c r="T1029" s="223">
        <f>SUM(T1030:T1044)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24" t="s">
        <v>87</v>
      </c>
      <c r="AT1029" s="225" t="s">
        <v>77</v>
      </c>
      <c r="AU1029" s="225" t="s">
        <v>85</v>
      </c>
      <c r="AY1029" s="224" t="s">
        <v>179</v>
      </c>
      <c r="BK1029" s="226">
        <f>SUM(BK1030:BK1044)</f>
        <v>0</v>
      </c>
    </row>
    <row r="1030" s="2" customFormat="1" ht="16.5" customHeight="1">
      <c r="A1030" s="39"/>
      <c r="B1030" s="40"/>
      <c r="C1030" s="229" t="s">
        <v>1416</v>
      </c>
      <c r="D1030" s="229" t="s">
        <v>181</v>
      </c>
      <c r="E1030" s="230" t="s">
        <v>1417</v>
      </c>
      <c r="F1030" s="231" t="s">
        <v>1418</v>
      </c>
      <c r="G1030" s="232" t="s">
        <v>184</v>
      </c>
      <c r="H1030" s="233">
        <v>31.103000000000002</v>
      </c>
      <c r="I1030" s="234"/>
      <c r="J1030" s="235">
        <f>ROUND(I1030*H1030,2)</f>
        <v>0</v>
      </c>
      <c r="K1030" s="231" t="s">
        <v>185</v>
      </c>
      <c r="L1030" s="45"/>
      <c r="M1030" s="236" t="s">
        <v>1</v>
      </c>
      <c r="N1030" s="237" t="s">
        <v>43</v>
      </c>
      <c r="O1030" s="92"/>
      <c r="P1030" s="238">
        <f>O1030*H1030</f>
        <v>0</v>
      </c>
      <c r="Q1030" s="238">
        <v>6.9999999999999994E-05</v>
      </c>
      <c r="R1030" s="238">
        <f>Q1030*H1030</f>
        <v>0.0021772099999999997</v>
      </c>
      <c r="S1030" s="238">
        <v>0</v>
      </c>
      <c r="T1030" s="23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0" t="s">
        <v>278</v>
      </c>
      <c r="AT1030" s="240" t="s">
        <v>181</v>
      </c>
      <c r="AU1030" s="240" t="s">
        <v>87</v>
      </c>
      <c r="AY1030" s="18" t="s">
        <v>179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85</v>
      </c>
      <c r="BK1030" s="241">
        <f>ROUND(I1030*H1030,2)</f>
        <v>0</v>
      </c>
      <c r="BL1030" s="18" t="s">
        <v>278</v>
      </c>
      <c r="BM1030" s="240" t="s">
        <v>1419</v>
      </c>
    </row>
    <row r="1031" s="2" customFormat="1">
      <c r="A1031" s="39"/>
      <c r="B1031" s="40"/>
      <c r="C1031" s="41"/>
      <c r="D1031" s="242" t="s">
        <v>188</v>
      </c>
      <c r="E1031" s="41"/>
      <c r="F1031" s="243" t="s">
        <v>1420</v>
      </c>
      <c r="G1031" s="41"/>
      <c r="H1031" s="41"/>
      <c r="I1031" s="244"/>
      <c r="J1031" s="41"/>
      <c r="K1031" s="41"/>
      <c r="L1031" s="45"/>
      <c r="M1031" s="245"/>
      <c r="N1031" s="246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188</v>
      </c>
      <c r="AU1031" s="18" t="s">
        <v>87</v>
      </c>
    </row>
    <row r="1032" s="13" customFormat="1">
      <c r="A1032" s="13"/>
      <c r="B1032" s="247"/>
      <c r="C1032" s="248"/>
      <c r="D1032" s="242" t="s">
        <v>190</v>
      </c>
      <c r="E1032" s="249" t="s">
        <v>1</v>
      </c>
      <c r="F1032" s="250" t="s">
        <v>1421</v>
      </c>
      <c r="G1032" s="248"/>
      <c r="H1032" s="251">
        <v>15.525</v>
      </c>
      <c r="I1032" s="252"/>
      <c r="J1032" s="248"/>
      <c r="K1032" s="248"/>
      <c r="L1032" s="253"/>
      <c r="M1032" s="254"/>
      <c r="N1032" s="255"/>
      <c r="O1032" s="255"/>
      <c r="P1032" s="255"/>
      <c r="Q1032" s="255"/>
      <c r="R1032" s="255"/>
      <c r="S1032" s="255"/>
      <c r="T1032" s="256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7" t="s">
        <v>190</v>
      </c>
      <c r="AU1032" s="257" t="s">
        <v>87</v>
      </c>
      <c r="AV1032" s="13" t="s">
        <v>87</v>
      </c>
      <c r="AW1032" s="13" t="s">
        <v>34</v>
      </c>
      <c r="AX1032" s="13" t="s">
        <v>78</v>
      </c>
      <c r="AY1032" s="257" t="s">
        <v>179</v>
      </c>
    </row>
    <row r="1033" s="13" customFormat="1">
      <c r="A1033" s="13"/>
      <c r="B1033" s="247"/>
      <c r="C1033" s="248"/>
      <c r="D1033" s="242" t="s">
        <v>190</v>
      </c>
      <c r="E1033" s="249" t="s">
        <v>1</v>
      </c>
      <c r="F1033" s="250" t="s">
        <v>1422</v>
      </c>
      <c r="G1033" s="248"/>
      <c r="H1033" s="251">
        <v>15.577999999999999</v>
      </c>
      <c r="I1033" s="252"/>
      <c r="J1033" s="248"/>
      <c r="K1033" s="248"/>
      <c r="L1033" s="253"/>
      <c r="M1033" s="254"/>
      <c r="N1033" s="255"/>
      <c r="O1033" s="255"/>
      <c r="P1033" s="255"/>
      <c r="Q1033" s="255"/>
      <c r="R1033" s="255"/>
      <c r="S1033" s="255"/>
      <c r="T1033" s="25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7" t="s">
        <v>190</v>
      </c>
      <c r="AU1033" s="257" t="s">
        <v>87</v>
      </c>
      <c r="AV1033" s="13" t="s">
        <v>87</v>
      </c>
      <c r="AW1033" s="13" t="s">
        <v>34</v>
      </c>
      <c r="AX1033" s="13" t="s">
        <v>78</v>
      </c>
      <c r="AY1033" s="257" t="s">
        <v>179</v>
      </c>
    </row>
    <row r="1034" s="14" customFormat="1">
      <c r="A1034" s="14"/>
      <c r="B1034" s="258"/>
      <c r="C1034" s="259"/>
      <c r="D1034" s="242" t="s">
        <v>190</v>
      </c>
      <c r="E1034" s="260" t="s">
        <v>1</v>
      </c>
      <c r="F1034" s="261" t="s">
        <v>192</v>
      </c>
      <c r="G1034" s="259"/>
      <c r="H1034" s="262">
        <v>31.103000000000002</v>
      </c>
      <c r="I1034" s="263"/>
      <c r="J1034" s="259"/>
      <c r="K1034" s="259"/>
      <c r="L1034" s="264"/>
      <c r="M1034" s="265"/>
      <c r="N1034" s="266"/>
      <c r="O1034" s="266"/>
      <c r="P1034" s="266"/>
      <c r="Q1034" s="266"/>
      <c r="R1034" s="266"/>
      <c r="S1034" s="266"/>
      <c r="T1034" s="267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8" t="s">
        <v>190</v>
      </c>
      <c r="AU1034" s="268" t="s">
        <v>87</v>
      </c>
      <c r="AV1034" s="14" t="s">
        <v>186</v>
      </c>
      <c r="AW1034" s="14" t="s">
        <v>34</v>
      </c>
      <c r="AX1034" s="14" t="s">
        <v>85</v>
      </c>
      <c r="AY1034" s="268" t="s">
        <v>179</v>
      </c>
    </row>
    <row r="1035" s="2" customFormat="1" ht="24.15" customHeight="1">
      <c r="A1035" s="39"/>
      <c r="B1035" s="40"/>
      <c r="C1035" s="229" t="s">
        <v>1423</v>
      </c>
      <c r="D1035" s="229" t="s">
        <v>181</v>
      </c>
      <c r="E1035" s="230" t="s">
        <v>1424</v>
      </c>
      <c r="F1035" s="231" t="s">
        <v>1425</v>
      </c>
      <c r="G1035" s="232" t="s">
        <v>184</v>
      </c>
      <c r="H1035" s="233">
        <v>31.103000000000002</v>
      </c>
      <c r="I1035" s="234"/>
      <c r="J1035" s="235">
        <f>ROUND(I1035*H1035,2)</f>
        <v>0</v>
      </c>
      <c r="K1035" s="231" t="s">
        <v>185</v>
      </c>
      <c r="L1035" s="45"/>
      <c r="M1035" s="236" t="s">
        <v>1</v>
      </c>
      <c r="N1035" s="237" t="s">
        <v>43</v>
      </c>
      <c r="O1035" s="92"/>
      <c r="P1035" s="238">
        <f>O1035*H1035</f>
        <v>0</v>
      </c>
      <c r="Q1035" s="238">
        <v>8.0000000000000007E-05</v>
      </c>
      <c r="R1035" s="238">
        <f>Q1035*H1035</f>
        <v>0.0024882400000000005</v>
      </c>
      <c r="S1035" s="238">
        <v>0</v>
      </c>
      <c r="T1035" s="23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278</v>
      </c>
      <c r="AT1035" s="240" t="s">
        <v>181</v>
      </c>
      <c r="AU1035" s="240" t="s">
        <v>87</v>
      </c>
      <c r="AY1035" s="18" t="s">
        <v>179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85</v>
      </c>
      <c r="BK1035" s="241">
        <f>ROUND(I1035*H1035,2)</f>
        <v>0</v>
      </c>
      <c r="BL1035" s="18" t="s">
        <v>278</v>
      </c>
      <c r="BM1035" s="240" t="s">
        <v>1426</v>
      </c>
    </row>
    <row r="1036" s="2" customFormat="1">
      <c r="A1036" s="39"/>
      <c r="B1036" s="40"/>
      <c r="C1036" s="41"/>
      <c r="D1036" s="242" t="s">
        <v>188</v>
      </c>
      <c r="E1036" s="41"/>
      <c r="F1036" s="243" t="s">
        <v>1427</v>
      </c>
      <c r="G1036" s="41"/>
      <c r="H1036" s="41"/>
      <c r="I1036" s="244"/>
      <c r="J1036" s="41"/>
      <c r="K1036" s="41"/>
      <c r="L1036" s="45"/>
      <c r="M1036" s="245"/>
      <c r="N1036" s="24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188</v>
      </c>
      <c r="AU1036" s="18" t="s">
        <v>87</v>
      </c>
    </row>
    <row r="1037" s="13" customFormat="1">
      <c r="A1037" s="13"/>
      <c r="B1037" s="247"/>
      <c r="C1037" s="248"/>
      <c r="D1037" s="242" t="s">
        <v>190</v>
      </c>
      <c r="E1037" s="249" t="s">
        <v>1</v>
      </c>
      <c r="F1037" s="250" t="s">
        <v>1428</v>
      </c>
      <c r="G1037" s="248"/>
      <c r="H1037" s="251">
        <v>31.103000000000002</v>
      </c>
      <c r="I1037" s="252"/>
      <c r="J1037" s="248"/>
      <c r="K1037" s="248"/>
      <c r="L1037" s="253"/>
      <c r="M1037" s="254"/>
      <c r="N1037" s="255"/>
      <c r="O1037" s="255"/>
      <c r="P1037" s="255"/>
      <c r="Q1037" s="255"/>
      <c r="R1037" s="255"/>
      <c r="S1037" s="255"/>
      <c r="T1037" s="256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7" t="s">
        <v>190</v>
      </c>
      <c r="AU1037" s="257" t="s">
        <v>87</v>
      </c>
      <c r="AV1037" s="13" t="s">
        <v>87</v>
      </c>
      <c r="AW1037" s="13" t="s">
        <v>34</v>
      </c>
      <c r="AX1037" s="13" t="s">
        <v>85</v>
      </c>
      <c r="AY1037" s="257" t="s">
        <v>179</v>
      </c>
    </row>
    <row r="1038" s="2" customFormat="1" ht="24.15" customHeight="1">
      <c r="A1038" s="39"/>
      <c r="B1038" s="40"/>
      <c r="C1038" s="229" t="s">
        <v>1429</v>
      </c>
      <c r="D1038" s="229" t="s">
        <v>181</v>
      </c>
      <c r="E1038" s="230" t="s">
        <v>1430</v>
      </c>
      <c r="F1038" s="231" t="s">
        <v>1431</v>
      </c>
      <c r="G1038" s="232" t="s">
        <v>184</v>
      </c>
      <c r="H1038" s="233">
        <v>31.103000000000002</v>
      </c>
      <c r="I1038" s="234"/>
      <c r="J1038" s="235">
        <f>ROUND(I1038*H1038,2)</f>
        <v>0</v>
      </c>
      <c r="K1038" s="231" t="s">
        <v>185</v>
      </c>
      <c r="L1038" s="45"/>
      <c r="M1038" s="236" t="s">
        <v>1</v>
      </c>
      <c r="N1038" s="237" t="s">
        <v>43</v>
      </c>
      <c r="O1038" s="92"/>
      <c r="P1038" s="238">
        <f>O1038*H1038</f>
        <v>0</v>
      </c>
      <c r="Q1038" s="238">
        <v>0.00017000000000000001</v>
      </c>
      <c r="R1038" s="238">
        <f>Q1038*H1038</f>
        <v>0.0052875100000000005</v>
      </c>
      <c r="S1038" s="238">
        <v>0</v>
      </c>
      <c r="T1038" s="23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40" t="s">
        <v>278</v>
      </c>
      <c r="AT1038" s="240" t="s">
        <v>181</v>
      </c>
      <c r="AU1038" s="240" t="s">
        <v>87</v>
      </c>
      <c r="AY1038" s="18" t="s">
        <v>179</v>
      </c>
      <c r="BE1038" s="241">
        <f>IF(N1038="základní",J1038,0)</f>
        <v>0</v>
      </c>
      <c r="BF1038" s="241">
        <f>IF(N1038="snížená",J1038,0)</f>
        <v>0</v>
      </c>
      <c r="BG1038" s="241">
        <f>IF(N1038="zákl. přenesená",J1038,0)</f>
        <v>0</v>
      </c>
      <c r="BH1038" s="241">
        <f>IF(N1038="sníž. přenesená",J1038,0)</f>
        <v>0</v>
      </c>
      <c r="BI1038" s="241">
        <f>IF(N1038="nulová",J1038,0)</f>
        <v>0</v>
      </c>
      <c r="BJ1038" s="18" t="s">
        <v>85</v>
      </c>
      <c r="BK1038" s="241">
        <f>ROUND(I1038*H1038,2)</f>
        <v>0</v>
      </c>
      <c r="BL1038" s="18" t="s">
        <v>278</v>
      </c>
      <c r="BM1038" s="240" t="s">
        <v>1432</v>
      </c>
    </row>
    <row r="1039" s="2" customFormat="1">
      <c r="A1039" s="39"/>
      <c r="B1039" s="40"/>
      <c r="C1039" s="41"/>
      <c r="D1039" s="242" t="s">
        <v>188</v>
      </c>
      <c r="E1039" s="41"/>
      <c r="F1039" s="243" t="s">
        <v>1433</v>
      </c>
      <c r="G1039" s="41"/>
      <c r="H1039" s="41"/>
      <c r="I1039" s="244"/>
      <c r="J1039" s="41"/>
      <c r="K1039" s="41"/>
      <c r="L1039" s="45"/>
      <c r="M1039" s="245"/>
      <c r="N1039" s="246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188</v>
      </c>
      <c r="AU1039" s="18" t="s">
        <v>87</v>
      </c>
    </row>
    <row r="1040" s="13" customFormat="1">
      <c r="A1040" s="13"/>
      <c r="B1040" s="247"/>
      <c r="C1040" s="248"/>
      <c r="D1040" s="242" t="s">
        <v>190</v>
      </c>
      <c r="E1040" s="249" t="s">
        <v>1</v>
      </c>
      <c r="F1040" s="250" t="s">
        <v>1428</v>
      </c>
      <c r="G1040" s="248"/>
      <c r="H1040" s="251">
        <v>31.103000000000002</v>
      </c>
      <c r="I1040" s="252"/>
      <c r="J1040" s="248"/>
      <c r="K1040" s="248"/>
      <c r="L1040" s="253"/>
      <c r="M1040" s="254"/>
      <c r="N1040" s="255"/>
      <c r="O1040" s="255"/>
      <c r="P1040" s="255"/>
      <c r="Q1040" s="255"/>
      <c r="R1040" s="255"/>
      <c r="S1040" s="255"/>
      <c r="T1040" s="25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7" t="s">
        <v>190</v>
      </c>
      <c r="AU1040" s="257" t="s">
        <v>87</v>
      </c>
      <c r="AV1040" s="13" t="s">
        <v>87</v>
      </c>
      <c r="AW1040" s="13" t="s">
        <v>34</v>
      </c>
      <c r="AX1040" s="13" t="s">
        <v>85</v>
      </c>
      <c r="AY1040" s="257" t="s">
        <v>179</v>
      </c>
    </row>
    <row r="1041" s="2" customFormat="1" ht="24.15" customHeight="1">
      <c r="A1041" s="39"/>
      <c r="B1041" s="40"/>
      <c r="C1041" s="229" t="s">
        <v>1434</v>
      </c>
      <c r="D1041" s="229" t="s">
        <v>181</v>
      </c>
      <c r="E1041" s="230" t="s">
        <v>1435</v>
      </c>
      <c r="F1041" s="231" t="s">
        <v>1436</v>
      </c>
      <c r="G1041" s="232" t="s">
        <v>184</v>
      </c>
      <c r="H1041" s="233">
        <v>31.103000000000002</v>
      </c>
      <c r="I1041" s="234"/>
      <c r="J1041" s="235">
        <f>ROUND(I1041*H1041,2)</f>
        <v>0</v>
      </c>
      <c r="K1041" s="231" t="s">
        <v>185</v>
      </c>
      <c r="L1041" s="45"/>
      <c r="M1041" s="236" t="s">
        <v>1</v>
      </c>
      <c r="N1041" s="237" t="s">
        <v>43</v>
      </c>
      <c r="O1041" s="92"/>
      <c r="P1041" s="238">
        <f>O1041*H1041</f>
        <v>0</v>
      </c>
      <c r="Q1041" s="238">
        <v>0.00012</v>
      </c>
      <c r="R1041" s="238">
        <f>Q1041*H1041</f>
        <v>0.0037323600000000001</v>
      </c>
      <c r="S1041" s="238">
        <v>0</v>
      </c>
      <c r="T1041" s="23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0" t="s">
        <v>278</v>
      </c>
      <c r="AT1041" s="240" t="s">
        <v>181</v>
      </c>
      <c r="AU1041" s="240" t="s">
        <v>87</v>
      </c>
      <c r="AY1041" s="18" t="s">
        <v>179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85</v>
      </c>
      <c r="BK1041" s="241">
        <f>ROUND(I1041*H1041,2)</f>
        <v>0</v>
      </c>
      <c r="BL1041" s="18" t="s">
        <v>278</v>
      </c>
      <c r="BM1041" s="240" t="s">
        <v>1437</v>
      </c>
    </row>
    <row r="1042" s="2" customFormat="1">
      <c r="A1042" s="39"/>
      <c r="B1042" s="40"/>
      <c r="C1042" s="41"/>
      <c r="D1042" s="242" t="s">
        <v>188</v>
      </c>
      <c r="E1042" s="41"/>
      <c r="F1042" s="243" t="s">
        <v>1438</v>
      </c>
      <c r="G1042" s="41"/>
      <c r="H1042" s="41"/>
      <c r="I1042" s="244"/>
      <c r="J1042" s="41"/>
      <c r="K1042" s="41"/>
      <c r="L1042" s="45"/>
      <c r="M1042" s="245"/>
      <c r="N1042" s="246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188</v>
      </c>
      <c r="AU1042" s="18" t="s">
        <v>87</v>
      </c>
    </row>
    <row r="1043" s="2" customFormat="1">
      <c r="A1043" s="39"/>
      <c r="B1043" s="40"/>
      <c r="C1043" s="41"/>
      <c r="D1043" s="242" t="s">
        <v>198</v>
      </c>
      <c r="E1043" s="41"/>
      <c r="F1043" s="269" t="s">
        <v>1439</v>
      </c>
      <c r="G1043" s="41"/>
      <c r="H1043" s="41"/>
      <c r="I1043" s="244"/>
      <c r="J1043" s="41"/>
      <c r="K1043" s="41"/>
      <c r="L1043" s="45"/>
      <c r="M1043" s="245"/>
      <c r="N1043" s="246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198</v>
      </c>
      <c r="AU1043" s="18" t="s">
        <v>87</v>
      </c>
    </row>
    <row r="1044" s="13" customFormat="1">
      <c r="A1044" s="13"/>
      <c r="B1044" s="247"/>
      <c r="C1044" s="248"/>
      <c r="D1044" s="242" t="s">
        <v>190</v>
      </c>
      <c r="E1044" s="249" t="s">
        <v>1</v>
      </c>
      <c r="F1044" s="250" t="s">
        <v>1428</v>
      </c>
      <c r="G1044" s="248"/>
      <c r="H1044" s="251">
        <v>31.103000000000002</v>
      </c>
      <c r="I1044" s="252"/>
      <c r="J1044" s="248"/>
      <c r="K1044" s="248"/>
      <c r="L1044" s="253"/>
      <c r="M1044" s="301"/>
      <c r="N1044" s="302"/>
      <c r="O1044" s="302"/>
      <c r="P1044" s="302"/>
      <c r="Q1044" s="302"/>
      <c r="R1044" s="302"/>
      <c r="S1044" s="302"/>
      <c r="T1044" s="30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7" t="s">
        <v>190</v>
      </c>
      <c r="AU1044" s="257" t="s">
        <v>87</v>
      </c>
      <c r="AV1044" s="13" t="s">
        <v>87</v>
      </c>
      <c r="AW1044" s="13" t="s">
        <v>34</v>
      </c>
      <c r="AX1044" s="13" t="s">
        <v>85</v>
      </c>
      <c r="AY1044" s="257" t="s">
        <v>179</v>
      </c>
    </row>
    <row r="1045" s="2" customFormat="1" ht="6.96" customHeight="1">
      <c r="A1045" s="39"/>
      <c r="B1045" s="67"/>
      <c r="C1045" s="68"/>
      <c r="D1045" s="68"/>
      <c r="E1045" s="68"/>
      <c r="F1045" s="68"/>
      <c r="G1045" s="68"/>
      <c r="H1045" s="68"/>
      <c r="I1045" s="68"/>
      <c r="J1045" s="68"/>
      <c r="K1045" s="68"/>
      <c r="L1045" s="45"/>
      <c r="M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</row>
  </sheetData>
  <sheetProtection sheet="1" autoFilter="0" formatColumns="0" formatRows="0" objects="1" scenarios="1" spinCount="100000" saltValue="TJllQOfIgCENmXA8ZqHniRmgqeAaViaIyJSSmhaLYhm/9jHvNZgyLUbcBuA9LfRW2JNHDV6ZEhh8ZXFdv1XRlQ==" hashValue="axCAzr0A71eMM7OvjpKA58W1kcSOkjNh94pqp/7mq/+yHB0jgcp4DkGu5KJo6wDmC3uTA68DRK3qQq9LAwjIzw==" algorithmName="SHA-512" password="CC35"/>
  <autoFilter ref="C138:K10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ROUND((SUM(BE129:BE167)),  2)</f>
        <v>0</v>
      </c>
      <c r="G37" s="39"/>
      <c r="H37" s="39"/>
      <c r="I37" s="166">
        <v>0.20999999999999999</v>
      </c>
      <c r="J37" s="165">
        <f>ROUND(((SUM(BE129:BE167))*I37),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ROUND((SUM(BF129:BF167)),  2)</f>
        <v>0</v>
      </c>
      <c r="G38" s="39"/>
      <c r="H38" s="39"/>
      <c r="I38" s="166">
        <v>0.14999999999999999</v>
      </c>
      <c r="J38" s="165">
        <f>ROUND(((SUM(BF129:BF167))*I38),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ROUND((SUM(BG129:BG167)),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ROUND((SUM(BH129:BH167)),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ROUND((SUM(BI129:BI167)),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101s - Sanace zemní pláně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149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150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1441</v>
      </c>
      <c r="E103" s="199"/>
      <c r="F103" s="199"/>
      <c r="G103" s="199"/>
      <c r="H103" s="199"/>
      <c r="I103" s="199"/>
      <c r="J103" s="200">
        <f>J147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156</v>
      </c>
      <c r="E104" s="199"/>
      <c r="F104" s="199"/>
      <c r="G104" s="199"/>
      <c r="H104" s="199"/>
      <c r="I104" s="199"/>
      <c r="J104" s="200">
        <f>J160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159</v>
      </c>
      <c r="E105" s="199"/>
      <c r="F105" s="199"/>
      <c r="G105" s="199"/>
      <c r="H105" s="199"/>
      <c r="I105" s="199"/>
      <c r="J105" s="200">
        <f>J165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Klatovy - cyklostezka podél I/22 v Puškinově ulici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141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SO 101s - Sanace zemní pláně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Klatovy </v>
      </c>
      <c r="G123" s="41"/>
      <c r="H123" s="41"/>
      <c r="I123" s="33" t="s">
        <v>24</v>
      </c>
      <c r="J123" s="80" t="str">
        <f>IF(J16="","",J16)</f>
        <v>2. 11. 2023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26</v>
      </c>
      <c r="D125" s="41"/>
      <c r="E125" s="41"/>
      <c r="F125" s="28" t="str">
        <f>E19</f>
        <v xml:space="preserve"> </v>
      </c>
      <c r="G125" s="41"/>
      <c r="H125" s="41"/>
      <c r="I125" s="33" t="s">
        <v>32</v>
      </c>
      <c r="J125" s="37" t="str">
        <f>E25</f>
        <v>Projekce dopravní Filip,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165</v>
      </c>
      <c r="D128" s="205" t="s">
        <v>63</v>
      </c>
      <c r="E128" s="205" t="s">
        <v>59</v>
      </c>
      <c r="F128" s="205" t="s">
        <v>60</v>
      </c>
      <c r="G128" s="205" t="s">
        <v>166</v>
      </c>
      <c r="H128" s="205" t="s">
        <v>167</v>
      </c>
      <c r="I128" s="205" t="s">
        <v>168</v>
      </c>
      <c r="J128" s="205" t="s">
        <v>146</v>
      </c>
      <c r="K128" s="206" t="s">
        <v>169</v>
      </c>
      <c r="L128" s="207"/>
      <c r="M128" s="101" t="s">
        <v>1</v>
      </c>
      <c r="N128" s="102" t="s">
        <v>42</v>
      </c>
      <c r="O128" s="102" t="s">
        <v>170</v>
      </c>
      <c r="P128" s="102" t="s">
        <v>171</v>
      </c>
      <c r="Q128" s="102" t="s">
        <v>172</v>
      </c>
      <c r="R128" s="102" t="s">
        <v>173</v>
      </c>
      <c r="S128" s="102" t="s">
        <v>174</v>
      </c>
      <c r="T128" s="103" t="s">
        <v>175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176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0.20997250000000001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148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177</v>
      </c>
      <c r="F130" s="216" t="s">
        <v>178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P131+P147+P160+P165</f>
        <v>0</v>
      </c>
      <c r="Q130" s="221"/>
      <c r="R130" s="222">
        <f>R131+R147+R160+R165</f>
        <v>0.20997250000000001</v>
      </c>
      <c r="S130" s="221"/>
      <c r="T130" s="223">
        <f>T131+T147+T160+T165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179</v>
      </c>
      <c r="BK130" s="226">
        <f>BK131+BK147+BK160+BK165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85</v>
      </c>
      <c r="F131" s="227" t="s">
        <v>180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SUM(P132:P146)</f>
        <v>0</v>
      </c>
      <c r="Q131" s="221"/>
      <c r="R131" s="222">
        <f>SUM(R132:R146)</f>
        <v>0</v>
      </c>
      <c r="S131" s="221"/>
      <c r="T131" s="223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85</v>
      </c>
      <c r="AY131" s="224" t="s">
        <v>179</v>
      </c>
      <c r="BK131" s="226">
        <f>SUM(BK132:BK146)</f>
        <v>0</v>
      </c>
    </row>
    <row r="132" s="2" customFormat="1" ht="33" customHeight="1">
      <c r="A132" s="39"/>
      <c r="B132" s="40"/>
      <c r="C132" s="229" t="s">
        <v>85</v>
      </c>
      <c r="D132" s="229" t="s">
        <v>181</v>
      </c>
      <c r="E132" s="230" t="s">
        <v>1442</v>
      </c>
      <c r="F132" s="231" t="s">
        <v>1443</v>
      </c>
      <c r="G132" s="232" t="s">
        <v>246</v>
      </c>
      <c r="H132" s="233">
        <v>122.40300000000001</v>
      </c>
      <c r="I132" s="234"/>
      <c r="J132" s="235">
        <f>ROUND(I132*H132,2)</f>
        <v>0</v>
      </c>
      <c r="K132" s="231" t="s">
        <v>185</v>
      </c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186</v>
      </c>
      <c r="AT132" s="240" t="s">
        <v>181</v>
      </c>
      <c r="AU132" s="240" t="s">
        <v>87</v>
      </c>
      <c r="AY132" s="18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85</v>
      </c>
      <c r="BK132" s="241">
        <f>ROUND(I132*H132,2)</f>
        <v>0</v>
      </c>
      <c r="BL132" s="18" t="s">
        <v>186</v>
      </c>
      <c r="BM132" s="240" t="s">
        <v>1444</v>
      </c>
    </row>
    <row r="133" s="2" customFormat="1">
      <c r="A133" s="39"/>
      <c r="B133" s="40"/>
      <c r="C133" s="41"/>
      <c r="D133" s="242" t="s">
        <v>188</v>
      </c>
      <c r="E133" s="41"/>
      <c r="F133" s="243" t="s">
        <v>1445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188</v>
      </c>
      <c r="AU133" s="18" t="s">
        <v>87</v>
      </c>
    </row>
    <row r="134" s="15" customFormat="1">
      <c r="A134" s="15"/>
      <c r="B134" s="270"/>
      <c r="C134" s="271"/>
      <c r="D134" s="242" t="s">
        <v>190</v>
      </c>
      <c r="E134" s="272" t="s">
        <v>1</v>
      </c>
      <c r="F134" s="273" t="s">
        <v>1446</v>
      </c>
      <c r="G134" s="271"/>
      <c r="H134" s="272" t="s">
        <v>1</v>
      </c>
      <c r="I134" s="274"/>
      <c r="J134" s="271"/>
      <c r="K134" s="271"/>
      <c r="L134" s="275"/>
      <c r="M134" s="276"/>
      <c r="N134" s="277"/>
      <c r="O134" s="277"/>
      <c r="P134" s="277"/>
      <c r="Q134" s="277"/>
      <c r="R134" s="277"/>
      <c r="S134" s="277"/>
      <c r="T134" s="27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9" t="s">
        <v>190</v>
      </c>
      <c r="AU134" s="279" t="s">
        <v>87</v>
      </c>
      <c r="AV134" s="15" t="s">
        <v>85</v>
      </c>
      <c r="AW134" s="15" t="s">
        <v>34</v>
      </c>
      <c r="AX134" s="15" t="s">
        <v>78</v>
      </c>
      <c r="AY134" s="279" t="s">
        <v>179</v>
      </c>
    </row>
    <row r="135" s="13" customFormat="1">
      <c r="A135" s="13"/>
      <c r="B135" s="247"/>
      <c r="C135" s="248"/>
      <c r="D135" s="242" t="s">
        <v>190</v>
      </c>
      <c r="E135" s="249" t="s">
        <v>1</v>
      </c>
      <c r="F135" s="250" t="s">
        <v>1447</v>
      </c>
      <c r="G135" s="248"/>
      <c r="H135" s="251">
        <v>108.3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190</v>
      </c>
      <c r="AU135" s="257" t="s">
        <v>87</v>
      </c>
      <c r="AV135" s="13" t="s">
        <v>87</v>
      </c>
      <c r="AW135" s="13" t="s">
        <v>34</v>
      </c>
      <c r="AX135" s="13" t="s">
        <v>78</v>
      </c>
      <c r="AY135" s="257" t="s">
        <v>179</v>
      </c>
    </row>
    <row r="136" s="13" customFormat="1">
      <c r="A136" s="13"/>
      <c r="B136" s="247"/>
      <c r="C136" s="248"/>
      <c r="D136" s="242" t="s">
        <v>190</v>
      </c>
      <c r="E136" s="249" t="s">
        <v>1</v>
      </c>
      <c r="F136" s="250" t="s">
        <v>1448</v>
      </c>
      <c r="G136" s="248"/>
      <c r="H136" s="251">
        <v>14.103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190</v>
      </c>
      <c r="AU136" s="257" t="s">
        <v>87</v>
      </c>
      <c r="AV136" s="13" t="s">
        <v>87</v>
      </c>
      <c r="AW136" s="13" t="s">
        <v>34</v>
      </c>
      <c r="AX136" s="13" t="s">
        <v>78</v>
      </c>
      <c r="AY136" s="257" t="s">
        <v>179</v>
      </c>
    </row>
    <row r="137" s="14" customFormat="1">
      <c r="A137" s="14"/>
      <c r="B137" s="258"/>
      <c r="C137" s="259"/>
      <c r="D137" s="242" t="s">
        <v>190</v>
      </c>
      <c r="E137" s="260" t="s">
        <v>1</v>
      </c>
      <c r="F137" s="261" t="s">
        <v>192</v>
      </c>
      <c r="G137" s="259"/>
      <c r="H137" s="262">
        <v>122.40299999999999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190</v>
      </c>
      <c r="AU137" s="268" t="s">
        <v>87</v>
      </c>
      <c r="AV137" s="14" t="s">
        <v>186</v>
      </c>
      <c r="AW137" s="14" t="s">
        <v>34</v>
      </c>
      <c r="AX137" s="14" t="s">
        <v>85</v>
      </c>
      <c r="AY137" s="268" t="s">
        <v>179</v>
      </c>
    </row>
    <row r="138" s="2" customFormat="1" ht="37.8" customHeight="1">
      <c r="A138" s="39"/>
      <c r="B138" s="40"/>
      <c r="C138" s="229" t="s">
        <v>87</v>
      </c>
      <c r="D138" s="229" t="s">
        <v>181</v>
      </c>
      <c r="E138" s="230" t="s">
        <v>379</v>
      </c>
      <c r="F138" s="231" t="s">
        <v>380</v>
      </c>
      <c r="G138" s="232" t="s">
        <v>246</v>
      </c>
      <c r="H138" s="233">
        <v>122.40300000000001</v>
      </c>
      <c r="I138" s="234"/>
      <c r="J138" s="235">
        <f>ROUND(I138*H138,2)</f>
        <v>0</v>
      </c>
      <c r="K138" s="231" t="s">
        <v>185</v>
      </c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186</v>
      </c>
      <c r="AT138" s="240" t="s">
        <v>181</v>
      </c>
      <c r="AU138" s="240" t="s">
        <v>87</v>
      </c>
      <c r="AY138" s="18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85</v>
      </c>
      <c r="BK138" s="241">
        <f>ROUND(I138*H138,2)</f>
        <v>0</v>
      </c>
      <c r="BL138" s="18" t="s">
        <v>186</v>
      </c>
      <c r="BM138" s="240" t="s">
        <v>1449</v>
      </c>
    </row>
    <row r="139" s="2" customFormat="1">
      <c r="A139" s="39"/>
      <c r="B139" s="40"/>
      <c r="C139" s="41"/>
      <c r="D139" s="242" t="s">
        <v>188</v>
      </c>
      <c r="E139" s="41"/>
      <c r="F139" s="243" t="s">
        <v>382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188</v>
      </c>
      <c r="AU139" s="18" t="s">
        <v>87</v>
      </c>
    </row>
    <row r="140" s="2" customFormat="1">
      <c r="A140" s="39"/>
      <c r="B140" s="40"/>
      <c r="C140" s="41"/>
      <c r="D140" s="242" t="s">
        <v>198</v>
      </c>
      <c r="E140" s="41"/>
      <c r="F140" s="269" t="s">
        <v>329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198</v>
      </c>
      <c r="AU140" s="18" t="s">
        <v>87</v>
      </c>
    </row>
    <row r="141" s="13" customFormat="1">
      <c r="A141" s="13"/>
      <c r="B141" s="247"/>
      <c r="C141" s="248"/>
      <c r="D141" s="242" t="s">
        <v>190</v>
      </c>
      <c r="E141" s="249" t="s">
        <v>1</v>
      </c>
      <c r="F141" s="250" t="s">
        <v>1450</v>
      </c>
      <c r="G141" s="248"/>
      <c r="H141" s="251">
        <v>122.40300000000001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190</v>
      </c>
      <c r="AU141" s="257" t="s">
        <v>87</v>
      </c>
      <c r="AV141" s="13" t="s">
        <v>87</v>
      </c>
      <c r="AW141" s="13" t="s">
        <v>34</v>
      </c>
      <c r="AX141" s="13" t="s">
        <v>78</v>
      </c>
      <c r="AY141" s="257" t="s">
        <v>179</v>
      </c>
    </row>
    <row r="142" s="14" customFormat="1">
      <c r="A142" s="14"/>
      <c r="B142" s="258"/>
      <c r="C142" s="259"/>
      <c r="D142" s="242" t="s">
        <v>190</v>
      </c>
      <c r="E142" s="260" t="s">
        <v>1</v>
      </c>
      <c r="F142" s="261" t="s">
        <v>192</v>
      </c>
      <c r="G142" s="259"/>
      <c r="H142" s="262">
        <v>122.40300000000001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190</v>
      </c>
      <c r="AU142" s="268" t="s">
        <v>87</v>
      </c>
      <c r="AV142" s="14" t="s">
        <v>186</v>
      </c>
      <c r="AW142" s="14" t="s">
        <v>34</v>
      </c>
      <c r="AX142" s="14" t="s">
        <v>85</v>
      </c>
      <c r="AY142" s="268" t="s">
        <v>179</v>
      </c>
    </row>
    <row r="143" s="2" customFormat="1" ht="33" customHeight="1">
      <c r="A143" s="39"/>
      <c r="B143" s="40"/>
      <c r="C143" s="229" t="s">
        <v>95</v>
      </c>
      <c r="D143" s="229" t="s">
        <v>181</v>
      </c>
      <c r="E143" s="230" t="s">
        <v>409</v>
      </c>
      <c r="F143" s="231" t="s">
        <v>410</v>
      </c>
      <c r="G143" s="232" t="s">
        <v>403</v>
      </c>
      <c r="H143" s="233">
        <v>220.32499999999999</v>
      </c>
      <c r="I143" s="234"/>
      <c r="J143" s="235">
        <f>ROUND(I143*H143,2)</f>
        <v>0</v>
      </c>
      <c r="K143" s="231" t="s">
        <v>185</v>
      </c>
      <c r="L143" s="45"/>
      <c r="M143" s="236" t="s">
        <v>1</v>
      </c>
      <c r="N143" s="237" t="s">
        <v>43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186</v>
      </c>
      <c r="AT143" s="240" t="s">
        <v>181</v>
      </c>
      <c r="AU143" s="240" t="s">
        <v>87</v>
      </c>
      <c r="AY143" s="18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85</v>
      </c>
      <c r="BK143" s="241">
        <f>ROUND(I143*H143,2)</f>
        <v>0</v>
      </c>
      <c r="BL143" s="18" t="s">
        <v>186</v>
      </c>
      <c r="BM143" s="240" t="s">
        <v>1451</v>
      </c>
    </row>
    <row r="144" s="2" customFormat="1">
      <c r="A144" s="39"/>
      <c r="B144" s="40"/>
      <c r="C144" s="41"/>
      <c r="D144" s="242" t="s">
        <v>188</v>
      </c>
      <c r="E144" s="41"/>
      <c r="F144" s="243" t="s">
        <v>412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188</v>
      </c>
      <c r="AU144" s="18" t="s">
        <v>87</v>
      </c>
    </row>
    <row r="145" s="13" customFormat="1">
      <c r="A145" s="13"/>
      <c r="B145" s="247"/>
      <c r="C145" s="248"/>
      <c r="D145" s="242" t="s">
        <v>190</v>
      </c>
      <c r="E145" s="249" t="s">
        <v>1</v>
      </c>
      <c r="F145" s="250" t="s">
        <v>1450</v>
      </c>
      <c r="G145" s="248"/>
      <c r="H145" s="251">
        <v>122.40300000000001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190</v>
      </c>
      <c r="AU145" s="257" t="s">
        <v>87</v>
      </c>
      <c r="AV145" s="13" t="s">
        <v>87</v>
      </c>
      <c r="AW145" s="13" t="s">
        <v>34</v>
      </c>
      <c r="AX145" s="13" t="s">
        <v>85</v>
      </c>
      <c r="AY145" s="257" t="s">
        <v>179</v>
      </c>
    </row>
    <row r="146" s="13" customFormat="1">
      <c r="A146" s="13"/>
      <c r="B146" s="247"/>
      <c r="C146" s="248"/>
      <c r="D146" s="242" t="s">
        <v>190</v>
      </c>
      <c r="E146" s="248"/>
      <c r="F146" s="250" t="s">
        <v>1452</v>
      </c>
      <c r="G146" s="248"/>
      <c r="H146" s="251">
        <v>220.32499999999999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190</v>
      </c>
      <c r="AU146" s="257" t="s">
        <v>87</v>
      </c>
      <c r="AV146" s="13" t="s">
        <v>87</v>
      </c>
      <c r="AW146" s="13" t="s">
        <v>4</v>
      </c>
      <c r="AX146" s="13" t="s">
        <v>85</v>
      </c>
      <c r="AY146" s="257" t="s">
        <v>179</v>
      </c>
    </row>
    <row r="147" s="12" customFormat="1" ht="22.8" customHeight="1">
      <c r="A147" s="12"/>
      <c r="B147" s="213"/>
      <c r="C147" s="214"/>
      <c r="D147" s="215" t="s">
        <v>77</v>
      </c>
      <c r="E147" s="227" t="s">
        <v>211</v>
      </c>
      <c r="F147" s="227" t="s">
        <v>1453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SUM(P148:P159)</f>
        <v>0</v>
      </c>
      <c r="Q147" s="221"/>
      <c r="R147" s="222">
        <f>SUM(R148:R159)</f>
        <v>0</v>
      </c>
      <c r="S147" s="221"/>
      <c r="T147" s="223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85</v>
      </c>
      <c r="AY147" s="224" t="s">
        <v>179</v>
      </c>
      <c r="BK147" s="226">
        <f>SUM(BK148:BK159)</f>
        <v>0</v>
      </c>
    </row>
    <row r="148" s="2" customFormat="1" ht="24.15" customHeight="1">
      <c r="A148" s="39"/>
      <c r="B148" s="40"/>
      <c r="C148" s="229" t="s">
        <v>186</v>
      </c>
      <c r="D148" s="229" t="s">
        <v>181</v>
      </c>
      <c r="E148" s="230" t="s">
        <v>1454</v>
      </c>
      <c r="F148" s="231" t="s">
        <v>1455</v>
      </c>
      <c r="G148" s="232" t="s">
        <v>184</v>
      </c>
      <c r="H148" s="233">
        <v>722</v>
      </c>
      <c r="I148" s="234"/>
      <c r="J148" s="235">
        <f>ROUND(I148*H148,2)</f>
        <v>0</v>
      </c>
      <c r="K148" s="231" t="s">
        <v>185</v>
      </c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186</v>
      </c>
      <c r="AT148" s="240" t="s">
        <v>181</v>
      </c>
      <c r="AU148" s="240" t="s">
        <v>87</v>
      </c>
      <c r="AY148" s="18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85</v>
      </c>
      <c r="BK148" s="241">
        <f>ROUND(I148*H148,2)</f>
        <v>0</v>
      </c>
      <c r="BL148" s="18" t="s">
        <v>186</v>
      </c>
      <c r="BM148" s="240" t="s">
        <v>1456</v>
      </c>
    </row>
    <row r="149" s="2" customFormat="1">
      <c r="A149" s="39"/>
      <c r="B149" s="40"/>
      <c r="C149" s="41"/>
      <c r="D149" s="242" t="s">
        <v>188</v>
      </c>
      <c r="E149" s="41"/>
      <c r="F149" s="243" t="s">
        <v>1457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188</v>
      </c>
      <c r="AU149" s="18" t="s">
        <v>87</v>
      </c>
    </row>
    <row r="150" s="13" customFormat="1">
      <c r="A150" s="13"/>
      <c r="B150" s="247"/>
      <c r="C150" s="248"/>
      <c r="D150" s="242" t="s">
        <v>190</v>
      </c>
      <c r="E150" s="249" t="s">
        <v>1</v>
      </c>
      <c r="F150" s="250" t="s">
        <v>1458</v>
      </c>
      <c r="G150" s="248"/>
      <c r="H150" s="251">
        <v>722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190</v>
      </c>
      <c r="AU150" s="257" t="s">
        <v>87</v>
      </c>
      <c r="AV150" s="13" t="s">
        <v>87</v>
      </c>
      <c r="AW150" s="13" t="s">
        <v>34</v>
      </c>
      <c r="AX150" s="13" t="s">
        <v>78</v>
      </c>
      <c r="AY150" s="257" t="s">
        <v>179</v>
      </c>
    </row>
    <row r="151" s="14" customFormat="1">
      <c r="A151" s="14"/>
      <c r="B151" s="258"/>
      <c r="C151" s="259"/>
      <c r="D151" s="242" t="s">
        <v>190</v>
      </c>
      <c r="E151" s="260" t="s">
        <v>1</v>
      </c>
      <c r="F151" s="261" t="s">
        <v>192</v>
      </c>
      <c r="G151" s="259"/>
      <c r="H151" s="262">
        <v>722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190</v>
      </c>
      <c r="AU151" s="268" t="s">
        <v>87</v>
      </c>
      <c r="AV151" s="14" t="s">
        <v>186</v>
      </c>
      <c r="AW151" s="14" t="s">
        <v>34</v>
      </c>
      <c r="AX151" s="14" t="s">
        <v>85</v>
      </c>
      <c r="AY151" s="268" t="s">
        <v>179</v>
      </c>
    </row>
    <row r="152" s="2" customFormat="1" ht="24.15" customHeight="1">
      <c r="A152" s="39"/>
      <c r="B152" s="40"/>
      <c r="C152" s="229" t="s">
        <v>211</v>
      </c>
      <c r="D152" s="229" t="s">
        <v>181</v>
      </c>
      <c r="E152" s="230" t="s">
        <v>1459</v>
      </c>
      <c r="F152" s="231" t="s">
        <v>1460</v>
      </c>
      <c r="G152" s="232" t="s">
        <v>184</v>
      </c>
      <c r="H152" s="233">
        <v>31.34</v>
      </c>
      <c r="I152" s="234"/>
      <c r="J152" s="235">
        <f>ROUND(I152*H152,2)</f>
        <v>0</v>
      </c>
      <c r="K152" s="231" t="s">
        <v>185</v>
      </c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186</v>
      </c>
      <c r="AT152" s="240" t="s">
        <v>181</v>
      </c>
      <c r="AU152" s="240" t="s">
        <v>87</v>
      </c>
      <c r="AY152" s="18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85</v>
      </c>
      <c r="BK152" s="241">
        <f>ROUND(I152*H152,2)</f>
        <v>0</v>
      </c>
      <c r="BL152" s="18" t="s">
        <v>186</v>
      </c>
      <c r="BM152" s="240" t="s">
        <v>1461</v>
      </c>
    </row>
    <row r="153" s="2" customFormat="1">
      <c r="A153" s="39"/>
      <c r="B153" s="40"/>
      <c r="C153" s="41"/>
      <c r="D153" s="242" t="s">
        <v>188</v>
      </c>
      <c r="E153" s="41"/>
      <c r="F153" s="243" t="s">
        <v>1462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188</v>
      </c>
      <c r="AU153" s="18" t="s">
        <v>87</v>
      </c>
    </row>
    <row r="154" s="13" customFormat="1">
      <c r="A154" s="13"/>
      <c r="B154" s="247"/>
      <c r="C154" s="248"/>
      <c r="D154" s="242" t="s">
        <v>190</v>
      </c>
      <c r="E154" s="249" t="s">
        <v>1</v>
      </c>
      <c r="F154" s="250" t="s">
        <v>1463</v>
      </c>
      <c r="G154" s="248"/>
      <c r="H154" s="251">
        <v>31.34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190</v>
      </c>
      <c r="AU154" s="257" t="s">
        <v>87</v>
      </c>
      <c r="AV154" s="13" t="s">
        <v>87</v>
      </c>
      <c r="AW154" s="13" t="s">
        <v>34</v>
      </c>
      <c r="AX154" s="13" t="s">
        <v>78</v>
      </c>
      <c r="AY154" s="257" t="s">
        <v>179</v>
      </c>
    </row>
    <row r="155" s="14" customFormat="1">
      <c r="A155" s="14"/>
      <c r="B155" s="258"/>
      <c r="C155" s="259"/>
      <c r="D155" s="242" t="s">
        <v>190</v>
      </c>
      <c r="E155" s="260" t="s">
        <v>1</v>
      </c>
      <c r="F155" s="261" t="s">
        <v>192</v>
      </c>
      <c r="G155" s="259"/>
      <c r="H155" s="262">
        <v>31.34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190</v>
      </c>
      <c r="AU155" s="268" t="s">
        <v>87</v>
      </c>
      <c r="AV155" s="14" t="s">
        <v>186</v>
      </c>
      <c r="AW155" s="14" t="s">
        <v>34</v>
      </c>
      <c r="AX155" s="14" t="s">
        <v>85</v>
      </c>
      <c r="AY155" s="268" t="s">
        <v>179</v>
      </c>
    </row>
    <row r="156" s="2" customFormat="1" ht="24.15" customHeight="1">
      <c r="A156" s="39"/>
      <c r="B156" s="40"/>
      <c r="C156" s="229" t="s">
        <v>217</v>
      </c>
      <c r="D156" s="229" t="s">
        <v>181</v>
      </c>
      <c r="E156" s="230" t="s">
        <v>1464</v>
      </c>
      <c r="F156" s="231" t="s">
        <v>1465</v>
      </c>
      <c r="G156" s="232" t="s">
        <v>184</v>
      </c>
      <c r="H156" s="233">
        <v>31.34</v>
      </c>
      <c r="I156" s="234"/>
      <c r="J156" s="235">
        <f>ROUND(I156*H156,2)</f>
        <v>0</v>
      </c>
      <c r="K156" s="231" t="s">
        <v>185</v>
      </c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186</v>
      </c>
      <c r="AT156" s="240" t="s">
        <v>181</v>
      </c>
      <c r="AU156" s="240" t="s">
        <v>87</v>
      </c>
      <c r="AY156" s="18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85</v>
      </c>
      <c r="BK156" s="241">
        <f>ROUND(I156*H156,2)</f>
        <v>0</v>
      </c>
      <c r="BL156" s="18" t="s">
        <v>186</v>
      </c>
      <c r="BM156" s="240" t="s">
        <v>1466</v>
      </c>
    </row>
    <row r="157" s="2" customFormat="1">
      <c r="A157" s="39"/>
      <c r="B157" s="40"/>
      <c r="C157" s="41"/>
      <c r="D157" s="242" t="s">
        <v>188</v>
      </c>
      <c r="E157" s="41"/>
      <c r="F157" s="243" t="s">
        <v>1467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188</v>
      </c>
      <c r="AU157" s="18" t="s">
        <v>87</v>
      </c>
    </row>
    <row r="158" s="13" customFormat="1">
      <c r="A158" s="13"/>
      <c r="B158" s="247"/>
      <c r="C158" s="248"/>
      <c r="D158" s="242" t="s">
        <v>190</v>
      </c>
      <c r="E158" s="249" t="s">
        <v>1</v>
      </c>
      <c r="F158" s="250" t="s">
        <v>1463</v>
      </c>
      <c r="G158" s="248"/>
      <c r="H158" s="251">
        <v>31.34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190</v>
      </c>
      <c r="AU158" s="257" t="s">
        <v>87</v>
      </c>
      <c r="AV158" s="13" t="s">
        <v>87</v>
      </c>
      <c r="AW158" s="13" t="s">
        <v>34</v>
      </c>
      <c r="AX158" s="13" t="s">
        <v>78</v>
      </c>
      <c r="AY158" s="257" t="s">
        <v>179</v>
      </c>
    </row>
    <row r="159" s="14" customFormat="1">
      <c r="A159" s="14"/>
      <c r="B159" s="258"/>
      <c r="C159" s="259"/>
      <c r="D159" s="242" t="s">
        <v>190</v>
      </c>
      <c r="E159" s="260" t="s">
        <v>1</v>
      </c>
      <c r="F159" s="261" t="s">
        <v>192</v>
      </c>
      <c r="G159" s="259"/>
      <c r="H159" s="262">
        <v>31.34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8" t="s">
        <v>190</v>
      </c>
      <c r="AU159" s="268" t="s">
        <v>87</v>
      </c>
      <c r="AV159" s="14" t="s">
        <v>186</v>
      </c>
      <c r="AW159" s="14" t="s">
        <v>34</v>
      </c>
      <c r="AX159" s="14" t="s">
        <v>85</v>
      </c>
      <c r="AY159" s="268" t="s">
        <v>179</v>
      </c>
    </row>
    <row r="160" s="12" customFormat="1" ht="22.8" customHeight="1">
      <c r="A160" s="12"/>
      <c r="B160" s="213"/>
      <c r="C160" s="214"/>
      <c r="D160" s="215" t="s">
        <v>77</v>
      </c>
      <c r="E160" s="227" t="s">
        <v>216</v>
      </c>
      <c r="F160" s="227" t="s">
        <v>1029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SUM(P161:P164)</f>
        <v>0</v>
      </c>
      <c r="Q160" s="221"/>
      <c r="R160" s="222">
        <f>SUM(R161:R164)</f>
        <v>0.20997250000000001</v>
      </c>
      <c r="S160" s="221"/>
      <c r="T160" s="223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85</v>
      </c>
      <c r="AT160" s="225" t="s">
        <v>77</v>
      </c>
      <c r="AU160" s="225" t="s">
        <v>85</v>
      </c>
      <c r="AY160" s="224" t="s">
        <v>179</v>
      </c>
      <c r="BK160" s="226">
        <f>SUM(BK161:BK164)</f>
        <v>0</v>
      </c>
    </row>
    <row r="161" s="2" customFormat="1" ht="24.15" customHeight="1">
      <c r="A161" s="39"/>
      <c r="B161" s="40"/>
      <c r="C161" s="229" t="s">
        <v>222</v>
      </c>
      <c r="D161" s="229" t="s">
        <v>181</v>
      </c>
      <c r="E161" s="230" t="s">
        <v>1468</v>
      </c>
      <c r="F161" s="231" t="s">
        <v>1469</v>
      </c>
      <c r="G161" s="232" t="s">
        <v>184</v>
      </c>
      <c r="H161" s="233">
        <v>446.75</v>
      </c>
      <c r="I161" s="234"/>
      <c r="J161" s="235">
        <f>ROUND(I161*H161,2)</f>
        <v>0</v>
      </c>
      <c r="K161" s="231" t="s">
        <v>185</v>
      </c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0.00046999999999999999</v>
      </c>
      <c r="R161" s="238">
        <f>Q161*H161</f>
        <v>0.20997250000000001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186</v>
      </c>
      <c r="AT161" s="240" t="s">
        <v>181</v>
      </c>
      <c r="AU161" s="240" t="s">
        <v>87</v>
      </c>
      <c r="AY161" s="18" t="s">
        <v>179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85</v>
      </c>
      <c r="BK161" s="241">
        <f>ROUND(I161*H161,2)</f>
        <v>0</v>
      </c>
      <c r="BL161" s="18" t="s">
        <v>186</v>
      </c>
      <c r="BM161" s="240" t="s">
        <v>1470</v>
      </c>
    </row>
    <row r="162" s="2" customFormat="1">
      <c r="A162" s="39"/>
      <c r="B162" s="40"/>
      <c r="C162" s="41"/>
      <c r="D162" s="242" t="s">
        <v>188</v>
      </c>
      <c r="E162" s="41"/>
      <c r="F162" s="243" t="s">
        <v>1471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188</v>
      </c>
      <c r="AU162" s="18" t="s">
        <v>87</v>
      </c>
    </row>
    <row r="163" s="13" customFormat="1">
      <c r="A163" s="13"/>
      <c r="B163" s="247"/>
      <c r="C163" s="248"/>
      <c r="D163" s="242" t="s">
        <v>190</v>
      </c>
      <c r="E163" s="249" t="s">
        <v>1</v>
      </c>
      <c r="F163" s="250" t="s">
        <v>1472</v>
      </c>
      <c r="G163" s="248"/>
      <c r="H163" s="251">
        <v>446.75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190</v>
      </c>
      <c r="AU163" s="257" t="s">
        <v>87</v>
      </c>
      <c r="AV163" s="13" t="s">
        <v>87</v>
      </c>
      <c r="AW163" s="13" t="s">
        <v>34</v>
      </c>
      <c r="AX163" s="13" t="s">
        <v>78</v>
      </c>
      <c r="AY163" s="257" t="s">
        <v>179</v>
      </c>
    </row>
    <row r="164" s="14" customFormat="1">
      <c r="A164" s="14"/>
      <c r="B164" s="258"/>
      <c r="C164" s="259"/>
      <c r="D164" s="242" t="s">
        <v>190</v>
      </c>
      <c r="E164" s="260" t="s">
        <v>1</v>
      </c>
      <c r="F164" s="261" t="s">
        <v>192</v>
      </c>
      <c r="G164" s="259"/>
      <c r="H164" s="262">
        <v>446.75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190</v>
      </c>
      <c r="AU164" s="268" t="s">
        <v>87</v>
      </c>
      <c r="AV164" s="14" t="s">
        <v>186</v>
      </c>
      <c r="AW164" s="14" t="s">
        <v>34</v>
      </c>
      <c r="AX164" s="14" t="s">
        <v>85</v>
      </c>
      <c r="AY164" s="268" t="s">
        <v>179</v>
      </c>
    </row>
    <row r="165" s="12" customFormat="1" ht="22.8" customHeight="1">
      <c r="A165" s="12"/>
      <c r="B165" s="213"/>
      <c r="C165" s="214"/>
      <c r="D165" s="215" t="s">
        <v>77</v>
      </c>
      <c r="E165" s="227" t="s">
        <v>1341</v>
      </c>
      <c r="F165" s="227" t="s">
        <v>1342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SUM(P166:P167)</f>
        <v>0</v>
      </c>
      <c r="Q165" s="221"/>
      <c r="R165" s="222">
        <f>SUM(R166:R167)</f>
        <v>0</v>
      </c>
      <c r="S165" s="221"/>
      <c r="T165" s="22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85</v>
      </c>
      <c r="AT165" s="225" t="s">
        <v>77</v>
      </c>
      <c r="AU165" s="225" t="s">
        <v>85</v>
      </c>
      <c r="AY165" s="224" t="s">
        <v>179</v>
      </c>
      <c r="BK165" s="226">
        <f>SUM(BK166:BK167)</f>
        <v>0</v>
      </c>
    </row>
    <row r="166" s="2" customFormat="1" ht="33" customHeight="1">
      <c r="A166" s="39"/>
      <c r="B166" s="40"/>
      <c r="C166" s="229" t="s">
        <v>227</v>
      </c>
      <c r="D166" s="229" t="s">
        <v>181</v>
      </c>
      <c r="E166" s="230" t="s">
        <v>1344</v>
      </c>
      <c r="F166" s="231" t="s">
        <v>1345</v>
      </c>
      <c r="G166" s="232" t="s">
        <v>403</v>
      </c>
      <c r="H166" s="233">
        <v>0.20999999999999999</v>
      </c>
      <c r="I166" s="234"/>
      <c r="J166" s="235">
        <f>ROUND(I166*H166,2)</f>
        <v>0</v>
      </c>
      <c r="K166" s="231" t="s">
        <v>185</v>
      </c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186</v>
      </c>
      <c r="AT166" s="240" t="s">
        <v>181</v>
      </c>
      <c r="AU166" s="240" t="s">
        <v>87</v>
      </c>
      <c r="AY166" s="18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85</v>
      </c>
      <c r="BK166" s="241">
        <f>ROUND(I166*H166,2)</f>
        <v>0</v>
      </c>
      <c r="BL166" s="18" t="s">
        <v>186</v>
      </c>
      <c r="BM166" s="240" t="s">
        <v>1473</v>
      </c>
    </row>
    <row r="167" s="2" customFormat="1">
      <c r="A167" s="39"/>
      <c r="B167" s="40"/>
      <c r="C167" s="41"/>
      <c r="D167" s="242" t="s">
        <v>188</v>
      </c>
      <c r="E167" s="41"/>
      <c r="F167" s="243" t="s">
        <v>1347</v>
      </c>
      <c r="G167" s="41"/>
      <c r="H167" s="41"/>
      <c r="I167" s="244"/>
      <c r="J167" s="41"/>
      <c r="K167" s="41"/>
      <c r="L167" s="45"/>
      <c r="M167" s="304"/>
      <c r="N167" s="305"/>
      <c r="O167" s="306"/>
      <c r="P167" s="306"/>
      <c r="Q167" s="306"/>
      <c r="R167" s="306"/>
      <c r="S167" s="306"/>
      <c r="T167" s="307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188</v>
      </c>
      <c r="AU167" s="18" t="s">
        <v>87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CIKuu0py+UXmHL0Yp5F4FfjM6Np8Vuc+7uZRaFin0UmYYQLQ+2sLCmXP7fn3RK75LtJj9lFqay4IE1LiEjYlAQ==" hashValue="5t6QYbHMrlAGts2CMGiqryPuEDr6AlWk7lz3WD5bp19/iLriBGyDPtbUXPkrT1kc8xcn4yvlKId0hgsDhRURHg==" algorithmName="SHA-512" password="CC35"/>
  <autoFilter ref="C128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ROUND((SUM(BE132:BE394)),  2)</f>
        <v>0</v>
      </c>
      <c r="G37" s="39"/>
      <c r="H37" s="39"/>
      <c r="I37" s="166">
        <v>0.20999999999999999</v>
      </c>
      <c r="J37" s="165">
        <f>ROUND(((SUM(BE132:BE394))*I37),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ROUND((SUM(BF132:BF394)),  2)</f>
        <v>0</v>
      </c>
      <c r="G38" s="39"/>
      <c r="H38" s="39"/>
      <c r="I38" s="166">
        <v>0.14999999999999999</v>
      </c>
      <c r="J38" s="165">
        <f>ROUND(((SUM(BF132:BF394))*I38),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ROUND((SUM(BG132:BG394)),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ROUND((SUM(BH132:BH394)),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ROUND((SUM(BI132:BI394)),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301 - Odvodnění komunikace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149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150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152</v>
      </c>
      <c r="E103" s="199"/>
      <c r="F103" s="199"/>
      <c r="G103" s="199"/>
      <c r="H103" s="199"/>
      <c r="I103" s="199"/>
      <c r="J103" s="200">
        <f>J251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153</v>
      </c>
      <c r="E104" s="199"/>
      <c r="F104" s="199"/>
      <c r="G104" s="199"/>
      <c r="H104" s="199"/>
      <c r="I104" s="199"/>
      <c r="J104" s="200">
        <f>J270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155</v>
      </c>
      <c r="E105" s="199"/>
      <c r="F105" s="199"/>
      <c r="G105" s="199"/>
      <c r="H105" s="199"/>
      <c r="I105" s="199"/>
      <c r="J105" s="200">
        <f>J292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</v>
      </c>
      <c r="E106" s="199"/>
      <c r="F106" s="199"/>
      <c r="G106" s="199"/>
      <c r="H106" s="199"/>
      <c r="I106" s="199"/>
      <c r="J106" s="200">
        <f>J377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158</v>
      </c>
      <c r="E107" s="199"/>
      <c r="F107" s="199"/>
      <c r="G107" s="199"/>
      <c r="H107" s="199"/>
      <c r="I107" s="199"/>
      <c r="J107" s="200">
        <f>J380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159</v>
      </c>
      <c r="E108" s="199"/>
      <c r="F108" s="199"/>
      <c r="G108" s="199"/>
      <c r="H108" s="199"/>
      <c r="I108" s="199"/>
      <c r="J108" s="200">
        <f>J392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Klatovy - cyklostezka podél I/22 v Puškinově ulici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139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140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141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 xml:space="preserve">SO 301 - Odvodnění komunikace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F16</f>
        <v xml:space="preserve">Klatovy </v>
      </c>
      <c r="G126" s="41"/>
      <c r="H126" s="41"/>
      <c r="I126" s="33" t="s">
        <v>24</v>
      </c>
      <c r="J126" s="80" t="str">
        <f>IF(J16="","",J16)</f>
        <v>2. 11. 2023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26</v>
      </c>
      <c r="D128" s="41"/>
      <c r="E128" s="41"/>
      <c r="F128" s="28" t="str">
        <f>E19</f>
        <v xml:space="preserve"> </v>
      </c>
      <c r="G128" s="41"/>
      <c r="H128" s="41"/>
      <c r="I128" s="33" t="s">
        <v>32</v>
      </c>
      <c r="J128" s="37" t="str">
        <f>E25</f>
        <v>Projekce dopravní Filip,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IF(E22="","",E22)</f>
        <v>Vyplň údaj</v>
      </c>
      <c r="G129" s="41"/>
      <c r="H129" s="41"/>
      <c r="I129" s="33" t="s">
        <v>35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165</v>
      </c>
      <c r="D131" s="205" t="s">
        <v>63</v>
      </c>
      <c r="E131" s="205" t="s">
        <v>59</v>
      </c>
      <c r="F131" s="205" t="s">
        <v>60</v>
      </c>
      <c r="G131" s="205" t="s">
        <v>166</v>
      </c>
      <c r="H131" s="205" t="s">
        <v>167</v>
      </c>
      <c r="I131" s="205" t="s">
        <v>168</v>
      </c>
      <c r="J131" s="205" t="s">
        <v>146</v>
      </c>
      <c r="K131" s="206" t="s">
        <v>169</v>
      </c>
      <c r="L131" s="207"/>
      <c r="M131" s="101" t="s">
        <v>1</v>
      </c>
      <c r="N131" s="102" t="s">
        <v>42</v>
      </c>
      <c r="O131" s="102" t="s">
        <v>170</v>
      </c>
      <c r="P131" s="102" t="s">
        <v>171</v>
      </c>
      <c r="Q131" s="102" t="s">
        <v>172</v>
      </c>
      <c r="R131" s="102" t="s">
        <v>173</v>
      </c>
      <c r="S131" s="102" t="s">
        <v>174</v>
      </c>
      <c r="T131" s="103" t="s">
        <v>175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176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</f>
        <v>0</v>
      </c>
      <c r="Q132" s="105"/>
      <c r="R132" s="210">
        <f>R133</f>
        <v>0</v>
      </c>
      <c r="S132" s="105"/>
      <c r="T132" s="211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77</v>
      </c>
      <c r="AU132" s="18" t="s">
        <v>148</v>
      </c>
      <c r="BK132" s="212">
        <f>BK133</f>
        <v>0</v>
      </c>
    </row>
    <row r="133" s="12" customFormat="1" ht="25.92" customHeight="1">
      <c r="A133" s="12"/>
      <c r="B133" s="213"/>
      <c r="C133" s="214"/>
      <c r="D133" s="215" t="s">
        <v>77</v>
      </c>
      <c r="E133" s="216" t="s">
        <v>177</v>
      </c>
      <c r="F133" s="216" t="s">
        <v>178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P134+P251+P270+P292+P377+P380+P392</f>
        <v>0</v>
      </c>
      <c r="Q133" s="221"/>
      <c r="R133" s="222">
        <f>R134+R251+R270+R292+R377+R380+R392</f>
        <v>0</v>
      </c>
      <c r="S133" s="221"/>
      <c r="T133" s="223">
        <f>T134+T251+T270+T292+T377+T380+T392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78</v>
      </c>
      <c r="AY133" s="224" t="s">
        <v>179</v>
      </c>
      <c r="BK133" s="226">
        <f>BK134+BK251+BK270+BK292+BK377+BK380+BK392</f>
        <v>0</v>
      </c>
    </row>
    <row r="134" s="12" customFormat="1" ht="22.8" customHeight="1">
      <c r="A134" s="12"/>
      <c r="B134" s="213"/>
      <c r="C134" s="214"/>
      <c r="D134" s="215" t="s">
        <v>77</v>
      </c>
      <c r="E134" s="227" t="s">
        <v>85</v>
      </c>
      <c r="F134" s="227" t="s">
        <v>180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SUM(P135:P250)</f>
        <v>0</v>
      </c>
      <c r="Q134" s="221"/>
      <c r="R134" s="222">
        <f>SUM(R135:R250)</f>
        <v>0</v>
      </c>
      <c r="S134" s="221"/>
      <c r="T134" s="223">
        <f>SUM(T135:T250)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85</v>
      </c>
      <c r="AY134" s="224" t="s">
        <v>179</v>
      </c>
      <c r="BK134" s="226">
        <f>SUM(BK135:BK250)</f>
        <v>0</v>
      </c>
    </row>
    <row r="135" s="2" customFormat="1" ht="37.8" customHeight="1">
      <c r="A135" s="39"/>
      <c r="B135" s="40"/>
      <c r="C135" s="229" t="s">
        <v>85</v>
      </c>
      <c r="D135" s="229" t="s">
        <v>181</v>
      </c>
      <c r="E135" s="230" t="s">
        <v>1475</v>
      </c>
      <c r="F135" s="231" t="s">
        <v>1476</v>
      </c>
      <c r="G135" s="232" t="s">
        <v>184</v>
      </c>
      <c r="H135" s="233">
        <v>32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186</v>
      </c>
      <c r="AT135" s="240" t="s">
        <v>181</v>
      </c>
      <c r="AU135" s="240" t="s">
        <v>87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186</v>
      </c>
      <c r="BM135" s="240" t="s">
        <v>1477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1476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87</v>
      </c>
    </row>
    <row r="137" s="15" customFormat="1">
      <c r="A137" s="15"/>
      <c r="B137" s="270"/>
      <c r="C137" s="271"/>
      <c r="D137" s="242" t="s">
        <v>190</v>
      </c>
      <c r="E137" s="272" t="s">
        <v>1</v>
      </c>
      <c r="F137" s="273" t="s">
        <v>1478</v>
      </c>
      <c r="G137" s="271"/>
      <c r="H137" s="272" t="s">
        <v>1</v>
      </c>
      <c r="I137" s="274"/>
      <c r="J137" s="271"/>
      <c r="K137" s="271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190</v>
      </c>
      <c r="AU137" s="279" t="s">
        <v>87</v>
      </c>
      <c r="AV137" s="15" t="s">
        <v>85</v>
      </c>
      <c r="AW137" s="15" t="s">
        <v>34</v>
      </c>
      <c r="AX137" s="15" t="s">
        <v>78</v>
      </c>
      <c r="AY137" s="279" t="s">
        <v>179</v>
      </c>
    </row>
    <row r="138" s="13" customFormat="1">
      <c r="A138" s="13"/>
      <c r="B138" s="247"/>
      <c r="C138" s="248"/>
      <c r="D138" s="242" t="s">
        <v>190</v>
      </c>
      <c r="E138" s="249" t="s">
        <v>1</v>
      </c>
      <c r="F138" s="250" t="s">
        <v>1479</v>
      </c>
      <c r="G138" s="248"/>
      <c r="H138" s="251">
        <v>32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190</v>
      </c>
      <c r="AU138" s="257" t="s">
        <v>87</v>
      </c>
      <c r="AV138" s="13" t="s">
        <v>87</v>
      </c>
      <c r="AW138" s="13" t="s">
        <v>34</v>
      </c>
      <c r="AX138" s="13" t="s">
        <v>78</v>
      </c>
      <c r="AY138" s="257" t="s">
        <v>179</v>
      </c>
    </row>
    <row r="139" s="14" customFormat="1">
      <c r="A139" s="14"/>
      <c r="B139" s="258"/>
      <c r="C139" s="259"/>
      <c r="D139" s="242" t="s">
        <v>190</v>
      </c>
      <c r="E139" s="260" t="s">
        <v>1</v>
      </c>
      <c r="F139" s="261" t="s">
        <v>192</v>
      </c>
      <c r="G139" s="259"/>
      <c r="H139" s="262">
        <v>32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190</v>
      </c>
      <c r="AU139" s="268" t="s">
        <v>87</v>
      </c>
      <c r="AV139" s="14" t="s">
        <v>186</v>
      </c>
      <c r="AW139" s="14" t="s">
        <v>34</v>
      </c>
      <c r="AX139" s="14" t="s">
        <v>85</v>
      </c>
      <c r="AY139" s="268" t="s">
        <v>179</v>
      </c>
    </row>
    <row r="140" s="2" customFormat="1" ht="37.8" customHeight="1">
      <c r="A140" s="39"/>
      <c r="B140" s="40"/>
      <c r="C140" s="229" t="s">
        <v>87</v>
      </c>
      <c r="D140" s="229" t="s">
        <v>181</v>
      </c>
      <c r="E140" s="230" t="s">
        <v>1480</v>
      </c>
      <c r="F140" s="231" t="s">
        <v>1481</v>
      </c>
      <c r="G140" s="232" t="s">
        <v>246</v>
      </c>
      <c r="H140" s="233">
        <v>16.602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43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186</v>
      </c>
      <c r="AT140" s="240" t="s">
        <v>181</v>
      </c>
      <c r="AU140" s="240" t="s">
        <v>87</v>
      </c>
      <c r="AY140" s="18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85</v>
      </c>
      <c r="BK140" s="241">
        <f>ROUND(I140*H140,2)</f>
        <v>0</v>
      </c>
      <c r="BL140" s="18" t="s">
        <v>186</v>
      </c>
      <c r="BM140" s="240" t="s">
        <v>1482</v>
      </c>
    </row>
    <row r="141" s="2" customFormat="1">
      <c r="A141" s="39"/>
      <c r="B141" s="40"/>
      <c r="C141" s="41"/>
      <c r="D141" s="242" t="s">
        <v>188</v>
      </c>
      <c r="E141" s="41"/>
      <c r="F141" s="243" t="s">
        <v>1481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188</v>
      </c>
      <c r="AU141" s="18" t="s">
        <v>87</v>
      </c>
    </row>
    <row r="142" s="15" customFormat="1">
      <c r="A142" s="15"/>
      <c r="B142" s="270"/>
      <c r="C142" s="271"/>
      <c r="D142" s="242" t="s">
        <v>190</v>
      </c>
      <c r="E142" s="272" t="s">
        <v>1</v>
      </c>
      <c r="F142" s="273" t="s">
        <v>1483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190</v>
      </c>
      <c r="AU142" s="279" t="s">
        <v>87</v>
      </c>
      <c r="AV142" s="15" t="s">
        <v>85</v>
      </c>
      <c r="AW142" s="15" t="s">
        <v>34</v>
      </c>
      <c r="AX142" s="15" t="s">
        <v>78</v>
      </c>
      <c r="AY142" s="279" t="s">
        <v>179</v>
      </c>
    </row>
    <row r="143" s="13" customFormat="1">
      <c r="A143" s="13"/>
      <c r="B143" s="247"/>
      <c r="C143" s="248"/>
      <c r="D143" s="242" t="s">
        <v>190</v>
      </c>
      <c r="E143" s="249" t="s">
        <v>1</v>
      </c>
      <c r="F143" s="250" t="s">
        <v>1484</v>
      </c>
      <c r="G143" s="248"/>
      <c r="H143" s="251">
        <v>4.2119999999999997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190</v>
      </c>
      <c r="AU143" s="257" t="s">
        <v>87</v>
      </c>
      <c r="AV143" s="13" t="s">
        <v>87</v>
      </c>
      <c r="AW143" s="13" t="s">
        <v>34</v>
      </c>
      <c r="AX143" s="13" t="s">
        <v>78</v>
      </c>
      <c r="AY143" s="257" t="s">
        <v>179</v>
      </c>
    </row>
    <row r="144" s="16" customFormat="1">
      <c r="A144" s="16"/>
      <c r="B144" s="290"/>
      <c r="C144" s="291"/>
      <c r="D144" s="242" t="s">
        <v>190</v>
      </c>
      <c r="E144" s="292" t="s">
        <v>1</v>
      </c>
      <c r="F144" s="293" t="s">
        <v>1387</v>
      </c>
      <c r="G144" s="291"/>
      <c r="H144" s="294">
        <v>4.2119999999999997</v>
      </c>
      <c r="I144" s="295"/>
      <c r="J144" s="291"/>
      <c r="K144" s="291"/>
      <c r="L144" s="296"/>
      <c r="M144" s="297"/>
      <c r="N144" s="298"/>
      <c r="O144" s="298"/>
      <c r="P144" s="298"/>
      <c r="Q144" s="298"/>
      <c r="R144" s="298"/>
      <c r="S144" s="298"/>
      <c r="T144" s="299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0" t="s">
        <v>190</v>
      </c>
      <c r="AU144" s="300" t="s">
        <v>87</v>
      </c>
      <c r="AV144" s="16" t="s">
        <v>95</v>
      </c>
      <c r="AW144" s="16" t="s">
        <v>34</v>
      </c>
      <c r="AX144" s="16" t="s">
        <v>78</v>
      </c>
      <c r="AY144" s="300" t="s">
        <v>179</v>
      </c>
    </row>
    <row r="145" s="15" customFormat="1">
      <c r="A145" s="15"/>
      <c r="B145" s="270"/>
      <c r="C145" s="271"/>
      <c r="D145" s="242" t="s">
        <v>190</v>
      </c>
      <c r="E145" s="272" t="s">
        <v>1</v>
      </c>
      <c r="F145" s="273" t="s">
        <v>1485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190</v>
      </c>
      <c r="AU145" s="279" t="s">
        <v>87</v>
      </c>
      <c r="AV145" s="15" t="s">
        <v>85</v>
      </c>
      <c r="AW145" s="15" t="s">
        <v>34</v>
      </c>
      <c r="AX145" s="15" t="s">
        <v>78</v>
      </c>
      <c r="AY145" s="279" t="s">
        <v>179</v>
      </c>
    </row>
    <row r="146" s="13" customFormat="1">
      <c r="A146" s="13"/>
      <c r="B146" s="247"/>
      <c r="C146" s="248"/>
      <c r="D146" s="242" t="s">
        <v>190</v>
      </c>
      <c r="E146" s="249" t="s">
        <v>1</v>
      </c>
      <c r="F146" s="250" t="s">
        <v>1486</v>
      </c>
      <c r="G146" s="248"/>
      <c r="H146" s="251">
        <v>4.0800000000000001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190</v>
      </c>
      <c r="AU146" s="257" t="s">
        <v>87</v>
      </c>
      <c r="AV146" s="13" t="s">
        <v>87</v>
      </c>
      <c r="AW146" s="13" t="s">
        <v>34</v>
      </c>
      <c r="AX146" s="13" t="s">
        <v>78</v>
      </c>
      <c r="AY146" s="257" t="s">
        <v>179</v>
      </c>
    </row>
    <row r="147" s="16" customFormat="1">
      <c r="A147" s="16"/>
      <c r="B147" s="290"/>
      <c r="C147" s="291"/>
      <c r="D147" s="242" t="s">
        <v>190</v>
      </c>
      <c r="E147" s="292" t="s">
        <v>1</v>
      </c>
      <c r="F147" s="293" t="s">
        <v>1387</v>
      </c>
      <c r="G147" s="291"/>
      <c r="H147" s="294">
        <v>4.0800000000000001</v>
      </c>
      <c r="I147" s="295"/>
      <c r="J147" s="291"/>
      <c r="K147" s="291"/>
      <c r="L147" s="296"/>
      <c r="M147" s="297"/>
      <c r="N147" s="298"/>
      <c r="O147" s="298"/>
      <c r="P147" s="298"/>
      <c r="Q147" s="298"/>
      <c r="R147" s="298"/>
      <c r="S147" s="298"/>
      <c r="T147" s="299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300" t="s">
        <v>190</v>
      </c>
      <c r="AU147" s="300" t="s">
        <v>87</v>
      </c>
      <c r="AV147" s="16" t="s">
        <v>95</v>
      </c>
      <c r="AW147" s="16" t="s">
        <v>34</v>
      </c>
      <c r="AX147" s="16" t="s">
        <v>78</v>
      </c>
      <c r="AY147" s="300" t="s">
        <v>179</v>
      </c>
    </row>
    <row r="148" s="15" customFormat="1">
      <c r="A148" s="15"/>
      <c r="B148" s="270"/>
      <c r="C148" s="271"/>
      <c r="D148" s="242" t="s">
        <v>190</v>
      </c>
      <c r="E148" s="272" t="s">
        <v>1</v>
      </c>
      <c r="F148" s="273" t="s">
        <v>1487</v>
      </c>
      <c r="G148" s="271"/>
      <c r="H148" s="272" t="s">
        <v>1</v>
      </c>
      <c r="I148" s="274"/>
      <c r="J148" s="271"/>
      <c r="K148" s="271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190</v>
      </c>
      <c r="AU148" s="279" t="s">
        <v>87</v>
      </c>
      <c r="AV148" s="15" t="s">
        <v>85</v>
      </c>
      <c r="AW148" s="15" t="s">
        <v>34</v>
      </c>
      <c r="AX148" s="15" t="s">
        <v>78</v>
      </c>
      <c r="AY148" s="279" t="s">
        <v>179</v>
      </c>
    </row>
    <row r="149" s="13" customFormat="1">
      <c r="A149" s="13"/>
      <c r="B149" s="247"/>
      <c r="C149" s="248"/>
      <c r="D149" s="242" t="s">
        <v>190</v>
      </c>
      <c r="E149" s="249" t="s">
        <v>1</v>
      </c>
      <c r="F149" s="250" t="s">
        <v>1488</v>
      </c>
      <c r="G149" s="248"/>
      <c r="H149" s="251">
        <v>4.4100000000000001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190</v>
      </c>
      <c r="AU149" s="257" t="s">
        <v>87</v>
      </c>
      <c r="AV149" s="13" t="s">
        <v>87</v>
      </c>
      <c r="AW149" s="13" t="s">
        <v>34</v>
      </c>
      <c r="AX149" s="13" t="s">
        <v>78</v>
      </c>
      <c r="AY149" s="257" t="s">
        <v>179</v>
      </c>
    </row>
    <row r="150" s="16" customFormat="1">
      <c r="A150" s="16"/>
      <c r="B150" s="290"/>
      <c r="C150" s="291"/>
      <c r="D150" s="242" t="s">
        <v>190</v>
      </c>
      <c r="E150" s="292" t="s">
        <v>1</v>
      </c>
      <c r="F150" s="293" t="s">
        <v>1387</v>
      </c>
      <c r="G150" s="291"/>
      <c r="H150" s="294">
        <v>4.4100000000000001</v>
      </c>
      <c r="I150" s="295"/>
      <c r="J150" s="291"/>
      <c r="K150" s="291"/>
      <c r="L150" s="296"/>
      <c r="M150" s="297"/>
      <c r="N150" s="298"/>
      <c r="O150" s="298"/>
      <c r="P150" s="298"/>
      <c r="Q150" s="298"/>
      <c r="R150" s="298"/>
      <c r="S150" s="298"/>
      <c r="T150" s="299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0" t="s">
        <v>190</v>
      </c>
      <c r="AU150" s="300" t="s">
        <v>87</v>
      </c>
      <c r="AV150" s="16" t="s">
        <v>95</v>
      </c>
      <c r="AW150" s="16" t="s">
        <v>34</v>
      </c>
      <c r="AX150" s="16" t="s">
        <v>78</v>
      </c>
      <c r="AY150" s="300" t="s">
        <v>179</v>
      </c>
    </row>
    <row r="151" s="15" customFormat="1">
      <c r="A151" s="15"/>
      <c r="B151" s="270"/>
      <c r="C151" s="271"/>
      <c r="D151" s="242" t="s">
        <v>190</v>
      </c>
      <c r="E151" s="272" t="s">
        <v>1</v>
      </c>
      <c r="F151" s="273" t="s">
        <v>1489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9" t="s">
        <v>190</v>
      </c>
      <c r="AU151" s="279" t="s">
        <v>87</v>
      </c>
      <c r="AV151" s="15" t="s">
        <v>85</v>
      </c>
      <c r="AW151" s="15" t="s">
        <v>34</v>
      </c>
      <c r="AX151" s="15" t="s">
        <v>78</v>
      </c>
      <c r="AY151" s="279" t="s">
        <v>179</v>
      </c>
    </row>
    <row r="152" s="13" customFormat="1">
      <c r="A152" s="13"/>
      <c r="B152" s="247"/>
      <c r="C152" s="248"/>
      <c r="D152" s="242" t="s">
        <v>190</v>
      </c>
      <c r="E152" s="249" t="s">
        <v>1</v>
      </c>
      <c r="F152" s="250" t="s">
        <v>1490</v>
      </c>
      <c r="G152" s="248"/>
      <c r="H152" s="251">
        <v>3.8999999999999999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190</v>
      </c>
      <c r="AU152" s="257" t="s">
        <v>87</v>
      </c>
      <c r="AV152" s="13" t="s">
        <v>87</v>
      </c>
      <c r="AW152" s="13" t="s">
        <v>34</v>
      </c>
      <c r="AX152" s="13" t="s">
        <v>78</v>
      </c>
      <c r="AY152" s="257" t="s">
        <v>179</v>
      </c>
    </row>
    <row r="153" s="16" customFormat="1">
      <c r="A153" s="16"/>
      <c r="B153" s="290"/>
      <c r="C153" s="291"/>
      <c r="D153" s="242" t="s">
        <v>190</v>
      </c>
      <c r="E153" s="292" t="s">
        <v>1</v>
      </c>
      <c r="F153" s="293" t="s">
        <v>1387</v>
      </c>
      <c r="G153" s="291"/>
      <c r="H153" s="294">
        <v>3.8999999999999999</v>
      </c>
      <c r="I153" s="295"/>
      <c r="J153" s="291"/>
      <c r="K153" s="291"/>
      <c r="L153" s="296"/>
      <c r="M153" s="297"/>
      <c r="N153" s="298"/>
      <c r="O153" s="298"/>
      <c r="P153" s="298"/>
      <c r="Q153" s="298"/>
      <c r="R153" s="298"/>
      <c r="S153" s="298"/>
      <c r="T153" s="299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0" t="s">
        <v>190</v>
      </c>
      <c r="AU153" s="300" t="s">
        <v>87</v>
      </c>
      <c r="AV153" s="16" t="s">
        <v>95</v>
      </c>
      <c r="AW153" s="16" t="s">
        <v>34</v>
      </c>
      <c r="AX153" s="16" t="s">
        <v>78</v>
      </c>
      <c r="AY153" s="300" t="s">
        <v>179</v>
      </c>
    </row>
    <row r="154" s="14" customFormat="1">
      <c r="A154" s="14"/>
      <c r="B154" s="258"/>
      <c r="C154" s="259"/>
      <c r="D154" s="242" t="s">
        <v>190</v>
      </c>
      <c r="E154" s="260" t="s">
        <v>1</v>
      </c>
      <c r="F154" s="261" t="s">
        <v>192</v>
      </c>
      <c r="G154" s="259"/>
      <c r="H154" s="262">
        <v>16.602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190</v>
      </c>
      <c r="AU154" s="268" t="s">
        <v>87</v>
      </c>
      <c r="AV154" s="14" t="s">
        <v>186</v>
      </c>
      <c r="AW154" s="14" t="s">
        <v>34</v>
      </c>
      <c r="AX154" s="14" t="s">
        <v>85</v>
      </c>
      <c r="AY154" s="268" t="s">
        <v>179</v>
      </c>
    </row>
    <row r="155" s="2" customFormat="1" ht="33" customHeight="1">
      <c r="A155" s="39"/>
      <c r="B155" s="40"/>
      <c r="C155" s="229" t="s">
        <v>95</v>
      </c>
      <c r="D155" s="229" t="s">
        <v>181</v>
      </c>
      <c r="E155" s="230" t="s">
        <v>1491</v>
      </c>
      <c r="F155" s="231" t="s">
        <v>1492</v>
      </c>
      <c r="G155" s="232" t="s">
        <v>246</v>
      </c>
      <c r="H155" s="233">
        <v>55.192999999999998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186</v>
      </c>
      <c r="AT155" s="240" t="s">
        <v>181</v>
      </c>
      <c r="AU155" s="240" t="s">
        <v>87</v>
      </c>
      <c r="AY155" s="18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85</v>
      </c>
      <c r="BK155" s="241">
        <f>ROUND(I155*H155,2)</f>
        <v>0</v>
      </c>
      <c r="BL155" s="18" t="s">
        <v>186</v>
      </c>
      <c r="BM155" s="240" t="s">
        <v>1493</v>
      </c>
    </row>
    <row r="156" s="2" customFormat="1">
      <c r="A156" s="39"/>
      <c r="B156" s="40"/>
      <c r="C156" s="41"/>
      <c r="D156" s="242" t="s">
        <v>188</v>
      </c>
      <c r="E156" s="41"/>
      <c r="F156" s="243" t="s">
        <v>1492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188</v>
      </c>
      <c r="AU156" s="18" t="s">
        <v>87</v>
      </c>
    </row>
    <row r="157" s="15" customFormat="1">
      <c r="A157" s="15"/>
      <c r="B157" s="270"/>
      <c r="C157" s="271"/>
      <c r="D157" s="242" t="s">
        <v>190</v>
      </c>
      <c r="E157" s="272" t="s">
        <v>1</v>
      </c>
      <c r="F157" s="273" t="s">
        <v>1494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190</v>
      </c>
      <c r="AU157" s="279" t="s">
        <v>87</v>
      </c>
      <c r="AV157" s="15" t="s">
        <v>85</v>
      </c>
      <c r="AW157" s="15" t="s">
        <v>34</v>
      </c>
      <c r="AX157" s="15" t="s">
        <v>78</v>
      </c>
      <c r="AY157" s="279" t="s">
        <v>179</v>
      </c>
    </row>
    <row r="158" s="13" customFormat="1">
      <c r="A158" s="13"/>
      <c r="B158" s="247"/>
      <c r="C158" s="248"/>
      <c r="D158" s="242" t="s">
        <v>190</v>
      </c>
      <c r="E158" s="249" t="s">
        <v>1</v>
      </c>
      <c r="F158" s="250" t="s">
        <v>1495</v>
      </c>
      <c r="G158" s="248"/>
      <c r="H158" s="251">
        <v>1.0680000000000001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190</v>
      </c>
      <c r="AU158" s="257" t="s">
        <v>87</v>
      </c>
      <c r="AV158" s="13" t="s">
        <v>87</v>
      </c>
      <c r="AW158" s="13" t="s">
        <v>34</v>
      </c>
      <c r="AX158" s="13" t="s">
        <v>78</v>
      </c>
      <c r="AY158" s="257" t="s">
        <v>179</v>
      </c>
    </row>
    <row r="159" s="13" customFormat="1">
      <c r="A159" s="13"/>
      <c r="B159" s="247"/>
      <c r="C159" s="248"/>
      <c r="D159" s="242" t="s">
        <v>190</v>
      </c>
      <c r="E159" s="249" t="s">
        <v>1</v>
      </c>
      <c r="F159" s="250" t="s">
        <v>1496</v>
      </c>
      <c r="G159" s="248"/>
      <c r="H159" s="251">
        <v>1.46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190</v>
      </c>
      <c r="AU159" s="257" t="s">
        <v>87</v>
      </c>
      <c r="AV159" s="13" t="s">
        <v>87</v>
      </c>
      <c r="AW159" s="13" t="s">
        <v>34</v>
      </c>
      <c r="AX159" s="13" t="s">
        <v>78</v>
      </c>
      <c r="AY159" s="257" t="s">
        <v>179</v>
      </c>
    </row>
    <row r="160" s="13" customFormat="1">
      <c r="A160" s="13"/>
      <c r="B160" s="247"/>
      <c r="C160" s="248"/>
      <c r="D160" s="242" t="s">
        <v>190</v>
      </c>
      <c r="E160" s="249" t="s">
        <v>1</v>
      </c>
      <c r="F160" s="250" t="s">
        <v>1497</v>
      </c>
      <c r="G160" s="248"/>
      <c r="H160" s="251">
        <v>1.53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190</v>
      </c>
      <c r="AU160" s="257" t="s">
        <v>87</v>
      </c>
      <c r="AV160" s="13" t="s">
        <v>87</v>
      </c>
      <c r="AW160" s="13" t="s">
        <v>34</v>
      </c>
      <c r="AX160" s="13" t="s">
        <v>78</v>
      </c>
      <c r="AY160" s="257" t="s">
        <v>179</v>
      </c>
    </row>
    <row r="161" s="13" customFormat="1">
      <c r="A161" s="13"/>
      <c r="B161" s="247"/>
      <c r="C161" s="248"/>
      <c r="D161" s="242" t="s">
        <v>190</v>
      </c>
      <c r="E161" s="249" t="s">
        <v>1</v>
      </c>
      <c r="F161" s="250" t="s">
        <v>1498</v>
      </c>
      <c r="G161" s="248"/>
      <c r="H161" s="251">
        <v>1.264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190</v>
      </c>
      <c r="AU161" s="257" t="s">
        <v>87</v>
      </c>
      <c r="AV161" s="13" t="s">
        <v>87</v>
      </c>
      <c r="AW161" s="13" t="s">
        <v>34</v>
      </c>
      <c r="AX161" s="13" t="s">
        <v>78</v>
      </c>
      <c r="AY161" s="257" t="s">
        <v>179</v>
      </c>
    </row>
    <row r="162" s="13" customFormat="1">
      <c r="A162" s="13"/>
      <c r="B162" s="247"/>
      <c r="C162" s="248"/>
      <c r="D162" s="242" t="s">
        <v>190</v>
      </c>
      <c r="E162" s="249" t="s">
        <v>1</v>
      </c>
      <c r="F162" s="250" t="s">
        <v>1499</v>
      </c>
      <c r="G162" s="248"/>
      <c r="H162" s="251">
        <v>4.5359999999999996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190</v>
      </c>
      <c r="AU162" s="257" t="s">
        <v>87</v>
      </c>
      <c r="AV162" s="13" t="s">
        <v>87</v>
      </c>
      <c r="AW162" s="13" t="s">
        <v>34</v>
      </c>
      <c r="AX162" s="13" t="s">
        <v>78</v>
      </c>
      <c r="AY162" s="257" t="s">
        <v>179</v>
      </c>
    </row>
    <row r="163" s="13" customFormat="1">
      <c r="A163" s="13"/>
      <c r="B163" s="247"/>
      <c r="C163" s="248"/>
      <c r="D163" s="242" t="s">
        <v>190</v>
      </c>
      <c r="E163" s="249" t="s">
        <v>1</v>
      </c>
      <c r="F163" s="250" t="s">
        <v>1500</v>
      </c>
      <c r="G163" s="248"/>
      <c r="H163" s="251">
        <v>5.976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190</v>
      </c>
      <c r="AU163" s="257" t="s">
        <v>87</v>
      </c>
      <c r="AV163" s="13" t="s">
        <v>87</v>
      </c>
      <c r="AW163" s="13" t="s">
        <v>34</v>
      </c>
      <c r="AX163" s="13" t="s">
        <v>78</v>
      </c>
      <c r="AY163" s="257" t="s">
        <v>179</v>
      </c>
    </row>
    <row r="164" s="13" customFormat="1">
      <c r="A164" s="13"/>
      <c r="B164" s="247"/>
      <c r="C164" s="248"/>
      <c r="D164" s="242" t="s">
        <v>190</v>
      </c>
      <c r="E164" s="249" t="s">
        <v>1</v>
      </c>
      <c r="F164" s="250" t="s">
        <v>1501</v>
      </c>
      <c r="G164" s="248"/>
      <c r="H164" s="251">
        <v>4.3940000000000001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190</v>
      </c>
      <c r="AU164" s="257" t="s">
        <v>87</v>
      </c>
      <c r="AV164" s="13" t="s">
        <v>87</v>
      </c>
      <c r="AW164" s="13" t="s">
        <v>34</v>
      </c>
      <c r="AX164" s="13" t="s">
        <v>78</v>
      </c>
      <c r="AY164" s="257" t="s">
        <v>179</v>
      </c>
    </row>
    <row r="165" s="13" customFormat="1">
      <c r="A165" s="13"/>
      <c r="B165" s="247"/>
      <c r="C165" s="248"/>
      <c r="D165" s="242" t="s">
        <v>190</v>
      </c>
      <c r="E165" s="249" t="s">
        <v>1</v>
      </c>
      <c r="F165" s="250" t="s">
        <v>1502</v>
      </c>
      <c r="G165" s="248"/>
      <c r="H165" s="251">
        <v>7.9560000000000004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190</v>
      </c>
      <c r="AU165" s="257" t="s">
        <v>87</v>
      </c>
      <c r="AV165" s="13" t="s">
        <v>87</v>
      </c>
      <c r="AW165" s="13" t="s">
        <v>34</v>
      </c>
      <c r="AX165" s="13" t="s">
        <v>78</v>
      </c>
      <c r="AY165" s="257" t="s">
        <v>179</v>
      </c>
    </row>
    <row r="166" s="16" customFormat="1">
      <c r="A166" s="16"/>
      <c r="B166" s="290"/>
      <c r="C166" s="291"/>
      <c r="D166" s="242" t="s">
        <v>190</v>
      </c>
      <c r="E166" s="292" t="s">
        <v>1</v>
      </c>
      <c r="F166" s="293" t="s">
        <v>1387</v>
      </c>
      <c r="G166" s="291"/>
      <c r="H166" s="294">
        <v>28.184000000000001</v>
      </c>
      <c r="I166" s="295"/>
      <c r="J166" s="291"/>
      <c r="K166" s="291"/>
      <c r="L166" s="296"/>
      <c r="M166" s="297"/>
      <c r="N166" s="298"/>
      <c r="O166" s="298"/>
      <c r="P166" s="298"/>
      <c r="Q166" s="298"/>
      <c r="R166" s="298"/>
      <c r="S166" s="298"/>
      <c r="T166" s="299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300" t="s">
        <v>190</v>
      </c>
      <c r="AU166" s="300" t="s">
        <v>87</v>
      </c>
      <c r="AV166" s="16" t="s">
        <v>95</v>
      </c>
      <c r="AW166" s="16" t="s">
        <v>34</v>
      </c>
      <c r="AX166" s="16" t="s">
        <v>78</v>
      </c>
      <c r="AY166" s="300" t="s">
        <v>179</v>
      </c>
    </row>
    <row r="167" s="15" customFormat="1">
      <c r="A167" s="15"/>
      <c r="B167" s="270"/>
      <c r="C167" s="271"/>
      <c r="D167" s="242" t="s">
        <v>190</v>
      </c>
      <c r="E167" s="272" t="s">
        <v>1</v>
      </c>
      <c r="F167" s="273" t="s">
        <v>1483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190</v>
      </c>
      <c r="AU167" s="279" t="s">
        <v>87</v>
      </c>
      <c r="AV167" s="15" t="s">
        <v>85</v>
      </c>
      <c r="AW167" s="15" t="s">
        <v>34</v>
      </c>
      <c r="AX167" s="15" t="s">
        <v>78</v>
      </c>
      <c r="AY167" s="279" t="s">
        <v>179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1503</v>
      </c>
      <c r="G168" s="248"/>
      <c r="H168" s="251">
        <v>6.8639999999999999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6" customFormat="1">
      <c r="A169" s="16"/>
      <c r="B169" s="290"/>
      <c r="C169" s="291"/>
      <c r="D169" s="242" t="s">
        <v>190</v>
      </c>
      <c r="E169" s="292" t="s">
        <v>1</v>
      </c>
      <c r="F169" s="293" t="s">
        <v>1387</v>
      </c>
      <c r="G169" s="291"/>
      <c r="H169" s="294">
        <v>6.8639999999999999</v>
      </c>
      <c r="I169" s="295"/>
      <c r="J169" s="291"/>
      <c r="K169" s="291"/>
      <c r="L169" s="296"/>
      <c r="M169" s="297"/>
      <c r="N169" s="298"/>
      <c r="O169" s="298"/>
      <c r="P169" s="298"/>
      <c r="Q169" s="298"/>
      <c r="R169" s="298"/>
      <c r="S169" s="298"/>
      <c r="T169" s="299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0" t="s">
        <v>190</v>
      </c>
      <c r="AU169" s="300" t="s">
        <v>87</v>
      </c>
      <c r="AV169" s="16" t="s">
        <v>95</v>
      </c>
      <c r="AW169" s="16" t="s">
        <v>34</v>
      </c>
      <c r="AX169" s="16" t="s">
        <v>78</v>
      </c>
      <c r="AY169" s="300" t="s">
        <v>179</v>
      </c>
    </row>
    <row r="170" s="15" customFormat="1">
      <c r="A170" s="15"/>
      <c r="B170" s="270"/>
      <c r="C170" s="271"/>
      <c r="D170" s="242" t="s">
        <v>190</v>
      </c>
      <c r="E170" s="272" t="s">
        <v>1</v>
      </c>
      <c r="F170" s="273" t="s">
        <v>1485</v>
      </c>
      <c r="G170" s="271"/>
      <c r="H170" s="272" t="s">
        <v>1</v>
      </c>
      <c r="I170" s="274"/>
      <c r="J170" s="271"/>
      <c r="K170" s="271"/>
      <c r="L170" s="275"/>
      <c r="M170" s="276"/>
      <c r="N170" s="277"/>
      <c r="O170" s="277"/>
      <c r="P170" s="277"/>
      <c r="Q170" s="277"/>
      <c r="R170" s="277"/>
      <c r="S170" s="277"/>
      <c r="T170" s="27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9" t="s">
        <v>190</v>
      </c>
      <c r="AU170" s="279" t="s">
        <v>87</v>
      </c>
      <c r="AV170" s="15" t="s">
        <v>85</v>
      </c>
      <c r="AW170" s="15" t="s">
        <v>34</v>
      </c>
      <c r="AX170" s="15" t="s">
        <v>78</v>
      </c>
      <c r="AY170" s="279" t="s">
        <v>179</v>
      </c>
    </row>
    <row r="171" s="13" customFormat="1">
      <c r="A171" s="13"/>
      <c r="B171" s="247"/>
      <c r="C171" s="248"/>
      <c r="D171" s="242" t="s">
        <v>190</v>
      </c>
      <c r="E171" s="249" t="s">
        <v>1</v>
      </c>
      <c r="F171" s="250" t="s">
        <v>1504</v>
      </c>
      <c r="G171" s="248"/>
      <c r="H171" s="251">
        <v>6.6890000000000001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190</v>
      </c>
      <c r="AU171" s="257" t="s">
        <v>87</v>
      </c>
      <c r="AV171" s="13" t="s">
        <v>87</v>
      </c>
      <c r="AW171" s="13" t="s">
        <v>34</v>
      </c>
      <c r="AX171" s="13" t="s">
        <v>78</v>
      </c>
      <c r="AY171" s="257" t="s">
        <v>179</v>
      </c>
    </row>
    <row r="172" s="16" customFormat="1">
      <c r="A172" s="16"/>
      <c r="B172" s="290"/>
      <c r="C172" s="291"/>
      <c r="D172" s="242" t="s">
        <v>190</v>
      </c>
      <c r="E172" s="292" t="s">
        <v>1</v>
      </c>
      <c r="F172" s="293" t="s">
        <v>1387</v>
      </c>
      <c r="G172" s="291"/>
      <c r="H172" s="294">
        <v>6.6890000000000001</v>
      </c>
      <c r="I172" s="295"/>
      <c r="J172" s="291"/>
      <c r="K172" s="291"/>
      <c r="L172" s="296"/>
      <c r="M172" s="297"/>
      <c r="N172" s="298"/>
      <c r="O172" s="298"/>
      <c r="P172" s="298"/>
      <c r="Q172" s="298"/>
      <c r="R172" s="298"/>
      <c r="S172" s="298"/>
      <c r="T172" s="299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0" t="s">
        <v>190</v>
      </c>
      <c r="AU172" s="300" t="s">
        <v>87</v>
      </c>
      <c r="AV172" s="16" t="s">
        <v>95</v>
      </c>
      <c r="AW172" s="16" t="s">
        <v>34</v>
      </c>
      <c r="AX172" s="16" t="s">
        <v>78</v>
      </c>
      <c r="AY172" s="300" t="s">
        <v>179</v>
      </c>
    </row>
    <row r="173" s="15" customFormat="1">
      <c r="A173" s="15"/>
      <c r="B173" s="270"/>
      <c r="C173" s="271"/>
      <c r="D173" s="242" t="s">
        <v>190</v>
      </c>
      <c r="E173" s="272" t="s">
        <v>1</v>
      </c>
      <c r="F173" s="273" t="s">
        <v>1487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190</v>
      </c>
      <c r="AU173" s="279" t="s">
        <v>87</v>
      </c>
      <c r="AV173" s="15" t="s">
        <v>85</v>
      </c>
      <c r="AW173" s="15" t="s">
        <v>34</v>
      </c>
      <c r="AX173" s="15" t="s">
        <v>78</v>
      </c>
      <c r="AY173" s="279" t="s">
        <v>179</v>
      </c>
    </row>
    <row r="174" s="13" customFormat="1">
      <c r="A174" s="13"/>
      <c r="B174" s="247"/>
      <c r="C174" s="248"/>
      <c r="D174" s="242" t="s">
        <v>190</v>
      </c>
      <c r="E174" s="249" t="s">
        <v>1</v>
      </c>
      <c r="F174" s="250" t="s">
        <v>1505</v>
      </c>
      <c r="G174" s="248"/>
      <c r="H174" s="251">
        <v>7.1959999999999997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190</v>
      </c>
      <c r="AU174" s="257" t="s">
        <v>87</v>
      </c>
      <c r="AV174" s="13" t="s">
        <v>87</v>
      </c>
      <c r="AW174" s="13" t="s">
        <v>34</v>
      </c>
      <c r="AX174" s="13" t="s">
        <v>78</v>
      </c>
      <c r="AY174" s="257" t="s">
        <v>179</v>
      </c>
    </row>
    <row r="175" s="16" customFormat="1">
      <c r="A175" s="16"/>
      <c r="B175" s="290"/>
      <c r="C175" s="291"/>
      <c r="D175" s="242" t="s">
        <v>190</v>
      </c>
      <c r="E175" s="292" t="s">
        <v>1</v>
      </c>
      <c r="F175" s="293" t="s">
        <v>1387</v>
      </c>
      <c r="G175" s="291"/>
      <c r="H175" s="294">
        <v>7.1959999999999997</v>
      </c>
      <c r="I175" s="295"/>
      <c r="J175" s="291"/>
      <c r="K175" s="291"/>
      <c r="L175" s="296"/>
      <c r="M175" s="297"/>
      <c r="N175" s="298"/>
      <c r="O175" s="298"/>
      <c r="P175" s="298"/>
      <c r="Q175" s="298"/>
      <c r="R175" s="298"/>
      <c r="S175" s="298"/>
      <c r="T175" s="299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0" t="s">
        <v>190</v>
      </c>
      <c r="AU175" s="300" t="s">
        <v>87</v>
      </c>
      <c r="AV175" s="16" t="s">
        <v>95</v>
      </c>
      <c r="AW175" s="16" t="s">
        <v>34</v>
      </c>
      <c r="AX175" s="16" t="s">
        <v>78</v>
      </c>
      <c r="AY175" s="300" t="s">
        <v>179</v>
      </c>
    </row>
    <row r="176" s="15" customFormat="1">
      <c r="A176" s="15"/>
      <c r="B176" s="270"/>
      <c r="C176" s="271"/>
      <c r="D176" s="242" t="s">
        <v>190</v>
      </c>
      <c r="E176" s="272" t="s">
        <v>1</v>
      </c>
      <c r="F176" s="273" t="s">
        <v>1489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9" t="s">
        <v>190</v>
      </c>
      <c r="AU176" s="279" t="s">
        <v>87</v>
      </c>
      <c r="AV176" s="15" t="s">
        <v>85</v>
      </c>
      <c r="AW176" s="15" t="s">
        <v>34</v>
      </c>
      <c r="AX176" s="15" t="s">
        <v>78</v>
      </c>
      <c r="AY176" s="279" t="s">
        <v>179</v>
      </c>
    </row>
    <row r="177" s="13" customFormat="1">
      <c r="A177" s="13"/>
      <c r="B177" s="247"/>
      <c r="C177" s="248"/>
      <c r="D177" s="242" t="s">
        <v>190</v>
      </c>
      <c r="E177" s="249" t="s">
        <v>1</v>
      </c>
      <c r="F177" s="250" t="s">
        <v>1506</v>
      </c>
      <c r="G177" s="248"/>
      <c r="H177" s="251">
        <v>6.2599999999999998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190</v>
      </c>
      <c r="AU177" s="257" t="s">
        <v>87</v>
      </c>
      <c r="AV177" s="13" t="s">
        <v>87</v>
      </c>
      <c r="AW177" s="13" t="s">
        <v>34</v>
      </c>
      <c r="AX177" s="13" t="s">
        <v>78</v>
      </c>
      <c r="AY177" s="257" t="s">
        <v>179</v>
      </c>
    </row>
    <row r="178" s="16" customFormat="1">
      <c r="A178" s="16"/>
      <c r="B178" s="290"/>
      <c r="C178" s="291"/>
      <c r="D178" s="242" t="s">
        <v>190</v>
      </c>
      <c r="E178" s="292" t="s">
        <v>1</v>
      </c>
      <c r="F178" s="293" t="s">
        <v>1387</v>
      </c>
      <c r="G178" s="291"/>
      <c r="H178" s="294">
        <v>6.2599999999999998</v>
      </c>
      <c r="I178" s="295"/>
      <c r="J178" s="291"/>
      <c r="K178" s="291"/>
      <c r="L178" s="296"/>
      <c r="M178" s="297"/>
      <c r="N178" s="298"/>
      <c r="O178" s="298"/>
      <c r="P178" s="298"/>
      <c r="Q178" s="298"/>
      <c r="R178" s="298"/>
      <c r="S178" s="298"/>
      <c r="T178" s="299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0" t="s">
        <v>190</v>
      </c>
      <c r="AU178" s="300" t="s">
        <v>87</v>
      </c>
      <c r="AV178" s="16" t="s">
        <v>95</v>
      </c>
      <c r="AW178" s="16" t="s">
        <v>34</v>
      </c>
      <c r="AX178" s="16" t="s">
        <v>78</v>
      </c>
      <c r="AY178" s="300" t="s">
        <v>179</v>
      </c>
    </row>
    <row r="179" s="14" customFormat="1">
      <c r="A179" s="14"/>
      <c r="B179" s="258"/>
      <c r="C179" s="259"/>
      <c r="D179" s="242" t="s">
        <v>190</v>
      </c>
      <c r="E179" s="260" t="s">
        <v>1</v>
      </c>
      <c r="F179" s="261" t="s">
        <v>192</v>
      </c>
      <c r="G179" s="259"/>
      <c r="H179" s="262">
        <v>55.192999999999998</v>
      </c>
      <c r="I179" s="263"/>
      <c r="J179" s="259"/>
      <c r="K179" s="259"/>
      <c r="L179" s="264"/>
      <c r="M179" s="265"/>
      <c r="N179" s="266"/>
      <c r="O179" s="266"/>
      <c r="P179" s="266"/>
      <c r="Q179" s="266"/>
      <c r="R179" s="266"/>
      <c r="S179" s="266"/>
      <c r="T179" s="26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8" t="s">
        <v>190</v>
      </c>
      <c r="AU179" s="268" t="s">
        <v>87</v>
      </c>
      <c r="AV179" s="14" t="s">
        <v>186</v>
      </c>
      <c r="AW179" s="14" t="s">
        <v>34</v>
      </c>
      <c r="AX179" s="14" t="s">
        <v>85</v>
      </c>
      <c r="AY179" s="268" t="s">
        <v>179</v>
      </c>
    </row>
    <row r="180" s="2" customFormat="1" ht="21.75" customHeight="1">
      <c r="A180" s="39"/>
      <c r="B180" s="40"/>
      <c r="C180" s="229" t="s">
        <v>186</v>
      </c>
      <c r="D180" s="229" t="s">
        <v>181</v>
      </c>
      <c r="E180" s="230" t="s">
        <v>1507</v>
      </c>
      <c r="F180" s="231" t="s">
        <v>1508</v>
      </c>
      <c r="G180" s="232" t="s">
        <v>184</v>
      </c>
      <c r="H180" s="233">
        <v>128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186</v>
      </c>
      <c r="AT180" s="240" t="s">
        <v>181</v>
      </c>
      <c r="AU180" s="240" t="s">
        <v>87</v>
      </c>
      <c r="AY180" s="18" t="s">
        <v>179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85</v>
      </c>
      <c r="BK180" s="241">
        <f>ROUND(I180*H180,2)</f>
        <v>0</v>
      </c>
      <c r="BL180" s="18" t="s">
        <v>186</v>
      </c>
      <c r="BM180" s="240" t="s">
        <v>1509</v>
      </c>
    </row>
    <row r="181" s="2" customFormat="1">
      <c r="A181" s="39"/>
      <c r="B181" s="40"/>
      <c r="C181" s="41"/>
      <c r="D181" s="242" t="s">
        <v>188</v>
      </c>
      <c r="E181" s="41"/>
      <c r="F181" s="243" t="s">
        <v>1508</v>
      </c>
      <c r="G181" s="41"/>
      <c r="H181" s="41"/>
      <c r="I181" s="244"/>
      <c r="J181" s="41"/>
      <c r="K181" s="41"/>
      <c r="L181" s="45"/>
      <c r="M181" s="245"/>
      <c r="N181" s="24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188</v>
      </c>
      <c r="AU181" s="18" t="s">
        <v>87</v>
      </c>
    </row>
    <row r="182" s="15" customFormat="1">
      <c r="A182" s="15"/>
      <c r="B182" s="270"/>
      <c r="C182" s="271"/>
      <c r="D182" s="242" t="s">
        <v>190</v>
      </c>
      <c r="E182" s="272" t="s">
        <v>1</v>
      </c>
      <c r="F182" s="273" t="s">
        <v>1510</v>
      </c>
      <c r="G182" s="271"/>
      <c r="H182" s="272" t="s">
        <v>1</v>
      </c>
      <c r="I182" s="274"/>
      <c r="J182" s="271"/>
      <c r="K182" s="271"/>
      <c r="L182" s="275"/>
      <c r="M182" s="276"/>
      <c r="N182" s="277"/>
      <c r="O182" s="277"/>
      <c r="P182" s="277"/>
      <c r="Q182" s="277"/>
      <c r="R182" s="277"/>
      <c r="S182" s="277"/>
      <c r="T182" s="27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9" t="s">
        <v>190</v>
      </c>
      <c r="AU182" s="279" t="s">
        <v>87</v>
      </c>
      <c r="AV182" s="15" t="s">
        <v>85</v>
      </c>
      <c r="AW182" s="15" t="s">
        <v>34</v>
      </c>
      <c r="AX182" s="15" t="s">
        <v>78</v>
      </c>
      <c r="AY182" s="279" t="s">
        <v>179</v>
      </c>
    </row>
    <row r="183" s="13" customFormat="1">
      <c r="A183" s="13"/>
      <c r="B183" s="247"/>
      <c r="C183" s="248"/>
      <c r="D183" s="242" t="s">
        <v>190</v>
      </c>
      <c r="E183" s="249" t="s">
        <v>1</v>
      </c>
      <c r="F183" s="250" t="s">
        <v>1511</v>
      </c>
      <c r="G183" s="248"/>
      <c r="H183" s="251">
        <v>128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190</v>
      </c>
      <c r="AU183" s="257" t="s">
        <v>87</v>
      </c>
      <c r="AV183" s="13" t="s">
        <v>87</v>
      </c>
      <c r="AW183" s="13" t="s">
        <v>34</v>
      </c>
      <c r="AX183" s="13" t="s">
        <v>78</v>
      </c>
      <c r="AY183" s="257" t="s">
        <v>179</v>
      </c>
    </row>
    <row r="184" s="14" customFormat="1">
      <c r="A184" s="14"/>
      <c r="B184" s="258"/>
      <c r="C184" s="259"/>
      <c r="D184" s="242" t="s">
        <v>190</v>
      </c>
      <c r="E184" s="260" t="s">
        <v>1</v>
      </c>
      <c r="F184" s="261" t="s">
        <v>192</v>
      </c>
      <c r="G184" s="259"/>
      <c r="H184" s="262">
        <v>128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8" t="s">
        <v>190</v>
      </c>
      <c r="AU184" s="268" t="s">
        <v>87</v>
      </c>
      <c r="AV184" s="14" t="s">
        <v>186</v>
      </c>
      <c r="AW184" s="14" t="s">
        <v>34</v>
      </c>
      <c r="AX184" s="14" t="s">
        <v>85</v>
      </c>
      <c r="AY184" s="268" t="s">
        <v>179</v>
      </c>
    </row>
    <row r="185" s="2" customFormat="1" ht="21.75" customHeight="1">
      <c r="A185" s="39"/>
      <c r="B185" s="40"/>
      <c r="C185" s="229" t="s">
        <v>211</v>
      </c>
      <c r="D185" s="229" t="s">
        <v>181</v>
      </c>
      <c r="E185" s="230" t="s">
        <v>1512</v>
      </c>
      <c r="F185" s="231" t="s">
        <v>1513</v>
      </c>
      <c r="G185" s="232" t="s">
        <v>184</v>
      </c>
      <c r="H185" s="233">
        <v>128</v>
      </c>
      <c r="I185" s="234"/>
      <c r="J185" s="235">
        <f>ROUND(I185*H185,2)</f>
        <v>0</v>
      </c>
      <c r="K185" s="231" t="s">
        <v>1</v>
      </c>
      <c r="L185" s="45"/>
      <c r="M185" s="236" t="s">
        <v>1</v>
      </c>
      <c r="N185" s="237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186</v>
      </c>
      <c r="AT185" s="240" t="s">
        <v>181</v>
      </c>
      <c r="AU185" s="240" t="s">
        <v>87</v>
      </c>
      <c r="AY185" s="18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85</v>
      </c>
      <c r="BK185" s="241">
        <f>ROUND(I185*H185,2)</f>
        <v>0</v>
      </c>
      <c r="BL185" s="18" t="s">
        <v>186</v>
      </c>
      <c r="BM185" s="240" t="s">
        <v>1514</v>
      </c>
    </row>
    <row r="186" s="2" customFormat="1">
      <c r="A186" s="39"/>
      <c r="B186" s="40"/>
      <c r="C186" s="41"/>
      <c r="D186" s="242" t="s">
        <v>188</v>
      </c>
      <c r="E186" s="41"/>
      <c r="F186" s="243" t="s">
        <v>1513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188</v>
      </c>
      <c r="AU186" s="18" t="s">
        <v>87</v>
      </c>
    </row>
    <row r="187" s="2" customFormat="1" ht="37.8" customHeight="1">
      <c r="A187" s="39"/>
      <c r="B187" s="40"/>
      <c r="C187" s="229" t="s">
        <v>217</v>
      </c>
      <c r="D187" s="229" t="s">
        <v>181</v>
      </c>
      <c r="E187" s="230" t="s">
        <v>1515</v>
      </c>
      <c r="F187" s="231" t="s">
        <v>1516</v>
      </c>
      <c r="G187" s="232" t="s">
        <v>246</v>
      </c>
      <c r="H187" s="233">
        <v>39.317</v>
      </c>
      <c r="I187" s="234"/>
      <c r="J187" s="235">
        <f>ROUND(I187*H187,2)</f>
        <v>0</v>
      </c>
      <c r="K187" s="231" t="s">
        <v>1</v>
      </c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186</v>
      </c>
      <c r="AT187" s="240" t="s">
        <v>181</v>
      </c>
      <c r="AU187" s="240" t="s">
        <v>87</v>
      </c>
      <c r="AY187" s="18" t="s">
        <v>179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85</v>
      </c>
      <c r="BK187" s="241">
        <f>ROUND(I187*H187,2)</f>
        <v>0</v>
      </c>
      <c r="BL187" s="18" t="s">
        <v>186</v>
      </c>
      <c r="BM187" s="240" t="s">
        <v>1517</v>
      </c>
    </row>
    <row r="188" s="2" customFormat="1">
      <c r="A188" s="39"/>
      <c r="B188" s="40"/>
      <c r="C188" s="41"/>
      <c r="D188" s="242" t="s">
        <v>188</v>
      </c>
      <c r="E188" s="41"/>
      <c r="F188" s="243" t="s">
        <v>1516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188</v>
      </c>
      <c r="AU188" s="18" t="s">
        <v>87</v>
      </c>
    </row>
    <row r="189" s="15" customFormat="1">
      <c r="A189" s="15"/>
      <c r="B189" s="270"/>
      <c r="C189" s="271"/>
      <c r="D189" s="242" t="s">
        <v>190</v>
      </c>
      <c r="E189" s="272" t="s">
        <v>1</v>
      </c>
      <c r="F189" s="273" t="s">
        <v>1518</v>
      </c>
      <c r="G189" s="271"/>
      <c r="H189" s="272" t="s">
        <v>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9" t="s">
        <v>190</v>
      </c>
      <c r="AU189" s="279" t="s">
        <v>87</v>
      </c>
      <c r="AV189" s="15" t="s">
        <v>85</v>
      </c>
      <c r="AW189" s="15" t="s">
        <v>34</v>
      </c>
      <c r="AX189" s="15" t="s">
        <v>78</v>
      </c>
      <c r="AY189" s="279" t="s">
        <v>179</v>
      </c>
    </row>
    <row r="190" s="13" customFormat="1">
      <c r="A190" s="13"/>
      <c r="B190" s="247"/>
      <c r="C190" s="248"/>
      <c r="D190" s="242" t="s">
        <v>190</v>
      </c>
      <c r="E190" s="249" t="s">
        <v>1</v>
      </c>
      <c r="F190" s="250" t="s">
        <v>1519</v>
      </c>
      <c r="G190" s="248"/>
      <c r="H190" s="251">
        <v>16.602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190</v>
      </c>
      <c r="AU190" s="257" t="s">
        <v>87</v>
      </c>
      <c r="AV190" s="13" t="s">
        <v>87</v>
      </c>
      <c r="AW190" s="13" t="s">
        <v>34</v>
      </c>
      <c r="AX190" s="13" t="s">
        <v>78</v>
      </c>
      <c r="AY190" s="257" t="s">
        <v>179</v>
      </c>
    </row>
    <row r="191" s="13" customFormat="1">
      <c r="A191" s="13"/>
      <c r="B191" s="247"/>
      <c r="C191" s="248"/>
      <c r="D191" s="242" t="s">
        <v>190</v>
      </c>
      <c r="E191" s="249" t="s">
        <v>1</v>
      </c>
      <c r="F191" s="250" t="s">
        <v>1520</v>
      </c>
      <c r="G191" s="248"/>
      <c r="H191" s="251">
        <v>55.192999999999998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190</v>
      </c>
      <c r="AU191" s="257" t="s">
        <v>87</v>
      </c>
      <c r="AV191" s="13" t="s">
        <v>87</v>
      </c>
      <c r="AW191" s="13" t="s">
        <v>34</v>
      </c>
      <c r="AX191" s="13" t="s">
        <v>78</v>
      </c>
      <c r="AY191" s="257" t="s">
        <v>179</v>
      </c>
    </row>
    <row r="192" s="15" customFormat="1">
      <c r="A192" s="15"/>
      <c r="B192" s="270"/>
      <c r="C192" s="271"/>
      <c r="D192" s="242" t="s">
        <v>190</v>
      </c>
      <c r="E192" s="272" t="s">
        <v>1</v>
      </c>
      <c r="F192" s="273" t="s">
        <v>1521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9" t="s">
        <v>190</v>
      </c>
      <c r="AU192" s="279" t="s">
        <v>87</v>
      </c>
      <c r="AV192" s="15" t="s">
        <v>85</v>
      </c>
      <c r="AW192" s="15" t="s">
        <v>34</v>
      </c>
      <c r="AX192" s="15" t="s">
        <v>78</v>
      </c>
      <c r="AY192" s="279" t="s">
        <v>179</v>
      </c>
    </row>
    <row r="193" s="13" customFormat="1">
      <c r="A193" s="13"/>
      <c r="B193" s="247"/>
      <c r="C193" s="248"/>
      <c r="D193" s="242" t="s">
        <v>190</v>
      </c>
      <c r="E193" s="249" t="s">
        <v>1</v>
      </c>
      <c r="F193" s="250" t="s">
        <v>1522</v>
      </c>
      <c r="G193" s="248"/>
      <c r="H193" s="251">
        <v>-32.478000000000002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190</v>
      </c>
      <c r="AU193" s="257" t="s">
        <v>87</v>
      </c>
      <c r="AV193" s="13" t="s">
        <v>87</v>
      </c>
      <c r="AW193" s="13" t="s">
        <v>34</v>
      </c>
      <c r="AX193" s="13" t="s">
        <v>78</v>
      </c>
      <c r="AY193" s="257" t="s">
        <v>179</v>
      </c>
    </row>
    <row r="194" s="14" customFormat="1">
      <c r="A194" s="14"/>
      <c r="B194" s="258"/>
      <c r="C194" s="259"/>
      <c r="D194" s="242" t="s">
        <v>190</v>
      </c>
      <c r="E194" s="260" t="s">
        <v>1</v>
      </c>
      <c r="F194" s="261" t="s">
        <v>192</v>
      </c>
      <c r="G194" s="259"/>
      <c r="H194" s="262">
        <v>39.317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190</v>
      </c>
      <c r="AU194" s="268" t="s">
        <v>87</v>
      </c>
      <c r="AV194" s="14" t="s">
        <v>186</v>
      </c>
      <c r="AW194" s="14" t="s">
        <v>34</v>
      </c>
      <c r="AX194" s="14" t="s">
        <v>85</v>
      </c>
      <c r="AY194" s="268" t="s">
        <v>179</v>
      </c>
    </row>
    <row r="195" s="2" customFormat="1" ht="33" customHeight="1">
      <c r="A195" s="39"/>
      <c r="B195" s="40"/>
      <c r="C195" s="229" t="s">
        <v>453</v>
      </c>
      <c r="D195" s="229" t="s">
        <v>181</v>
      </c>
      <c r="E195" s="230" t="s">
        <v>409</v>
      </c>
      <c r="F195" s="231" t="s">
        <v>410</v>
      </c>
      <c r="G195" s="232" t="s">
        <v>403</v>
      </c>
      <c r="H195" s="233">
        <v>70.771000000000001</v>
      </c>
      <c r="I195" s="234"/>
      <c r="J195" s="235">
        <f>ROUND(I195*H195,2)</f>
        <v>0</v>
      </c>
      <c r="K195" s="231" t="s">
        <v>185</v>
      </c>
      <c r="L195" s="45"/>
      <c r="M195" s="236" t="s">
        <v>1</v>
      </c>
      <c r="N195" s="237" t="s">
        <v>43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186</v>
      </c>
      <c r="AT195" s="240" t="s">
        <v>181</v>
      </c>
      <c r="AU195" s="240" t="s">
        <v>87</v>
      </c>
      <c r="AY195" s="18" t="s">
        <v>179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85</v>
      </c>
      <c r="BK195" s="241">
        <f>ROUND(I195*H195,2)</f>
        <v>0</v>
      </c>
      <c r="BL195" s="18" t="s">
        <v>186</v>
      </c>
      <c r="BM195" s="240" t="s">
        <v>1523</v>
      </c>
    </row>
    <row r="196" s="2" customFormat="1">
      <c r="A196" s="39"/>
      <c r="B196" s="40"/>
      <c r="C196" s="41"/>
      <c r="D196" s="242" t="s">
        <v>188</v>
      </c>
      <c r="E196" s="41"/>
      <c r="F196" s="243" t="s">
        <v>412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188</v>
      </c>
      <c r="AU196" s="18" t="s">
        <v>87</v>
      </c>
    </row>
    <row r="197" s="13" customFormat="1">
      <c r="A197" s="13"/>
      <c r="B197" s="247"/>
      <c r="C197" s="248"/>
      <c r="D197" s="242" t="s">
        <v>190</v>
      </c>
      <c r="E197" s="249" t="s">
        <v>1</v>
      </c>
      <c r="F197" s="250" t="s">
        <v>1524</v>
      </c>
      <c r="G197" s="248"/>
      <c r="H197" s="251">
        <v>70.771000000000001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190</v>
      </c>
      <c r="AU197" s="257" t="s">
        <v>87</v>
      </c>
      <c r="AV197" s="13" t="s">
        <v>87</v>
      </c>
      <c r="AW197" s="13" t="s">
        <v>34</v>
      </c>
      <c r="AX197" s="13" t="s">
        <v>78</v>
      </c>
      <c r="AY197" s="257" t="s">
        <v>179</v>
      </c>
    </row>
    <row r="198" s="14" customFormat="1">
      <c r="A198" s="14"/>
      <c r="B198" s="258"/>
      <c r="C198" s="259"/>
      <c r="D198" s="242" t="s">
        <v>190</v>
      </c>
      <c r="E198" s="260" t="s">
        <v>1</v>
      </c>
      <c r="F198" s="261" t="s">
        <v>192</v>
      </c>
      <c r="G198" s="259"/>
      <c r="H198" s="262">
        <v>70.771000000000001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8" t="s">
        <v>190</v>
      </c>
      <c r="AU198" s="268" t="s">
        <v>87</v>
      </c>
      <c r="AV198" s="14" t="s">
        <v>186</v>
      </c>
      <c r="AW198" s="14" t="s">
        <v>34</v>
      </c>
      <c r="AX198" s="14" t="s">
        <v>85</v>
      </c>
      <c r="AY198" s="268" t="s">
        <v>179</v>
      </c>
    </row>
    <row r="199" s="2" customFormat="1" ht="24.15" customHeight="1">
      <c r="A199" s="39"/>
      <c r="B199" s="40"/>
      <c r="C199" s="229" t="s">
        <v>227</v>
      </c>
      <c r="D199" s="229" t="s">
        <v>181</v>
      </c>
      <c r="E199" s="230" t="s">
        <v>423</v>
      </c>
      <c r="F199" s="231" t="s">
        <v>424</v>
      </c>
      <c r="G199" s="232" t="s">
        <v>246</v>
      </c>
      <c r="H199" s="233">
        <v>32.478000000000002</v>
      </c>
      <c r="I199" s="234"/>
      <c r="J199" s="235">
        <f>ROUND(I199*H199,2)</f>
        <v>0</v>
      </c>
      <c r="K199" s="231" t="s">
        <v>1</v>
      </c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186</v>
      </c>
      <c r="AT199" s="240" t="s">
        <v>181</v>
      </c>
      <c r="AU199" s="240" t="s">
        <v>87</v>
      </c>
      <c r="AY199" s="18" t="s">
        <v>179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85</v>
      </c>
      <c r="BK199" s="241">
        <f>ROUND(I199*H199,2)</f>
        <v>0</v>
      </c>
      <c r="BL199" s="18" t="s">
        <v>186</v>
      </c>
      <c r="BM199" s="240" t="s">
        <v>1525</v>
      </c>
    </row>
    <row r="200" s="2" customFormat="1">
      <c r="A200" s="39"/>
      <c r="B200" s="40"/>
      <c r="C200" s="41"/>
      <c r="D200" s="242" t="s">
        <v>188</v>
      </c>
      <c r="E200" s="41"/>
      <c r="F200" s="243" t="s">
        <v>424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188</v>
      </c>
      <c r="AU200" s="18" t="s">
        <v>87</v>
      </c>
    </row>
    <row r="201" s="15" customFormat="1">
      <c r="A201" s="15"/>
      <c r="B201" s="270"/>
      <c r="C201" s="271"/>
      <c r="D201" s="242" t="s">
        <v>190</v>
      </c>
      <c r="E201" s="272" t="s">
        <v>1</v>
      </c>
      <c r="F201" s="273" t="s">
        <v>1526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9" t="s">
        <v>190</v>
      </c>
      <c r="AU201" s="279" t="s">
        <v>87</v>
      </c>
      <c r="AV201" s="15" t="s">
        <v>85</v>
      </c>
      <c r="AW201" s="15" t="s">
        <v>34</v>
      </c>
      <c r="AX201" s="15" t="s">
        <v>78</v>
      </c>
      <c r="AY201" s="279" t="s">
        <v>179</v>
      </c>
    </row>
    <row r="202" s="15" customFormat="1">
      <c r="A202" s="15"/>
      <c r="B202" s="270"/>
      <c r="C202" s="271"/>
      <c r="D202" s="242" t="s">
        <v>190</v>
      </c>
      <c r="E202" s="272" t="s">
        <v>1</v>
      </c>
      <c r="F202" s="273" t="s">
        <v>1494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190</v>
      </c>
      <c r="AU202" s="279" t="s">
        <v>87</v>
      </c>
      <c r="AV202" s="15" t="s">
        <v>85</v>
      </c>
      <c r="AW202" s="15" t="s">
        <v>34</v>
      </c>
      <c r="AX202" s="15" t="s">
        <v>78</v>
      </c>
      <c r="AY202" s="279" t="s">
        <v>179</v>
      </c>
    </row>
    <row r="203" s="13" customFormat="1">
      <c r="A203" s="13"/>
      <c r="B203" s="247"/>
      <c r="C203" s="248"/>
      <c r="D203" s="242" t="s">
        <v>190</v>
      </c>
      <c r="E203" s="249" t="s">
        <v>1</v>
      </c>
      <c r="F203" s="250" t="s">
        <v>1527</v>
      </c>
      <c r="G203" s="248"/>
      <c r="H203" s="251">
        <v>6.7300000000000004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34</v>
      </c>
      <c r="AX203" s="13" t="s">
        <v>78</v>
      </c>
      <c r="AY203" s="257" t="s">
        <v>179</v>
      </c>
    </row>
    <row r="204" s="13" customFormat="1">
      <c r="A204" s="13"/>
      <c r="B204" s="247"/>
      <c r="C204" s="248"/>
      <c r="D204" s="242" t="s">
        <v>190</v>
      </c>
      <c r="E204" s="249" t="s">
        <v>1</v>
      </c>
      <c r="F204" s="250" t="s">
        <v>1528</v>
      </c>
      <c r="G204" s="248"/>
      <c r="H204" s="251">
        <v>16.673999999999999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190</v>
      </c>
      <c r="AU204" s="257" t="s">
        <v>87</v>
      </c>
      <c r="AV204" s="13" t="s">
        <v>87</v>
      </c>
      <c r="AW204" s="13" t="s">
        <v>34</v>
      </c>
      <c r="AX204" s="13" t="s">
        <v>78</v>
      </c>
      <c r="AY204" s="257" t="s">
        <v>179</v>
      </c>
    </row>
    <row r="205" s="13" customFormat="1">
      <c r="A205" s="13"/>
      <c r="B205" s="247"/>
      <c r="C205" s="248"/>
      <c r="D205" s="242" t="s">
        <v>190</v>
      </c>
      <c r="E205" s="249" t="s">
        <v>1</v>
      </c>
      <c r="F205" s="250" t="s">
        <v>1529</v>
      </c>
      <c r="G205" s="248"/>
      <c r="H205" s="251">
        <v>9.5679999999999996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190</v>
      </c>
      <c r="AU205" s="257" t="s">
        <v>87</v>
      </c>
      <c r="AV205" s="13" t="s">
        <v>87</v>
      </c>
      <c r="AW205" s="13" t="s">
        <v>34</v>
      </c>
      <c r="AX205" s="13" t="s">
        <v>78</v>
      </c>
      <c r="AY205" s="257" t="s">
        <v>179</v>
      </c>
    </row>
    <row r="206" s="15" customFormat="1">
      <c r="A206" s="15"/>
      <c r="B206" s="270"/>
      <c r="C206" s="271"/>
      <c r="D206" s="242" t="s">
        <v>190</v>
      </c>
      <c r="E206" s="272" t="s">
        <v>1</v>
      </c>
      <c r="F206" s="273" t="s">
        <v>1478</v>
      </c>
      <c r="G206" s="271"/>
      <c r="H206" s="272" t="s">
        <v>1</v>
      </c>
      <c r="I206" s="274"/>
      <c r="J206" s="271"/>
      <c r="K206" s="271"/>
      <c r="L206" s="275"/>
      <c r="M206" s="276"/>
      <c r="N206" s="277"/>
      <c r="O206" s="277"/>
      <c r="P206" s="277"/>
      <c r="Q206" s="277"/>
      <c r="R206" s="277"/>
      <c r="S206" s="277"/>
      <c r="T206" s="27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9" t="s">
        <v>190</v>
      </c>
      <c r="AU206" s="279" t="s">
        <v>87</v>
      </c>
      <c r="AV206" s="15" t="s">
        <v>85</v>
      </c>
      <c r="AW206" s="15" t="s">
        <v>34</v>
      </c>
      <c r="AX206" s="15" t="s">
        <v>78</v>
      </c>
      <c r="AY206" s="279" t="s">
        <v>179</v>
      </c>
    </row>
    <row r="207" s="15" customFormat="1">
      <c r="A207" s="15"/>
      <c r="B207" s="270"/>
      <c r="C207" s="271"/>
      <c r="D207" s="242" t="s">
        <v>190</v>
      </c>
      <c r="E207" s="272" t="s">
        <v>1</v>
      </c>
      <c r="F207" s="273" t="s">
        <v>1483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9" t="s">
        <v>190</v>
      </c>
      <c r="AU207" s="279" t="s">
        <v>87</v>
      </c>
      <c r="AV207" s="15" t="s">
        <v>85</v>
      </c>
      <c r="AW207" s="15" t="s">
        <v>34</v>
      </c>
      <c r="AX207" s="15" t="s">
        <v>78</v>
      </c>
      <c r="AY207" s="279" t="s">
        <v>179</v>
      </c>
    </row>
    <row r="208" s="13" customFormat="1">
      <c r="A208" s="13"/>
      <c r="B208" s="247"/>
      <c r="C208" s="248"/>
      <c r="D208" s="242" t="s">
        <v>190</v>
      </c>
      <c r="E208" s="249" t="s">
        <v>1</v>
      </c>
      <c r="F208" s="250" t="s">
        <v>1484</v>
      </c>
      <c r="G208" s="248"/>
      <c r="H208" s="251">
        <v>4.2119999999999997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190</v>
      </c>
      <c r="AU208" s="257" t="s">
        <v>87</v>
      </c>
      <c r="AV208" s="13" t="s">
        <v>87</v>
      </c>
      <c r="AW208" s="13" t="s">
        <v>34</v>
      </c>
      <c r="AX208" s="13" t="s">
        <v>78</v>
      </c>
      <c r="AY208" s="257" t="s">
        <v>179</v>
      </c>
    </row>
    <row r="209" s="13" customFormat="1">
      <c r="A209" s="13"/>
      <c r="B209" s="247"/>
      <c r="C209" s="248"/>
      <c r="D209" s="242" t="s">
        <v>190</v>
      </c>
      <c r="E209" s="249" t="s">
        <v>1</v>
      </c>
      <c r="F209" s="250" t="s">
        <v>1503</v>
      </c>
      <c r="G209" s="248"/>
      <c r="H209" s="251">
        <v>6.8639999999999999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190</v>
      </c>
      <c r="AU209" s="257" t="s">
        <v>87</v>
      </c>
      <c r="AV209" s="13" t="s">
        <v>87</v>
      </c>
      <c r="AW209" s="13" t="s">
        <v>34</v>
      </c>
      <c r="AX209" s="13" t="s">
        <v>78</v>
      </c>
      <c r="AY209" s="257" t="s">
        <v>179</v>
      </c>
    </row>
    <row r="210" s="15" customFormat="1">
      <c r="A210" s="15"/>
      <c r="B210" s="270"/>
      <c r="C210" s="271"/>
      <c r="D210" s="242" t="s">
        <v>190</v>
      </c>
      <c r="E210" s="272" t="s">
        <v>1</v>
      </c>
      <c r="F210" s="273" t="s">
        <v>1485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9" t="s">
        <v>190</v>
      </c>
      <c r="AU210" s="279" t="s">
        <v>87</v>
      </c>
      <c r="AV210" s="15" t="s">
        <v>85</v>
      </c>
      <c r="AW210" s="15" t="s">
        <v>34</v>
      </c>
      <c r="AX210" s="15" t="s">
        <v>78</v>
      </c>
      <c r="AY210" s="279" t="s">
        <v>179</v>
      </c>
    </row>
    <row r="211" s="13" customFormat="1">
      <c r="A211" s="13"/>
      <c r="B211" s="247"/>
      <c r="C211" s="248"/>
      <c r="D211" s="242" t="s">
        <v>190</v>
      </c>
      <c r="E211" s="249" t="s">
        <v>1</v>
      </c>
      <c r="F211" s="250" t="s">
        <v>1486</v>
      </c>
      <c r="G211" s="248"/>
      <c r="H211" s="251">
        <v>4.0800000000000001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190</v>
      </c>
      <c r="AU211" s="257" t="s">
        <v>87</v>
      </c>
      <c r="AV211" s="13" t="s">
        <v>87</v>
      </c>
      <c r="AW211" s="13" t="s">
        <v>34</v>
      </c>
      <c r="AX211" s="13" t="s">
        <v>78</v>
      </c>
      <c r="AY211" s="257" t="s">
        <v>179</v>
      </c>
    </row>
    <row r="212" s="13" customFormat="1">
      <c r="A212" s="13"/>
      <c r="B212" s="247"/>
      <c r="C212" s="248"/>
      <c r="D212" s="242" t="s">
        <v>190</v>
      </c>
      <c r="E212" s="249" t="s">
        <v>1</v>
      </c>
      <c r="F212" s="250" t="s">
        <v>1504</v>
      </c>
      <c r="G212" s="248"/>
      <c r="H212" s="251">
        <v>6.6890000000000001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190</v>
      </c>
      <c r="AU212" s="257" t="s">
        <v>87</v>
      </c>
      <c r="AV212" s="13" t="s">
        <v>87</v>
      </c>
      <c r="AW212" s="13" t="s">
        <v>34</v>
      </c>
      <c r="AX212" s="13" t="s">
        <v>78</v>
      </c>
      <c r="AY212" s="257" t="s">
        <v>179</v>
      </c>
    </row>
    <row r="213" s="15" customFormat="1">
      <c r="A213" s="15"/>
      <c r="B213" s="270"/>
      <c r="C213" s="271"/>
      <c r="D213" s="242" t="s">
        <v>190</v>
      </c>
      <c r="E213" s="272" t="s">
        <v>1</v>
      </c>
      <c r="F213" s="273" t="s">
        <v>1487</v>
      </c>
      <c r="G213" s="271"/>
      <c r="H213" s="272" t="s">
        <v>1</v>
      </c>
      <c r="I213" s="274"/>
      <c r="J213" s="271"/>
      <c r="K213" s="271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190</v>
      </c>
      <c r="AU213" s="279" t="s">
        <v>87</v>
      </c>
      <c r="AV213" s="15" t="s">
        <v>85</v>
      </c>
      <c r="AW213" s="15" t="s">
        <v>34</v>
      </c>
      <c r="AX213" s="15" t="s">
        <v>78</v>
      </c>
      <c r="AY213" s="279" t="s">
        <v>179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1488</v>
      </c>
      <c r="G214" s="248"/>
      <c r="H214" s="251">
        <v>4.4100000000000001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87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3" customFormat="1">
      <c r="A215" s="13"/>
      <c r="B215" s="247"/>
      <c r="C215" s="248"/>
      <c r="D215" s="242" t="s">
        <v>190</v>
      </c>
      <c r="E215" s="249" t="s">
        <v>1</v>
      </c>
      <c r="F215" s="250" t="s">
        <v>1505</v>
      </c>
      <c r="G215" s="248"/>
      <c r="H215" s="251">
        <v>7.1959999999999997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190</v>
      </c>
      <c r="AU215" s="257" t="s">
        <v>87</v>
      </c>
      <c r="AV215" s="13" t="s">
        <v>87</v>
      </c>
      <c r="AW215" s="13" t="s">
        <v>34</v>
      </c>
      <c r="AX215" s="13" t="s">
        <v>78</v>
      </c>
      <c r="AY215" s="257" t="s">
        <v>179</v>
      </c>
    </row>
    <row r="216" s="15" customFormat="1">
      <c r="A216" s="15"/>
      <c r="B216" s="270"/>
      <c r="C216" s="271"/>
      <c r="D216" s="242" t="s">
        <v>190</v>
      </c>
      <c r="E216" s="272" t="s">
        <v>1</v>
      </c>
      <c r="F216" s="273" t="s">
        <v>1489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190</v>
      </c>
      <c r="AU216" s="279" t="s">
        <v>87</v>
      </c>
      <c r="AV216" s="15" t="s">
        <v>85</v>
      </c>
      <c r="AW216" s="15" t="s">
        <v>34</v>
      </c>
      <c r="AX216" s="15" t="s">
        <v>78</v>
      </c>
      <c r="AY216" s="279" t="s">
        <v>179</v>
      </c>
    </row>
    <row r="217" s="13" customFormat="1">
      <c r="A217" s="13"/>
      <c r="B217" s="247"/>
      <c r="C217" s="248"/>
      <c r="D217" s="242" t="s">
        <v>190</v>
      </c>
      <c r="E217" s="249" t="s">
        <v>1</v>
      </c>
      <c r="F217" s="250" t="s">
        <v>1490</v>
      </c>
      <c r="G217" s="248"/>
      <c r="H217" s="251">
        <v>3.8999999999999999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190</v>
      </c>
      <c r="AU217" s="257" t="s">
        <v>87</v>
      </c>
      <c r="AV217" s="13" t="s">
        <v>87</v>
      </c>
      <c r="AW217" s="13" t="s">
        <v>34</v>
      </c>
      <c r="AX217" s="13" t="s">
        <v>78</v>
      </c>
      <c r="AY217" s="257" t="s">
        <v>179</v>
      </c>
    </row>
    <row r="218" s="13" customFormat="1">
      <c r="A218" s="13"/>
      <c r="B218" s="247"/>
      <c r="C218" s="248"/>
      <c r="D218" s="242" t="s">
        <v>190</v>
      </c>
      <c r="E218" s="249" t="s">
        <v>1</v>
      </c>
      <c r="F218" s="250" t="s">
        <v>1506</v>
      </c>
      <c r="G218" s="248"/>
      <c r="H218" s="251">
        <v>6.2599999999999998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190</v>
      </c>
      <c r="AU218" s="257" t="s">
        <v>87</v>
      </c>
      <c r="AV218" s="13" t="s">
        <v>87</v>
      </c>
      <c r="AW218" s="13" t="s">
        <v>34</v>
      </c>
      <c r="AX218" s="13" t="s">
        <v>78</v>
      </c>
      <c r="AY218" s="257" t="s">
        <v>179</v>
      </c>
    </row>
    <row r="219" s="16" customFormat="1">
      <c r="A219" s="16"/>
      <c r="B219" s="290"/>
      <c r="C219" s="291"/>
      <c r="D219" s="242" t="s">
        <v>190</v>
      </c>
      <c r="E219" s="292" t="s">
        <v>1</v>
      </c>
      <c r="F219" s="293" t="s">
        <v>1387</v>
      </c>
      <c r="G219" s="291"/>
      <c r="H219" s="294">
        <v>76.582999999999998</v>
      </c>
      <c r="I219" s="295"/>
      <c r="J219" s="291"/>
      <c r="K219" s="291"/>
      <c r="L219" s="296"/>
      <c r="M219" s="297"/>
      <c r="N219" s="298"/>
      <c r="O219" s="298"/>
      <c r="P219" s="298"/>
      <c r="Q219" s="298"/>
      <c r="R219" s="298"/>
      <c r="S219" s="298"/>
      <c r="T219" s="299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300" t="s">
        <v>190</v>
      </c>
      <c r="AU219" s="300" t="s">
        <v>87</v>
      </c>
      <c r="AV219" s="16" t="s">
        <v>95</v>
      </c>
      <c r="AW219" s="16" t="s">
        <v>34</v>
      </c>
      <c r="AX219" s="16" t="s">
        <v>78</v>
      </c>
      <c r="AY219" s="300" t="s">
        <v>179</v>
      </c>
    </row>
    <row r="220" s="15" customFormat="1">
      <c r="A220" s="15"/>
      <c r="B220" s="270"/>
      <c r="C220" s="271"/>
      <c r="D220" s="242" t="s">
        <v>190</v>
      </c>
      <c r="E220" s="272" t="s">
        <v>1</v>
      </c>
      <c r="F220" s="273" t="s">
        <v>1530</v>
      </c>
      <c r="G220" s="271"/>
      <c r="H220" s="272" t="s">
        <v>1</v>
      </c>
      <c r="I220" s="274"/>
      <c r="J220" s="271"/>
      <c r="K220" s="271"/>
      <c r="L220" s="275"/>
      <c r="M220" s="276"/>
      <c r="N220" s="277"/>
      <c r="O220" s="277"/>
      <c r="P220" s="277"/>
      <c r="Q220" s="277"/>
      <c r="R220" s="277"/>
      <c r="S220" s="277"/>
      <c r="T220" s="27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9" t="s">
        <v>190</v>
      </c>
      <c r="AU220" s="279" t="s">
        <v>87</v>
      </c>
      <c r="AV220" s="15" t="s">
        <v>85</v>
      </c>
      <c r="AW220" s="15" t="s">
        <v>34</v>
      </c>
      <c r="AX220" s="15" t="s">
        <v>78</v>
      </c>
      <c r="AY220" s="279" t="s">
        <v>179</v>
      </c>
    </row>
    <row r="221" s="13" customFormat="1">
      <c r="A221" s="13"/>
      <c r="B221" s="247"/>
      <c r="C221" s="248"/>
      <c r="D221" s="242" t="s">
        <v>190</v>
      </c>
      <c r="E221" s="249" t="s">
        <v>1</v>
      </c>
      <c r="F221" s="250" t="s">
        <v>1531</v>
      </c>
      <c r="G221" s="248"/>
      <c r="H221" s="251">
        <v>-3.96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190</v>
      </c>
      <c r="AU221" s="257" t="s">
        <v>87</v>
      </c>
      <c r="AV221" s="13" t="s">
        <v>87</v>
      </c>
      <c r="AW221" s="13" t="s">
        <v>34</v>
      </c>
      <c r="AX221" s="13" t="s">
        <v>78</v>
      </c>
      <c r="AY221" s="257" t="s">
        <v>179</v>
      </c>
    </row>
    <row r="222" s="13" customFormat="1">
      <c r="A222" s="13"/>
      <c r="B222" s="247"/>
      <c r="C222" s="248"/>
      <c r="D222" s="242" t="s">
        <v>190</v>
      </c>
      <c r="E222" s="249" t="s">
        <v>1</v>
      </c>
      <c r="F222" s="250" t="s">
        <v>1532</v>
      </c>
      <c r="G222" s="248"/>
      <c r="H222" s="251">
        <v>-1.9199999999999999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190</v>
      </c>
      <c r="AU222" s="257" t="s">
        <v>87</v>
      </c>
      <c r="AV222" s="13" t="s">
        <v>87</v>
      </c>
      <c r="AW222" s="13" t="s">
        <v>34</v>
      </c>
      <c r="AX222" s="13" t="s">
        <v>78</v>
      </c>
      <c r="AY222" s="257" t="s">
        <v>179</v>
      </c>
    </row>
    <row r="223" s="13" customFormat="1">
      <c r="A223" s="13"/>
      <c r="B223" s="247"/>
      <c r="C223" s="248"/>
      <c r="D223" s="242" t="s">
        <v>190</v>
      </c>
      <c r="E223" s="249" t="s">
        <v>1</v>
      </c>
      <c r="F223" s="250" t="s">
        <v>1533</v>
      </c>
      <c r="G223" s="248"/>
      <c r="H223" s="251">
        <v>-12.74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190</v>
      </c>
      <c r="AU223" s="257" t="s">
        <v>87</v>
      </c>
      <c r="AV223" s="13" t="s">
        <v>87</v>
      </c>
      <c r="AW223" s="13" t="s">
        <v>34</v>
      </c>
      <c r="AX223" s="13" t="s">
        <v>78</v>
      </c>
      <c r="AY223" s="257" t="s">
        <v>179</v>
      </c>
    </row>
    <row r="224" s="13" customFormat="1">
      <c r="A224" s="13"/>
      <c r="B224" s="247"/>
      <c r="C224" s="248"/>
      <c r="D224" s="242" t="s">
        <v>190</v>
      </c>
      <c r="E224" s="249" t="s">
        <v>1</v>
      </c>
      <c r="F224" s="250" t="s">
        <v>1534</v>
      </c>
      <c r="G224" s="248"/>
      <c r="H224" s="251">
        <v>-1.44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190</v>
      </c>
      <c r="AU224" s="257" t="s">
        <v>87</v>
      </c>
      <c r="AV224" s="13" t="s">
        <v>87</v>
      </c>
      <c r="AW224" s="13" t="s">
        <v>34</v>
      </c>
      <c r="AX224" s="13" t="s">
        <v>78</v>
      </c>
      <c r="AY224" s="257" t="s">
        <v>179</v>
      </c>
    </row>
    <row r="225" s="16" customFormat="1">
      <c r="A225" s="16"/>
      <c r="B225" s="290"/>
      <c r="C225" s="291"/>
      <c r="D225" s="242" t="s">
        <v>190</v>
      </c>
      <c r="E225" s="292" t="s">
        <v>1</v>
      </c>
      <c r="F225" s="293" t="s">
        <v>1387</v>
      </c>
      <c r="G225" s="291"/>
      <c r="H225" s="294">
        <v>-20.059999999999999</v>
      </c>
      <c r="I225" s="295"/>
      <c r="J225" s="291"/>
      <c r="K225" s="291"/>
      <c r="L225" s="296"/>
      <c r="M225" s="297"/>
      <c r="N225" s="298"/>
      <c r="O225" s="298"/>
      <c r="P225" s="298"/>
      <c r="Q225" s="298"/>
      <c r="R225" s="298"/>
      <c r="S225" s="298"/>
      <c r="T225" s="299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0" t="s">
        <v>190</v>
      </c>
      <c r="AU225" s="300" t="s">
        <v>87</v>
      </c>
      <c r="AV225" s="16" t="s">
        <v>95</v>
      </c>
      <c r="AW225" s="16" t="s">
        <v>34</v>
      </c>
      <c r="AX225" s="16" t="s">
        <v>78</v>
      </c>
      <c r="AY225" s="300" t="s">
        <v>179</v>
      </c>
    </row>
    <row r="226" s="15" customFormat="1">
      <c r="A226" s="15"/>
      <c r="B226" s="270"/>
      <c r="C226" s="271"/>
      <c r="D226" s="242" t="s">
        <v>190</v>
      </c>
      <c r="E226" s="272" t="s">
        <v>1</v>
      </c>
      <c r="F226" s="273" t="s">
        <v>1535</v>
      </c>
      <c r="G226" s="271"/>
      <c r="H226" s="272" t="s">
        <v>1</v>
      </c>
      <c r="I226" s="274"/>
      <c r="J226" s="271"/>
      <c r="K226" s="271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190</v>
      </c>
      <c r="AU226" s="279" t="s">
        <v>87</v>
      </c>
      <c r="AV226" s="15" t="s">
        <v>85</v>
      </c>
      <c r="AW226" s="15" t="s">
        <v>34</v>
      </c>
      <c r="AX226" s="15" t="s">
        <v>78</v>
      </c>
      <c r="AY226" s="279" t="s">
        <v>179</v>
      </c>
    </row>
    <row r="227" s="13" customFormat="1">
      <c r="A227" s="13"/>
      <c r="B227" s="247"/>
      <c r="C227" s="248"/>
      <c r="D227" s="242" t="s">
        <v>190</v>
      </c>
      <c r="E227" s="249" t="s">
        <v>1</v>
      </c>
      <c r="F227" s="250" t="s">
        <v>1536</v>
      </c>
      <c r="G227" s="248"/>
      <c r="H227" s="251">
        <v>-0.64500000000000002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190</v>
      </c>
      <c r="AU227" s="257" t="s">
        <v>87</v>
      </c>
      <c r="AV227" s="13" t="s">
        <v>87</v>
      </c>
      <c r="AW227" s="13" t="s">
        <v>34</v>
      </c>
      <c r="AX227" s="13" t="s">
        <v>78</v>
      </c>
      <c r="AY227" s="257" t="s">
        <v>179</v>
      </c>
    </row>
    <row r="228" s="16" customFormat="1">
      <c r="A228" s="16"/>
      <c r="B228" s="290"/>
      <c r="C228" s="291"/>
      <c r="D228" s="242" t="s">
        <v>190</v>
      </c>
      <c r="E228" s="292" t="s">
        <v>1</v>
      </c>
      <c r="F228" s="293" t="s">
        <v>1387</v>
      </c>
      <c r="G228" s="291"/>
      <c r="H228" s="294">
        <v>-0.64500000000000002</v>
      </c>
      <c r="I228" s="295"/>
      <c r="J228" s="291"/>
      <c r="K228" s="291"/>
      <c r="L228" s="296"/>
      <c r="M228" s="297"/>
      <c r="N228" s="298"/>
      <c r="O228" s="298"/>
      <c r="P228" s="298"/>
      <c r="Q228" s="298"/>
      <c r="R228" s="298"/>
      <c r="S228" s="298"/>
      <c r="T228" s="299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0" t="s">
        <v>190</v>
      </c>
      <c r="AU228" s="300" t="s">
        <v>87</v>
      </c>
      <c r="AV228" s="16" t="s">
        <v>95</v>
      </c>
      <c r="AW228" s="16" t="s">
        <v>34</v>
      </c>
      <c r="AX228" s="16" t="s">
        <v>78</v>
      </c>
      <c r="AY228" s="300" t="s">
        <v>179</v>
      </c>
    </row>
    <row r="229" s="15" customFormat="1">
      <c r="A229" s="15"/>
      <c r="B229" s="270"/>
      <c r="C229" s="271"/>
      <c r="D229" s="242" t="s">
        <v>190</v>
      </c>
      <c r="E229" s="272" t="s">
        <v>1</v>
      </c>
      <c r="F229" s="273" t="s">
        <v>1537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9" t="s">
        <v>190</v>
      </c>
      <c r="AU229" s="279" t="s">
        <v>87</v>
      </c>
      <c r="AV229" s="15" t="s">
        <v>85</v>
      </c>
      <c r="AW229" s="15" t="s">
        <v>34</v>
      </c>
      <c r="AX229" s="15" t="s">
        <v>78</v>
      </c>
      <c r="AY229" s="279" t="s">
        <v>179</v>
      </c>
    </row>
    <row r="230" s="13" customFormat="1">
      <c r="A230" s="13"/>
      <c r="B230" s="247"/>
      <c r="C230" s="248"/>
      <c r="D230" s="242" t="s">
        <v>190</v>
      </c>
      <c r="E230" s="249" t="s">
        <v>1</v>
      </c>
      <c r="F230" s="250" t="s">
        <v>1538</v>
      </c>
      <c r="G230" s="248"/>
      <c r="H230" s="251">
        <v>-10.92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190</v>
      </c>
      <c r="AU230" s="257" t="s">
        <v>87</v>
      </c>
      <c r="AV230" s="13" t="s">
        <v>87</v>
      </c>
      <c r="AW230" s="13" t="s">
        <v>34</v>
      </c>
      <c r="AX230" s="13" t="s">
        <v>78</v>
      </c>
      <c r="AY230" s="257" t="s">
        <v>179</v>
      </c>
    </row>
    <row r="231" s="13" customFormat="1">
      <c r="A231" s="13"/>
      <c r="B231" s="247"/>
      <c r="C231" s="248"/>
      <c r="D231" s="242" t="s">
        <v>190</v>
      </c>
      <c r="E231" s="249" t="s">
        <v>1</v>
      </c>
      <c r="F231" s="250" t="s">
        <v>1539</v>
      </c>
      <c r="G231" s="248"/>
      <c r="H231" s="251">
        <v>-12.48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190</v>
      </c>
      <c r="AU231" s="257" t="s">
        <v>87</v>
      </c>
      <c r="AV231" s="13" t="s">
        <v>87</v>
      </c>
      <c r="AW231" s="13" t="s">
        <v>34</v>
      </c>
      <c r="AX231" s="13" t="s">
        <v>78</v>
      </c>
      <c r="AY231" s="257" t="s">
        <v>179</v>
      </c>
    </row>
    <row r="232" s="16" customFormat="1">
      <c r="A232" s="16"/>
      <c r="B232" s="290"/>
      <c r="C232" s="291"/>
      <c r="D232" s="242" t="s">
        <v>190</v>
      </c>
      <c r="E232" s="292" t="s">
        <v>1</v>
      </c>
      <c r="F232" s="293" t="s">
        <v>1387</v>
      </c>
      <c r="G232" s="291"/>
      <c r="H232" s="294">
        <v>-23.399999999999999</v>
      </c>
      <c r="I232" s="295"/>
      <c r="J232" s="291"/>
      <c r="K232" s="291"/>
      <c r="L232" s="296"/>
      <c r="M232" s="297"/>
      <c r="N232" s="298"/>
      <c r="O232" s="298"/>
      <c r="P232" s="298"/>
      <c r="Q232" s="298"/>
      <c r="R232" s="298"/>
      <c r="S232" s="298"/>
      <c r="T232" s="299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0" t="s">
        <v>190</v>
      </c>
      <c r="AU232" s="300" t="s">
        <v>87</v>
      </c>
      <c r="AV232" s="16" t="s">
        <v>95</v>
      </c>
      <c r="AW232" s="16" t="s">
        <v>34</v>
      </c>
      <c r="AX232" s="16" t="s">
        <v>78</v>
      </c>
      <c r="AY232" s="300" t="s">
        <v>179</v>
      </c>
    </row>
    <row r="233" s="14" customFormat="1">
      <c r="A233" s="14"/>
      <c r="B233" s="258"/>
      <c r="C233" s="259"/>
      <c r="D233" s="242" t="s">
        <v>190</v>
      </c>
      <c r="E233" s="260" t="s">
        <v>1</v>
      </c>
      <c r="F233" s="261" t="s">
        <v>192</v>
      </c>
      <c r="G233" s="259"/>
      <c r="H233" s="262">
        <v>32.478000000000002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190</v>
      </c>
      <c r="AU233" s="268" t="s">
        <v>87</v>
      </c>
      <c r="AV233" s="14" t="s">
        <v>186</v>
      </c>
      <c r="AW233" s="14" t="s">
        <v>34</v>
      </c>
      <c r="AX233" s="14" t="s">
        <v>85</v>
      </c>
      <c r="AY233" s="268" t="s">
        <v>179</v>
      </c>
    </row>
    <row r="234" s="2" customFormat="1" ht="24.15" customHeight="1">
      <c r="A234" s="39"/>
      <c r="B234" s="40"/>
      <c r="C234" s="229" t="s">
        <v>216</v>
      </c>
      <c r="D234" s="229" t="s">
        <v>181</v>
      </c>
      <c r="E234" s="230" t="s">
        <v>1540</v>
      </c>
      <c r="F234" s="231" t="s">
        <v>1541</v>
      </c>
      <c r="G234" s="232" t="s">
        <v>246</v>
      </c>
      <c r="H234" s="233">
        <v>12.468</v>
      </c>
      <c r="I234" s="234"/>
      <c r="J234" s="235">
        <f>ROUND(I234*H234,2)</f>
        <v>0</v>
      </c>
      <c r="K234" s="231" t="s">
        <v>1</v>
      </c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186</v>
      </c>
      <c r="AT234" s="240" t="s">
        <v>181</v>
      </c>
      <c r="AU234" s="240" t="s">
        <v>87</v>
      </c>
      <c r="AY234" s="18" t="s">
        <v>179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85</v>
      </c>
      <c r="BK234" s="241">
        <f>ROUND(I234*H234,2)</f>
        <v>0</v>
      </c>
      <c r="BL234" s="18" t="s">
        <v>186</v>
      </c>
      <c r="BM234" s="240" t="s">
        <v>1542</v>
      </c>
    </row>
    <row r="235" s="2" customFormat="1">
      <c r="A235" s="39"/>
      <c r="B235" s="40"/>
      <c r="C235" s="41"/>
      <c r="D235" s="242" t="s">
        <v>188</v>
      </c>
      <c r="E235" s="41"/>
      <c r="F235" s="243" t="s">
        <v>1541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188</v>
      </c>
      <c r="AU235" s="18" t="s">
        <v>87</v>
      </c>
    </row>
    <row r="236" s="15" customFormat="1">
      <c r="A236" s="15"/>
      <c r="B236" s="270"/>
      <c r="C236" s="271"/>
      <c r="D236" s="242" t="s">
        <v>190</v>
      </c>
      <c r="E236" s="272" t="s">
        <v>1</v>
      </c>
      <c r="F236" s="273" t="s">
        <v>1494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9" t="s">
        <v>190</v>
      </c>
      <c r="AU236" s="279" t="s">
        <v>87</v>
      </c>
      <c r="AV236" s="15" t="s">
        <v>85</v>
      </c>
      <c r="AW236" s="15" t="s">
        <v>34</v>
      </c>
      <c r="AX236" s="15" t="s">
        <v>78</v>
      </c>
      <c r="AY236" s="279" t="s">
        <v>179</v>
      </c>
    </row>
    <row r="237" s="13" customFormat="1">
      <c r="A237" s="13"/>
      <c r="B237" s="247"/>
      <c r="C237" s="248"/>
      <c r="D237" s="242" t="s">
        <v>190</v>
      </c>
      <c r="E237" s="249" t="s">
        <v>1</v>
      </c>
      <c r="F237" s="250" t="s">
        <v>1543</v>
      </c>
      <c r="G237" s="248"/>
      <c r="H237" s="251">
        <v>12.74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190</v>
      </c>
      <c r="AU237" s="257" t="s">
        <v>87</v>
      </c>
      <c r="AV237" s="13" t="s">
        <v>87</v>
      </c>
      <c r="AW237" s="13" t="s">
        <v>34</v>
      </c>
      <c r="AX237" s="13" t="s">
        <v>78</v>
      </c>
      <c r="AY237" s="257" t="s">
        <v>179</v>
      </c>
    </row>
    <row r="238" s="15" customFormat="1">
      <c r="A238" s="15"/>
      <c r="B238" s="270"/>
      <c r="C238" s="271"/>
      <c r="D238" s="242" t="s">
        <v>190</v>
      </c>
      <c r="E238" s="272" t="s">
        <v>1</v>
      </c>
      <c r="F238" s="273" t="s">
        <v>1544</v>
      </c>
      <c r="G238" s="271"/>
      <c r="H238" s="272" t="s">
        <v>1</v>
      </c>
      <c r="I238" s="274"/>
      <c r="J238" s="271"/>
      <c r="K238" s="271"/>
      <c r="L238" s="275"/>
      <c r="M238" s="276"/>
      <c r="N238" s="277"/>
      <c r="O238" s="277"/>
      <c r="P238" s="277"/>
      <c r="Q238" s="277"/>
      <c r="R238" s="277"/>
      <c r="S238" s="277"/>
      <c r="T238" s="27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9" t="s">
        <v>190</v>
      </c>
      <c r="AU238" s="279" t="s">
        <v>87</v>
      </c>
      <c r="AV238" s="15" t="s">
        <v>85</v>
      </c>
      <c r="AW238" s="15" t="s">
        <v>34</v>
      </c>
      <c r="AX238" s="15" t="s">
        <v>78</v>
      </c>
      <c r="AY238" s="279" t="s">
        <v>179</v>
      </c>
    </row>
    <row r="239" s="13" customFormat="1">
      <c r="A239" s="13"/>
      <c r="B239" s="247"/>
      <c r="C239" s="248"/>
      <c r="D239" s="242" t="s">
        <v>190</v>
      </c>
      <c r="E239" s="249" t="s">
        <v>1</v>
      </c>
      <c r="F239" s="250" t="s">
        <v>1545</v>
      </c>
      <c r="G239" s="248"/>
      <c r="H239" s="251">
        <v>-1.4290000000000001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190</v>
      </c>
      <c r="AU239" s="257" t="s">
        <v>87</v>
      </c>
      <c r="AV239" s="13" t="s">
        <v>87</v>
      </c>
      <c r="AW239" s="13" t="s">
        <v>34</v>
      </c>
      <c r="AX239" s="13" t="s">
        <v>78</v>
      </c>
      <c r="AY239" s="257" t="s">
        <v>179</v>
      </c>
    </row>
    <row r="240" s="16" customFormat="1">
      <c r="A240" s="16"/>
      <c r="B240" s="290"/>
      <c r="C240" s="291"/>
      <c r="D240" s="242" t="s">
        <v>190</v>
      </c>
      <c r="E240" s="292" t="s">
        <v>1</v>
      </c>
      <c r="F240" s="293" t="s">
        <v>1387</v>
      </c>
      <c r="G240" s="291"/>
      <c r="H240" s="294">
        <v>11.311</v>
      </c>
      <c r="I240" s="295"/>
      <c r="J240" s="291"/>
      <c r="K240" s="291"/>
      <c r="L240" s="296"/>
      <c r="M240" s="297"/>
      <c r="N240" s="298"/>
      <c r="O240" s="298"/>
      <c r="P240" s="298"/>
      <c r="Q240" s="298"/>
      <c r="R240" s="298"/>
      <c r="S240" s="298"/>
      <c r="T240" s="299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0" t="s">
        <v>190</v>
      </c>
      <c r="AU240" s="300" t="s">
        <v>87</v>
      </c>
      <c r="AV240" s="16" t="s">
        <v>95</v>
      </c>
      <c r="AW240" s="16" t="s">
        <v>34</v>
      </c>
      <c r="AX240" s="16" t="s">
        <v>78</v>
      </c>
      <c r="AY240" s="300" t="s">
        <v>179</v>
      </c>
    </row>
    <row r="241" s="15" customFormat="1">
      <c r="A241" s="15"/>
      <c r="B241" s="270"/>
      <c r="C241" s="271"/>
      <c r="D241" s="242" t="s">
        <v>190</v>
      </c>
      <c r="E241" s="272" t="s">
        <v>1</v>
      </c>
      <c r="F241" s="273" t="s">
        <v>1546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9" t="s">
        <v>190</v>
      </c>
      <c r="AU241" s="279" t="s">
        <v>87</v>
      </c>
      <c r="AV241" s="15" t="s">
        <v>85</v>
      </c>
      <c r="AW241" s="15" t="s">
        <v>34</v>
      </c>
      <c r="AX241" s="15" t="s">
        <v>78</v>
      </c>
      <c r="AY241" s="279" t="s">
        <v>179</v>
      </c>
    </row>
    <row r="242" s="13" customFormat="1">
      <c r="A242" s="13"/>
      <c r="B242" s="247"/>
      <c r="C242" s="248"/>
      <c r="D242" s="242" t="s">
        <v>190</v>
      </c>
      <c r="E242" s="249" t="s">
        <v>1</v>
      </c>
      <c r="F242" s="250" t="s">
        <v>1547</v>
      </c>
      <c r="G242" s="248"/>
      <c r="H242" s="251">
        <v>1.44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190</v>
      </c>
      <c r="AU242" s="257" t="s">
        <v>87</v>
      </c>
      <c r="AV242" s="13" t="s">
        <v>87</v>
      </c>
      <c r="AW242" s="13" t="s">
        <v>34</v>
      </c>
      <c r="AX242" s="13" t="s">
        <v>78</v>
      </c>
      <c r="AY242" s="257" t="s">
        <v>179</v>
      </c>
    </row>
    <row r="243" s="15" customFormat="1">
      <c r="A243" s="15"/>
      <c r="B243" s="270"/>
      <c r="C243" s="271"/>
      <c r="D243" s="242" t="s">
        <v>190</v>
      </c>
      <c r="E243" s="272" t="s">
        <v>1</v>
      </c>
      <c r="F243" s="273" t="s">
        <v>1544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9" t="s">
        <v>190</v>
      </c>
      <c r="AU243" s="279" t="s">
        <v>87</v>
      </c>
      <c r="AV243" s="15" t="s">
        <v>85</v>
      </c>
      <c r="AW243" s="15" t="s">
        <v>34</v>
      </c>
      <c r="AX243" s="15" t="s">
        <v>78</v>
      </c>
      <c r="AY243" s="279" t="s">
        <v>179</v>
      </c>
    </row>
    <row r="244" s="13" customFormat="1">
      <c r="A244" s="13"/>
      <c r="B244" s="247"/>
      <c r="C244" s="248"/>
      <c r="D244" s="242" t="s">
        <v>190</v>
      </c>
      <c r="E244" s="249" t="s">
        <v>1</v>
      </c>
      <c r="F244" s="250" t="s">
        <v>1548</v>
      </c>
      <c r="G244" s="248"/>
      <c r="H244" s="251">
        <v>-0.28299999999999997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190</v>
      </c>
      <c r="AU244" s="257" t="s">
        <v>87</v>
      </c>
      <c r="AV244" s="13" t="s">
        <v>87</v>
      </c>
      <c r="AW244" s="13" t="s">
        <v>34</v>
      </c>
      <c r="AX244" s="13" t="s">
        <v>78</v>
      </c>
      <c r="AY244" s="257" t="s">
        <v>179</v>
      </c>
    </row>
    <row r="245" s="16" customFormat="1">
      <c r="A245" s="16"/>
      <c r="B245" s="290"/>
      <c r="C245" s="291"/>
      <c r="D245" s="242" t="s">
        <v>190</v>
      </c>
      <c r="E245" s="292" t="s">
        <v>1</v>
      </c>
      <c r="F245" s="293" t="s">
        <v>1387</v>
      </c>
      <c r="G245" s="291"/>
      <c r="H245" s="294">
        <v>1.157</v>
      </c>
      <c r="I245" s="295"/>
      <c r="J245" s="291"/>
      <c r="K245" s="291"/>
      <c r="L245" s="296"/>
      <c r="M245" s="297"/>
      <c r="N245" s="298"/>
      <c r="O245" s="298"/>
      <c r="P245" s="298"/>
      <c r="Q245" s="298"/>
      <c r="R245" s="298"/>
      <c r="S245" s="298"/>
      <c r="T245" s="299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0" t="s">
        <v>190</v>
      </c>
      <c r="AU245" s="300" t="s">
        <v>87</v>
      </c>
      <c r="AV245" s="16" t="s">
        <v>95</v>
      </c>
      <c r="AW245" s="16" t="s">
        <v>34</v>
      </c>
      <c r="AX245" s="16" t="s">
        <v>78</v>
      </c>
      <c r="AY245" s="300" t="s">
        <v>179</v>
      </c>
    </row>
    <row r="246" s="14" customFormat="1">
      <c r="A246" s="14"/>
      <c r="B246" s="258"/>
      <c r="C246" s="259"/>
      <c r="D246" s="242" t="s">
        <v>190</v>
      </c>
      <c r="E246" s="260" t="s">
        <v>1</v>
      </c>
      <c r="F246" s="261" t="s">
        <v>192</v>
      </c>
      <c r="G246" s="259"/>
      <c r="H246" s="262">
        <v>12.468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8" t="s">
        <v>190</v>
      </c>
      <c r="AU246" s="268" t="s">
        <v>87</v>
      </c>
      <c r="AV246" s="14" t="s">
        <v>186</v>
      </c>
      <c r="AW246" s="14" t="s">
        <v>34</v>
      </c>
      <c r="AX246" s="14" t="s">
        <v>85</v>
      </c>
      <c r="AY246" s="268" t="s">
        <v>179</v>
      </c>
    </row>
    <row r="247" s="2" customFormat="1" ht="16.5" customHeight="1">
      <c r="A247" s="39"/>
      <c r="B247" s="40"/>
      <c r="C247" s="280" t="s">
        <v>237</v>
      </c>
      <c r="D247" s="280" t="s">
        <v>400</v>
      </c>
      <c r="E247" s="281" t="s">
        <v>1549</v>
      </c>
      <c r="F247" s="282" t="s">
        <v>1550</v>
      </c>
      <c r="G247" s="283" t="s">
        <v>403</v>
      </c>
      <c r="H247" s="284">
        <v>24.936</v>
      </c>
      <c r="I247" s="285"/>
      <c r="J247" s="286">
        <f>ROUND(I247*H247,2)</f>
        <v>0</v>
      </c>
      <c r="K247" s="282" t="s">
        <v>1</v>
      </c>
      <c r="L247" s="287"/>
      <c r="M247" s="288" t="s">
        <v>1</v>
      </c>
      <c r="N247" s="289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227</v>
      </c>
      <c r="AT247" s="240" t="s">
        <v>400</v>
      </c>
      <c r="AU247" s="240" t="s">
        <v>87</v>
      </c>
      <c r="AY247" s="18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85</v>
      </c>
      <c r="BK247" s="241">
        <f>ROUND(I247*H247,2)</f>
        <v>0</v>
      </c>
      <c r="BL247" s="18" t="s">
        <v>186</v>
      </c>
      <c r="BM247" s="240" t="s">
        <v>1551</v>
      </c>
    </row>
    <row r="248" s="2" customFormat="1">
      <c r="A248" s="39"/>
      <c r="B248" s="40"/>
      <c r="C248" s="41"/>
      <c r="D248" s="242" t="s">
        <v>188</v>
      </c>
      <c r="E248" s="41"/>
      <c r="F248" s="243" t="s">
        <v>1550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188</v>
      </c>
      <c r="AU248" s="18" t="s">
        <v>87</v>
      </c>
    </row>
    <row r="249" s="13" customFormat="1">
      <c r="A249" s="13"/>
      <c r="B249" s="247"/>
      <c r="C249" s="248"/>
      <c r="D249" s="242" t="s">
        <v>190</v>
      </c>
      <c r="E249" s="249" t="s">
        <v>1</v>
      </c>
      <c r="F249" s="250" t="s">
        <v>1552</v>
      </c>
      <c r="G249" s="248"/>
      <c r="H249" s="251">
        <v>24.936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190</v>
      </c>
      <c r="AU249" s="257" t="s">
        <v>87</v>
      </c>
      <c r="AV249" s="13" t="s">
        <v>87</v>
      </c>
      <c r="AW249" s="13" t="s">
        <v>34</v>
      </c>
      <c r="AX249" s="13" t="s">
        <v>78</v>
      </c>
      <c r="AY249" s="257" t="s">
        <v>179</v>
      </c>
    </row>
    <row r="250" s="14" customFormat="1">
      <c r="A250" s="14"/>
      <c r="B250" s="258"/>
      <c r="C250" s="259"/>
      <c r="D250" s="242" t="s">
        <v>190</v>
      </c>
      <c r="E250" s="260" t="s">
        <v>1</v>
      </c>
      <c r="F250" s="261" t="s">
        <v>192</v>
      </c>
      <c r="G250" s="259"/>
      <c r="H250" s="262">
        <v>24.936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8" t="s">
        <v>190</v>
      </c>
      <c r="AU250" s="268" t="s">
        <v>87</v>
      </c>
      <c r="AV250" s="14" t="s">
        <v>186</v>
      </c>
      <c r="AW250" s="14" t="s">
        <v>34</v>
      </c>
      <c r="AX250" s="14" t="s">
        <v>85</v>
      </c>
      <c r="AY250" s="268" t="s">
        <v>179</v>
      </c>
    </row>
    <row r="251" s="12" customFormat="1" ht="22.8" customHeight="1">
      <c r="A251" s="12"/>
      <c r="B251" s="213"/>
      <c r="C251" s="214"/>
      <c r="D251" s="215" t="s">
        <v>77</v>
      </c>
      <c r="E251" s="227" t="s">
        <v>95</v>
      </c>
      <c r="F251" s="227" t="s">
        <v>669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SUM(P252:P269)</f>
        <v>0</v>
      </c>
      <c r="Q251" s="221"/>
      <c r="R251" s="222">
        <f>SUM(R252:R269)</f>
        <v>0</v>
      </c>
      <c r="S251" s="221"/>
      <c r="T251" s="223">
        <f>SUM(T252:T269)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85</v>
      </c>
      <c r="AT251" s="225" t="s">
        <v>77</v>
      </c>
      <c r="AU251" s="225" t="s">
        <v>85</v>
      </c>
      <c r="AY251" s="224" t="s">
        <v>179</v>
      </c>
      <c r="BK251" s="226">
        <f>SUM(BK252:BK269)</f>
        <v>0</v>
      </c>
    </row>
    <row r="252" s="2" customFormat="1" ht="24.15" customHeight="1">
      <c r="A252" s="39"/>
      <c r="B252" s="40"/>
      <c r="C252" s="229" t="s">
        <v>243</v>
      </c>
      <c r="D252" s="229" t="s">
        <v>181</v>
      </c>
      <c r="E252" s="230" t="s">
        <v>1553</v>
      </c>
      <c r="F252" s="231" t="s">
        <v>1554</v>
      </c>
      <c r="G252" s="232" t="s">
        <v>246</v>
      </c>
      <c r="H252" s="233">
        <v>0.13200000000000001</v>
      </c>
      <c r="I252" s="234"/>
      <c r="J252" s="235">
        <f>ROUND(I252*H252,2)</f>
        <v>0</v>
      </c>
      <c r="K252" s="231" t="s">
        <v>1</v>
      </c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186</v>
      </c>
      <c r="AT252" s="240" t="s">
        <v>181</v>
      </c>
      <c r="AU252" s="240" t="s">
        <v>87</v>
      </c>
      <c r="AY252" s="18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85</v>
      </c>
      <c r="BK252" s="241">
        <f>ROUND(I252*H252,2)</f>
        <v>0</v>
      </c>
      <c r="BL252" s="18" t="s">
        <v>186</v>
      </c>
      <c r="BM252" s="240" t="s">
        <v>1555</v>
      </c>
    </row>
    <row r="253" s="2" customFormat="1">
      <c r="A253" s="39"/>
      <c r="B253" s="40"/>
      <c r="C253" s="41"/>
      <c r="D253" s="242" t="s">
        <v>188</v>
      </c>
      <c r="E253" s="41"/>
      <c r="F253" s="243" t="s">
        <v>1554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188</v>
      </c>
      <c r="AU253" s="18" t="s">
        <v>87</v>
      </c>
    </row>
    <row r="254" s="15" customFormat="1">
      <c r="A254" s="15"/>
      <c r="B254" s="270"/>
      <c r="C254" s="271"/>
      <c r="D254" s="242" t="s">
        <v>190</v>
      </c>
      <c r="E254" s="272" t="s">
        <v>1</v>
      </c>
      <c r="F254" s="273" t="s">
        <v>1556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9" t="s">
        <v>190</v>
      </c>
      <c r="AU254" s="279" t="s">
        <v>87</v>
      </c>
      <c r="AV254" s="15" t="s">
        <v>85</v>
      </c>
      <c r="AW254" s="15" t="s">
        <v>34</v>
      </c>
      <c r="AX254" s="15" t="s">
        <v>78</v>
      </c>
      <c r="AY254" s="279" t="s">
        <v>179</v>
      </c>
    </row>
    <row r="255" s="13" customFormat="1">
      <c r="A255" s="13"/>
      <c r="B255" s="247"/>
      <c r="C255" s="248"/>
      <c r="D255" s="242" t="s">
        <v>190</v>
      </c>
      <c r="E255" s="249" t="s">
        <v>1</v>
      </c>
      <c r="F255" s="250" t="s">
        <v>1557</v>
      </c>
      <c r="G255" s="248"/>
      <c r="H255" s="251">
        <v>0.14099999999999999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190</v>
      </c>
      <c r="AU255" s="257" t="s">
        <v>87</v>
      </c>
      <c r="AV255" s="13" t="s">
        <v>87</v>
      </c>
      <c r="AW255" s="13" t="s">
        <v>34</v>
      </c>
      <c r="AX255" s="13" t="s">
        <v>78</v>
      </c>
      <c r="AY255" s="257" t="s">
        <v>179</v>
      </c>
    </row>
    <row r="256" s="15" customFormat="1">
      <c r="A256" s="15"/>
      <c r="B256" s="270"/>
      <c r="C256" s="271"/>
      <c r="D256" s="242" t="s">
        <v>190</v>
      </c>
      <c r="E256" s="272" t="s">
        <v>1</v>
      </c>
      <c r="F256" s="273" t="s">
        <v>1544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9" t="s">
        <v>190</v>
      </c>
      <c r="AU256" s="279" t="s">
        <v>87</v>
      </c>
      <c r="AV256" s="15" t="s">
        <v>85</v>
      </c>
      <c r="AW256" s="15" t="s">
        <v>34</v>
      </c>
      <c r="AX256" s="15" t="s">
        <v>78</v>
      </c>
      <c r="AY256" s="279" t="s">
        <v>179</v>
      </c>
    </row>
    <row r="257" s="13" customFormat="1">
      <c r="A257" s="13"/>
      <c r="B257" s="247"/>
      <c r="C257" s="248"/>
      <c r="D257" s="242" t="s">
        <v>190</v>
      </c>
      <c r="E257" s="249" t="s">
        <v>1</v>
      </c>
      <c r="F257" s="250" t="s">
        <v>1558</v>
      </c>
      <c r="G257" s="248"/>
      <c r="H257" s="251">
        <v>-0.0089999999999999993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190</v>
      </c>
      <c r="AU257" s="257" t="s">
        <v>87</v>
      </c>
      <c r="AV257" s="13" t="s">
        <v>87</v>
      </c>
      <c r="AW257" s="13" t="s">
        <v>34</v>
      </c>
      <c r="AX257" s="13" t="s">
        <v>78</v>
      </c>
      <c r="AY257" s="257" t="s">
        <v>179</v>
      </c>
    </row>
    <row r="258" s="14" customFormat="1">
      <c r="A258" s="14"/>
      <c r="B258" s="258"/>
      <c r="C258" s="259"/>
      <c r="D258" s="242" t="s">
        <v>190</v>
      </c>
      <c r="E258" s="260" t="s">
        <v>1</v>
      </c>
      <c r="F258" s="261" t="s">
        <v>192</v>
      </c>
      <c r="G258" s="259"/>
      <c r="H258" s="262">
        <v>0.13200000000000001</v>
      </c>
      <c r="I258" s="263"/>
      <c r="J258" s="259"/>
      <c r="K258" s="259"/>
      <c r="L258" s="264"/>
      <c r="M258" s="265"/>
      <c r="N258" s="266"/>
      <c r="O258" s="266"/>
      <c r="P258" s="266"/>
      <c r="Q258" s="266"/>
      <c r="R258" s="266"/>
      <c r="S258" s="266"/>
      <c r="T258" s="26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8" t="s">
        <v>190</v>
      </c>
      <c r="AU258" s="268" t="s">
        <v>87</v>
      </c>
      <c r="AV258" s="14" t="s">
        <v>186</v>
      </c>
      <c r="AW258" s="14" t="s">
        <v>34</v>
      </c>
      <c r="AX258" s="14" t="s">
        <v>85</v>
      </c>
      <c r="AY258" s="268" t="s">
        <v>179</v>
      </c>
    </row>
    <row r="259" s="2" customFormat="1" ht="24.15" customHeight="1">
      <c r="A259" s="39"/>
      <c r="B259" s="40"/>
      <c r="C259" s="229" t="s">
        <v>250</v>
      </c>
      <c r="D259" s="229" t="s">
        <v>181</v>
      </c>
      <c r="E259" s="230" t="s">
        <v>1559</v>
      </c>
      <c r="F259" s="231" t="s">
        <v>1560</v>
      </c>
      <c r="G259" s="232" t="s">
        <v>246</v>
      </c>
      <c r="H259" s="233">
        <v>0.085000000000000006</v>
      </c>
      <c r="I259" s="234"/>
      <c r="J259" s="235">
        <f>ROUND(I259*H259,2)</f>
        <v>0</v>
      </c>
      <c r="K259" s="231" t="s">
        <v>1</v>
      </c>
      <c r="L259" s="45"/>
      <c r="M259" s="236" t="s">
        <v>1</v>
      </c>
      <c r="N259" s="237" t="s">
        <v>43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186</v>
      </c>
      <c r="AT259" s="240" t="s">
        <v>181</v>
      </c>
      <c r="AU259" s="240" t="s">
        <v>87</v>
      </c>
      <c r="AY259" s="18" t="s">
        <v>179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85</v>
      </c>
      <c r="BK259" s="241">
        <f>ROUND(I259*H259,2)</f>
        <v>0</v>
      </c>
      <c r="BL259" s="18" t="s">
        <v>186</v>
      </c>
      <c r="BM259" s="240" t="s">
        <v>1561</v>
      </c>
    </row>
    <row r="260" s="2" customFormat="1">
      <c r="A260" s="39"/>
      <c r="B260" s="40"/>
      <c r="C260" s="41"/>
      <c r="D260" s="242" t="s">
        <v>188</v>
      </c>
      <c r="E260" s="41"/>
      <c r="F260" s="243" t="s">
        <v>1560</v>
      </c>
      <c r="G260" s="41"/>
      <c r="H260" s="41"/>
      <c r="I260" s="244"/>
      <c r="J260" s="41"/>
      <c r="K260" s="41"/>
      <c r="L260" s="45"/>
      <c r="M260" s="245"/>
      <c r="N260" s="24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188</v>
      </c>
      <c r="AU260" s="18" t="s">
        <v>87</v>
      </c>
    </row>
    <row r="261" s="15" customFormat="1">
      <c r="A261" s="15"/>
      <c r="B261" s="270"/>
      <c r="C261" s="271"/>
      <c r="D261" s="242" t="s">
        <v>190</v>
      </c>
      <c r="E261" s="272" t="s">
        <v>1</v>
      </c>
      <c r="F261" s="273" t="s">
        <v>1562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9" t="s">
        <v>190</v>
      </c>
      <c r="AU261" s="279" t="s">
        <v>87</v>
      </c>
      <c r="AV261" s="15" t="s">
        <v>85</v>
      </c>
      <c r="AW261" s="15" t="s">
        <v>34</v>
      </c>
      <c r="AX261" s="15" t="s">
        <v>78</v>
      </c>
      <c r="AY261" s="279" t="s">
        <v>179</v>
      </c>
    </row>
    <row r="262" s="13" customFormat="1">
      <c r="A262" s="13"/>
      <c r="B262" s="247"/>
      <c r="C262" s="248"/>
      <c r="D262" s="242" t="s">
        <v>190</v>
      </c>
      <c r="E262" s="249" t="s">
        <v>1</v>
      </c>
      <c r="F262" s="250" t="s">
        <v>1563</v>
      </c>
      <c r="G262" s="248"/>
      <c r="H262" s="251">
        <v>0.085000000000000006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190</v>
      </c>
      <c r="AU262" s="257" t="s">
        <v>87</v>
      </c>
      <c r="AV262" s="13" t="s">
        <v>87</v>
      </c>
      <c r="AW262" s="13" t="s">
        <v>34</v>
      </c>
      <c r="AX262" s="13" t="s">
        <v>78</v>
      </c>
      <c r="AY262" s="257" t="s">
        <v>179</v>
      </c>
    </row>
    <row r="263" s="14" customFormat="1">
      <c r="A263" s="14"/>
      <c r="B263" s="258"/>
      <c r="C263" s="259"/>
      <c r="D263" s="242" t="s">
        <v>190</v>
      </c>
      <c r="E263" s="260" t="s">
        <v>1</v>
      </c>
      <c r="F263" s="261" t="s">
        <v>192</v>
      </c>
      <c r="G263" s="259"/>
      <c r="H263" s="262">
        <v>0.085000000000000006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190</v>
      </c>
      <c r="AU263" s="268" t="s">
        <v>87</v>
      </c>
      <c r="AV263" s="14" t="s">
        <v>186</v>
      </c>
      <c r="AW263" s="14" t="s">
        <v>34</v>
      </c>
      <c r="AX263" s="14" t="s">
        <v>85</v>
      </c>
      <c r="AY263" s="268" t="s">
        <v>179</v>
      </c>
    </row>
    <row r="264" s="2" customFormat="1" ht="21.75" customHeight="1">
      <c r="A264" s="39"/>
      <c r="B264" s="40"/>
      <c r="C264" s="229" t="s">
        <v>258</v>
      </c>
      <c r="D264" s="229" t="s">
        <v>181</v>
      </c>
      <c r="E264" s="230" t="s">
        <v>1564</v>
      </c>
      <c r="F264" s="231" t="s">
        <v>1565</v>
      </c>
      <c r="G264" s="232" t="s">
        <v>184</v>
      </c>
      <c r="H264" s="233">
        <v>0.56499999999999995</v>
      </c>
      <c r="I264" s="234"/>
      <c r="J264" s="235">
        <f>ROUND(I264*H264,2)</f>
        <v>0</v>
      </c>
      <c r="K264" s="231" t="s">
        <v>1</v>
      </c>
      <c r="L264" s="45"/>
      <c r="M264" s="236" t="s">
        <v>1</v>
      </c>
      <c r="N264" s="237" t="s">
        <v>43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186</v>
      </c>
      <c r="AT264" s="240" t="s">
        <v>181</v>
      </c>
      <c r="AU264" s="240" t="s">
        <v>87</v>
      </c>
      <c r="AY264" s="18" t="s">
        <v>179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85</v>
      </c>
      <c r="BK264" s="241">
        <f>ROUND(I264*H264,2)</f>
        <v>0</v>
      </c>
      <c r="BL264" s="18" t="s">
        <v>186</v>
      </c>
      <c r="BM264" s="240" t="s">
        <v>1566</v>
      </c>
    </row>
    <row r="265" s="2" customFormat="1">
      <c r="A265" s="39"/>
      <c r="B265" s="40"/>
      <c r="C265" s="41"/>
      <c r="D265" s="242" t="s">
        <v>188</v>
      </c>
      <c r="E265" s="41"/>
      <c r="F265" s="243" t="s">
        <v>1565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188</v>
      </c>
      <c r="AU265" s="18" t="s">
        <v>87</v>
      </c>
    </row>
    <row r="266" s="13" customFormat="1">
      <c r="A266" s="13"/>
      <c r="B266" s="247"/>
      <c r="C266" s="248"/>
      <c r="D266" s="242" t="s">
        <v>190</v>
      </c>
      <c r="E266" s="249" t="s">
        <v>1</v>
      </c>
      <c r="F266" s="250" t="s">
        <v>1567</v>
      </c>
      <c r="G266" s="248"/>
      <c r="H266" s="251">
        <v>0.56499999999999995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190</v>
      </c>
      <c r="AU266" s="257" t="s">
        <v>87</v>
      </c>
      <c r="AV266" s="13" t="s">
        <v>87</v>
      </c>
      <c r="AW266" s="13" t="s">
        <v>34</v>
      </c>
      <c r="AX266" s="13" t="s">
        <v>78</v>
      </c>
      <c r="AY266" s="257" t="s">
        <v>179</v>
      </c>
    </row>
    <row r="267" s="14" customFormat="1">
      <c r="A267" s="14"/>
      <c r="B267" s="258"/>
      <c r="C267" s="259"/>
      <c r="D267" s="242" t="s">
        <v>190</v>
      </c>
      <c r="E267" s="260" t="s">
        <v>1</v>
      </c>
      <c r="F267" s="261" t="s">
        <v>192</v>
      </c>
      <c r="G267" s="259"/>
      <c r="H267" s="262">
        <v>0.56499999999999995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190</v>
      </c>
      <c r="AU267" s="268" t="s">
        <v>87</v>
      </c>
      <c r="AV267" s="14" t="s">
        <v>186</v>
      </c>
      <c r="AW267" s="14" t="s">
        <v>34</v>
      </c>
      <c r="AX267" s="14" t="s">
        <v>85</v>
      </c>
      <c r="AY267" s="268" t="s">
        <v>179</v>
      </c>
    </row>
    <row r="268" s="2" customFormat="1" ht="21.75" customHeight="1">
      <c r="A268" s="39"/>
      <c r="B268" s="40"/>
      <c r="C268" s="229" t="s">
        <v>264</v>
      </c>
      <c r="D268" s="229" t="s">
        <v>181</v>
      </c>
      <c r="E268" s="230" t="s">
        <v>1568</v>
      </c>
      <c r="F268" s="231" t="s">
        <v>1569</v>
      </c>
      <c r="G268" s="232" t="s">
        <v>184</v>
      </c>
      <c r="H268" s="233">
        <v>0.56499999999999995</v>
      </c>
      <c r="I268" s="234"/>
      <c r="J268" s="235">
        <f>ROUND(I268*H268,2)</f>
        <v>0</v>
      </c>
      <c r="K268" s="231" t="s">
        <v>1</v>
      </c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186</v>
      </c>
      <c r="AT268" s="240" t="s">
        <v>181</v>
      </c>
      <c r="AU268" s="240" t="s">
        <v>87</v>
      </c>
      <c r="AY268" s="18" t="s">
        <v>179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85</v>
      </c>
      <c r="BK268" s="241">
        <f>ROUND(I268*H268,2)</f>
        <v>0</v>
      </c>
      <c r="BL268" s="18" t="s">
        <v>186</v>
      </c>
      <c r="BM268" s="240" t="s">
        <v>1570</v>
      </c>
    </row>
    <row r="269" s="2" customFormat="1">
      <c r="A269" s="39"/>
      <c r="B269" s="40"/>
      <c r="C269" s="41"/>
      <c r="D269" s="242" t="s">
        <v>188</v>
      </c>
      <c r="E269" s="41"/>
      <c r="F269" s="243" t="s">
        <v>1569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188</v>
      </c>
      <c r="AU269" s="18" t="s">
        <v>87</v>
      </c>
    </row>
    <row r="270" s="12" customFormat="1" ht="22.8" customHeight="1">
      <c r="A270" s="12"/>
      <c r="B270" s="213"/>
      <c r="C270" s="214"/>
      <c r="D270" s="215" t="s">
        <v>77</v>
      </c>
      <c r="E270" s="227" t="s">
        <v>186</v>
      </c>
      <c r="F270" s="227" t="s">
        <v>803</v>
      </c>
      <c r="G270" s="214"/>
      <c r="H270" s="214"/>
      <c r="I270" s="217"/>
      <c r="J270" s="228">
        <f>BK270</f>
        <v>0</v>
      </c>
      <c r="K270" s="214"/>
      <c r="L270" s="219"/>
      <c r="M270" s="220"/>
      <c r="N270" s="221"/>
      <c r="O270" s="221"/>
      <c r="P270" s="222">
        <f>SUM(P271:P291)</f>
        <v>0</v>
      </c>
      <c r="Q270" s="221"/>
      <c r="R270" s="222">
        <f>SUM(R271:R291)</f>
        <v>0</v>
      </c>
      <c r="S270" s="221"/>
      <c r="T270" s="223">
        <f>SUM(T271:T291)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85</v>
      </c>
      <c r="AT270" s="225" t="s">
        <v>77</v>
      </c>
      <c r="AU270" s="225" t="s">
        <v>85</v>
      </c>
      <c r="AY270" s="224" t="s">
        <v>179</v>
      </c>
      <c r="BK270" s="226">
        <f>SUM(BK271:BK291)</f>
        <v>0</v>
      </c>
    </row>
    <row r="271" s="2" customFormat="1" ht="24.15" customHeight="1">
      <c r="A271" s="39"/>
      <c r="B271" s="40"/>
      <c r="C271" s="229" t="s">
        <v>8</v>
      </c>
      <c r="D271" s="229" t="s">
        <v>181</v>
      </c>
      <c r="E271" s="230" t="s">
        <v>1571</v>
      </c>
      <c r="F271" s="231" t="s">
        <v>1572</v>
      </c>
      <c r="G271" s="232" t="s">
        <v>246</v>
      </c>
      <c r="H271" s="233">
        <v>3.96</v>
      </c>
      <c r="I271" s="234"/>
      <c r="J271" s="235">
        <f>ROUND(I271*H271,2)</f>
        <v>0</v>
      </c>
      <c r="K271" s="231" t="s">
        <v>1</v>
      </c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186</v>
      </c>
      <c r="AT271" s="240" t="s">
        <v>181</v>
      </c>
      <c r="AU271" s="240" t="s">
        <v>87</v>
      </c>
      <c r="AY271" s="18" t="s">
        <v>179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85</v>
      </c>
      <c r="BK271" s="241">
        <f>ROUND(I271*H271,2)</f>
        <v>0</v>
      </c>
      <c r="BL271" s="18" t="s">
        <v>186</v>
      </c>
      <c r="BM271" s="240" t="s">
        <v>1573</v>
      </c>
    </row>
    <row r="272" s="2" customFormat="1">
      <c r="A272" s="39"/>
      <c r="B272" s="40"/>
      <c r="C272" s="41"/>
      <c r="D272" s="242" t="s">
        <v>188</v>
      </c>
      <c r="E272" s="41"/>
      <c r="F272" s="243" t="s">
        <v>1572</v>
      </c>
      <c r="G272" s="41"/>
      <c r="H272" s="41"/>
      <c r="I272" s="244"/>
      <c r="J272" s="41"/>
      <c r="K272" s="41"/>
      <c r="L272" s="45"/>
      <c r="M272" s="245"/>
      <c r="N272" s="24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188</v>
      </c>
      <c r="AU272" s="18" t="s">
        <v>87</v>
      </c>
    </row>
    <row r="273" s="15" customFormat="1">
      <c r="A273" s="15"/>
      <c r="B273" s="270"/>
      <c r="C273" s="271"/>
      <c r="D273" s="242" t="s">
        <v>190</v>
      </c>
      <c r="E273" s="272" t="s">
        <v>1</v>
      </c>
      <c r="F273" s="273" t="s">
        <v>1494</v>
      </c>
      <c r="G273" s="271"/>
      <c r="H273" s="272" t="s">
        <v>1</v>
      </c>
      <c r="I273" s="274"/>
      <c r="J273" s="271"/>
      <c r="K273" s="271"/>
      <c r="L273" s="275"/>
      <c r="M273" s="276"/>
      <c r="N273" s="277"/>
      <c r="O273" s="277"/>
      <c r="P273" s="277"/>
      <c r="Q273" s="277"/>
      <c r="R273" s="277"/>
      <c r="S273" s="277"/>
      <c r="T273" s="27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9" t="s">
        <v>190</v>
      </c>
      <c r="AU273" s="279" t="s">
        <v>87</v>
      </c>
      <c r="AV273" s="15" t="s">
        <v>85</v>
      </c>
      <c r="AW273" s="15" t="s">
        <v>34</v>
      </c>
      <c r="AX273" s="15" t="s">
        <v>78</v>
      </c>
      <c r="AY273" s="279" t="s">
        <v>179</v>
      </c>
    </row>
    <row r="274" s="13" customFormat="1">
      <c r="A274" s="13"/>
      <c r="B274" s="247"/>
      <c r="C274" s="248"/>
      <c r="D274" s="242" t="s">
        <v>190</v>
      </c>
      <c r="E274" s="249" t="s">
        <v>1</v>
      </c>
      <c r="F274" s="250" t="s">
        <v>1574</v>
      </c>
      <c r="G274" s="248"/>
      <c r="H274" s="251">
        <v>3.6400000000000001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190</v>
      </c>
      <c r="AU274" s="257" t="s">
        <v>87</v>
      </c>
      <c r="AV274" s="13" t="s">
        <v>87</v>
      </c>
      <c r="AW274" s="13" t="s">
        <v>34</v>
      </c>
      <c r="AX274" s="13" t="s">
        <v>78</v>
      </c>
      <c r="AY274" s="257" t="s">
        <v>179</v>
      </c>
    </row>
    <row r="275" s="16" customFormat="1">
      <c r="A275" s="16"/>
      <c r="B275" s="290"/>
      <c r="C275" s="291"/>
      <c r="D275" s="242" t="s">
        <v>190</v>
      </c>
      <c r="E275" s="292" t="s">
        <v>1</v>
      </c>
      <c r="F275" s="293" t="s">
        <v>1387</v>
      </c>
      <c r="G275" s="291"/>
      <c r="H275" s="294">
        <v>3.6400000000000001</v>
      </c>
      <c r="I275" s="295"/>
      <c r="J275" s="291"/>
      <c r="K275" s="291"/>
      <c r="L275" s="296"/>
      <c r="M275" s="297"/>
      <c r="N275" s="298"/>
      <c r="O275" s="298"/>
      <c r="P275" s="298"/>
      <c r="Q275" s="298"/>
      <c r="R275" s="298"/>
      <c r="S275" s="298"/>
      <c r="T275" s="299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0" t="s">
        <v>190</v>
      </c>
      <c r="AU275" s="300" t="s">
        <v>87</v>
      </c>
      <c r="AV275" s="16" t="s">
        <v>95</v>
      </c>
      <c r="AW275" s="16" t="s">
        <v>34</v>
      </c>
      <c r="AX275" s="16" t="s">
        <v>78</v>
      </c>
      <c r="AY275" s="300" t="s">
        <v>179</v>
      </c>
    </row>
    <row r="276" s="15" customFormat="1">
      <c r="A276" s="15"/>
      <c r="B276" s="270"/>
      <c r="C276" s="271"/>
      <c r="D276" s="242" t="s">
        <v>190</v>
      </c>
      <c r="E276" s="272" t="s">
        <v>1</v>
      </c>
      <c r="F276" s="273" t="s">
        <v>1575</v>
      </c>
      <c r="G276" s="271"/>
      <c r="H276" s="272" t="s">
        <v>1</v>
      </c>
      <c r="I276" s="274"/>
      <c r="J276" s="271"/>
      <c r="K276" s="271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190</v>
      </c>
      <c r="AU276" s="279" t="s">
        <v>87</v>
      </c>
      <c r="AV276" s="15" t="s">
        <v>85</v>
      </c>
      <c r="AW276" s="15" t="s">
        <v>34</v>
      </c>
      <c r="AX276" s="15" t="s">
        <v>78</v>
      </c>
      <c r="AY276" s="279" t="s">
        <v>179</v>
      </c>
    </row>
    <row r="277" s="13" customFormat="1">
      <c r="A277" s="13"/>
      <c r="B277" s="247"/>
      <c r="C277" s="248"/>
      <c r="D277" s="242" t="s">
        <v>190</v>
      </c>
      <c r="E277" s="249" t="s">
        <v>1</v>
      </c>
      <c r="F277" s="250" t="s">
        <v>1576</v>
      </c>
      <c r="G277" s="248"/>
      <c r="H277" s="251">
        <v>0.32000000000000001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190</v>
      </c>
      <c r="AU277" s="257" t="s">
        <v>87</v>
      </c>
      <c r="AV277" s="13" t="s">
        <v>87</v>
      </c>
      <c r="AW277" s="13" t="s">
        <v>34</v>
      </c>
      <c r="AX277" s="13" t="s">
        <v>78</v>
      </c>
      <c r="AY277" s="257" t="s">
        <v>179</v>
      </c>
    </row>
    <row r="278" s="16" customFormat="1">
      <c r="A278" s="16"/>
      <c r="B278" s="290"/>
      <c r="C278" s="291"/>
      <c r="D278" s="242" t="s">
        <v>190</v>
      </c>
      <c r="E278" s="292" t="s">
        <v>1</v>
      </c>
      <c r="F278" s="293" t="s">
        <v>1387</v>
      </c>
      <c r="G278" s="291"/>
      <c r="H278" s="294">
        <v>0.32000000000000001</v>
      </c>
      <c r="I278" s="295"/>
      <c r="J278" s="291"/>
      <c r="K278" s="291"/>
      <c r="L278" s="296"/>
      <c r="M278" s="297"/>
      <c r="N278" s="298"/>
      <c r="O278" s="298"/>
      <c r="P278" s="298"/>
      <c r="Q278" s="298"/>
      <c r="R278" s="298"/>
      <c r="S278" s="298"/>
      <c r="T278" s="299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0" t="s">
        <v>190</v>
      </c>
      <c r="AU278" s="300" t="s">
        <v>87</v>
      </c>
      <c r="AV278" s="16" t="s">
        <v>95</v>
      </c>
      <c r="AW278" s="16" t="s">
        <v>34</v>
      </c>
      <c r="AX278" s="16" t="s">
        <v>78</v>
      </c>
      <c r="AY278" s="300" t="s">
        <v>179</v>
      </c>
    </row>
    <row r="279" s="14" customFormat="1">
      <c r="A279" s="14"/>
      <c r="B279" s="258"/>
      <c r="C279" s="259"/>
      <c r="D279" s="242" t="s">
        <v>190</v>
      </c>
      <c r="E279" s="260" t="s">
        <v>1</v>
      </c>
      <c r="F279" s="261" t="s">
        <v>192</v>
      </c>
      <c r="G279" s="259"/>
      <c r="H279" s="262">
        <v>3.96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8" t="s">
        <v>190</v>
      </c>
      <c r="AU279" s="268" t="s">
        <v>87</v>
      </c>
      <c r="AV279" s="14" t="s">
        <v>186</v>
      </c>
      <c r="AW279" s="14" t="s">
        <v>34</v>
      </c>
      <c r="AX279" s="14" t="s">
        <v>85</v>
      </c>
      <c r="AY279" s="268" t="s">
        <v>179</v>
      </c>
    </row>
    <row r="280" s="2" customFormat="1" ht="24.15" customHeight="1">
      <c r="A280" s="39"/>
      <c r="B280" s="40"/>
      <c r="C280" s="229" t="s">
        <v>278</v>
      </c>
      <c r="D280" s="229" t="s">
        <v>181</v>
      </c>
      <c r="E280" s="230" t="s">
        <v>1577</v>
      </c>
      <c r="F280" s="231" t="s">
        <v>1578</v>
      </c>
      <c r="G280" s="232" t="s">
        <v>195</v>
      </c>
      <c r="H280" s="233">
        <v>3</v>
      </c>
      <c r="I280" s="234"/>
      <c r="J280" s="235">
        <f>ROUND(I280*H280,2)</f>
        <v>0</v>
      </c>
      <c r="K280" s="231" t="s">
        <v>1</v>
      </c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186</v>
      </c>
      <c r="AT280" s="240" t="s">
        <v>181</v>
      </c>
      <c r="AU280" s="240" t="s">
        <v>87</v>
      </c>
      <c r="AY280" s="18" t="s">
        <v>179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85</v>
      </c>
      <c r="BK280" s="241">
        <f>ROUND(I280*H280,2)</f>
        <v>0</v>
      </c>
      <c r="BL280" s="18" t="s">
        <v>186</v>
      </c>
      <c r="BM280" s="240" t="s">
        <v>1579</v>
      </c>
    </row>
    <row r="281" s="2" customFormat="1">
      <c r="A281" s="39"/>
      <c r="B281" s="40"/>
      <c r="C281" s="41"/>
      <c r="D281" s="242" t="s">
        <v>188</v>
      </c>
      <c r="E281" s="41"/>
      <c r="F281" s="243" t="s">
        <v>1578</v>
      </c>
      <c r="G281" s="41"/>
      <c r="H281" s="41"/>
      <c r="I281" s="244"/>
      <c r="J281" s="41"/>
      <c r="K281" s="41"/>
      <c r="L281" s="45"/>
      <c r="M281" s="245"/>
      <c r="N281" s="24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188</v>
      </c>
      <c r="AU281" s="18" t="s">
        <v>87</v>
      </c>
    </row>
    <row r="282" s="15" customFormat="1">
      <c r="A282" s="15"/>
      <c r="B282" s="270"/>
      <c r="C282" s="271"/>
      <c r="D282" s="242" t="s">
        <v>190</v>
      </c>
      <c r="E282" s="272" t="s">
        <v>1</v>
      </c>
      <c r="F282" s="273" t="s">
        <v>1580</v>
      </c>
      <c r="G282" s="271"/>
      <c r="H282" s="272" t="s">
        <v>1</v>
      </c>
      <c r="I282" s="274"/>
      <c r="J282" s="271"/>
      <c r="K282" s="271"/>
      <c r="L282" s="275"/>
      <c r="M282" s="276"/>
      <c r="N282" s="277"/>
      <c r="O282" s="277"/>
      <c r="P282" s="277"/>
      <c r="Q282" s="277"/>
      <c r="R282" s="277"/>
      <c r="S282" s="277"/>
      <c r="T282" s="27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9" t="s">
        <v>190</v>
      </c>
      <c r="AU282" s="279" t="s">
        <v>87</v>
      </c>
      <c r="AV282" s="15" t="s">
        <v>85</v>
      </c>
      <c r="AW282" s="15" t="s">
        <v>34</v>
      </c>
      <c r="AX282" s="15" t="s">
        <v>78</v>
      </c>
      <c r="AY282" s="279" t="s">
        <v>179</v>
      </c>
    </row>
    <row r="283" s="13" customFormat="1">
      <c r="A283" s="13"/>
      <c r="B283" s="247"/>
      <c r="C283" s="248"/>
      <c r="D283" s="242" t="s">
        <v>190</v>
      </c>
      <c r="E283" s="249" t="s">
        <v>1</v>
      </c>
      <c r="F283" s="250" t="s">
        <v>95</v>
      </c>
      <c r="G283" s="248"/>
      <c r="H283" s="251">
        <v>3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190</v>
      </c>
      <c r="AU283" s="257" t="s">
        <v>87</v>
      </c>
      <c r="AV283" s="13" t="s">
        <v>87</v>
      </c>
      <c r="AW283" s="13" t="s">
        <v>34</v>
      </c>
      <c r="AX283" s="13" t="s">
        <v>78</v>
      </c>
      <c r="AY283" s="257" t="s">
        <v>179</v>
      </c>
    </row>
    <row r="284" s="14" customFormat="1">
      <c r="A284" s="14"/>
      <c r="B284" s="258"/>
      <c r="C284" s="259"/>
      <c r="D284" s="242" t="s">
        <v>190</v>
      </c>
      <c r="E284" s="260" t="s">
        <v>1</v>
      </c>
      <c r="F284" s="261" t="s">
        <v>192</v>
      </c>
      <c r="G284" s="259"/>
      <c r="H284" s="262">
        <v>3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190</v>
      </c>
      <c r="AU284" s="268" t="s">
        <v>87</v>
      </c>
      <c r="AV284" s="14" t="s">
        <v>186</v>
      </c>
      <c r="AW284" s="14" t="s">
        <v>34</v>
      </c>
      <c r="AX284" s="14" t="s">
        <v>85</v>
      </c>
      <c r="AY284" s="268" t="s">
        <v>179</v>
      </c>
    </row>
    <row r="285" s="2" customFormat="1" ht="16.5" customHeight="1">
      <c r="A285" s="39"/>
      <c r="B285" s="40"/>
      <c r="C285" s="280" t="s">
        <v>284</v>
      </c>
      <c r="D285" s="280" t="s">
        <v>400</v>
      </c>
      <c r="E285" s="281" t="s">
        <v>1581</v>
      </c>
      <c r="F285" s="282" t="s">
        <v>1582</v>
      </c>
      <c r="G285" s="283" t="s">
        <v>195</v>
      </c>
      <c r="H285" s="284">
        <v>3</v>
      </c>
      <c r="I285" s="285"/>
      <c r="J285" s="286">
        <f>ROUND(I285*H285,2)</f>
        <v>0</v>
      </c>
      <c r="K285" s="282" t="s">
        <v>1</v>
      </c>
      <c r="L285" s="287"/>
      <c r="M285" s="288" t="s">
        <v>1</v>
      </c>
      <c r="N285" s="289" t="s">
        <v>43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227</v>
      </c>
      <c r="AT285" s="240" t="s">
        <v>400</v>
      </c>
      <c r="AU285" s="240" t="s">
        <v>87</v>
      </c>
      <c r="AY285" s="18" t="s">
        <v>179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85</v>
      </c>
      <c r="BK285" s="241">
        <f>ROUND(I285*H285,2)</f>
        <v>0</v>
      </c>
      <c r="BL285" s="18" t="s">
        <v>186</v>
      </c>
      <c r="BM285" s="240" t="s">
        <v>1583</v>
      </c>
    </row>
    <row r="286" s="2" customFormat="1">
      <c r="A286" s="39"/>
      <c r="B286" s="40"/>
      <c r="C286" s="41"/>
      <c r="D286" s="242" t="s">
        <v>188</v>
      </c>
      <c r="E286" s="41"/>
      <c r="F286" s="243" t="s">
        <v>1582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188</v>
      </c>
      <c r="AU286" s="18" t="s">
        <v>87</v>
      </c>
    </row>
    <row r="287" s="2" customFormat="1" ht="33" customHeight="1">
      <c r="A287" s="39"/>
      <c r="B287" s="40"/>
      <c r="C287" s="229" t="s">
        <v>290</v>
      </c>
      <c r="D287" s="229" t="s">
        <v>181</v>
      </c>
      <c r="E287" s="230" t="s">
        <v>805</v>
      </c>
      <c r="F287" s="231" t="s">
        <v>806</v>
      </c>
      <c r="G287" s="232" t="s">
        <v>246</v>
      </c>
      <c r="H287" s="233">
        <v>1.9199999999999999</v>
      </c>
      <c r="I287" s="234"/>
      <c r="J287" s="235">
        <f>ROUND(I287*H287,2)</f>
        <v>0</v>
      </c>
      <c r="K287" s="231" t="s">
        <v>1</v>
      </c>
      <c r="L287" s="45"/>
      <c r="M287" s="236" t="s">
        <v>1</v>
      </c>
      <c r="N287" s="237" t="s">
        <v>43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186</v>
      </c>
      <c r="AT287" s="240" t="s">
        <v>181</v>
      </c>
      <c r="AU287" s="240" t="s">
        <v>87</v>
      </c>
      <c r="AY287" s="18" t="s">
        <v>179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85</v>
      </c>
      <c r="BK287" s="241">
        <f>ROUND(I287*H287,2)</f>
        <v>0</v>
      </c>
      <c r="BL287" s="18" t="s">
        <v>186</v>
      </c>
      <c r="BM287" s="240" t="s">
        <v>1584</v>
      </c>
    </row>
    <row r="288" s="2" customFormat="1">
      <c r="A288" s="39"/>
      <c r="B288" s="40"/>
      <c r="C288" s="41"/>
      <c r="D288" s="242" t="s">
        <v>188</v>
      </c>
      <c r="E288" s="41"/>
      <c r="F288" s="243" t="s">
        <v>806</v>
      </c>
      <c r="G288" s="41"/>
      <c r="H288" s="41"/>
      <c r="I288" s="244"/>
      <c r="J288" s="41"/>
      <c r="K288" s="41"/>
      <c r="L288" s="45"/>
      <c r="M288" s="245"/>
      <c r="N288" s="24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188</v>
      </c>
      <c r="AU288" s="18" t="s">
        <v>87</v>
      </c>
    </row>
    <row r="289" s="15" customFormat="1">
      <c r="A289" s="15"/>
      <c r="B289" s="270"/>
      <c r="C289" s="271"/>
      <c r="D289" s="242" t="s">
        <v>190</v>
      </c>
      <c r="E289" s="272" t="s">
        <v>1</v>
      </c>
      <c r="F289" s="273" t="s">
        <v>1510</v>
      </c>
      <c r="G289" s="271"/>
      <c r="H289" s="272" t="s">
        <v>1</v>
      </c>
      <c r="I289" s="274"/>
      <c r="J289" s="271"/>
      <c r="K289" s="271"/>
      <c r="L289" s="275"/>
      <c r="M289" s="276"/>
      <c r="N289" s="277"/>
      <c r="O289" s="277"/>
      <c r="P289" s="277"/>
      <c r="Q289" s="277"/>
      <c r="R289" s="277"/>
      <c r="S289" s="277"/>
      <c r="T289" s="27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9" t="s">
        <v>190</v>
      </c>
      <c r="AU289" s="279" t="s">
        <v>87</v>
      </c>
      <c r="AV289" s="15" t="s">
        <v>85</v>
      </c>
      <c r="AW289" s="15" t="s">
        <v>34</v>
      </c>
      <c r="AX289" s="15" t="s">
        <v>78</v>
      </c>
      <c r="AY289" s="279" t="s">
        <v>179</v>
      </c>
    </row>
    <row r="290" s="13" customFormat="1">
      <c r="A290" s="13"/>
      <c r="B290" s="247"/>
      <c r="C290" s="248"/>
      <c r="D290" s="242" t="s">
        <v>190</v>
      </c>
      <c r="E290" s="249" t="s">
        <v>1</v>
      </c>
      <c r="F290" s="250" t="s">
        <v>1585</v>
      </c>
      <c r="G290" s="248"/>
      <c r="H290" s="251">
        <v>1.9199999999999999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190</v>
      </c>
      <c r="AU290" s="257" t="s">
        <v>87</v>
      </c>
      <c r="AV290" s="13" t="s">
        <v>87</v>
      </c>
      <c r="AW290" s="13" t="s">
        <v>34</v>
      </c>
      <c r="AX290" s="13" t="s">
        <v>78</v>
      </c>
      <c r="AY290" s="257" t="s">
        <v>179</v>
      </c>
    </row>
    <row r="291" s="14" customFormat="1">
      <c r="A291" s="14"/>
      <c r="B291" s="258"/>
      <c r="C291" s="259"/>
      <c r="D291" s="242" t="s">
        <v>190</v>
      </c>
      <c r="E291" s="260" t="s">
        <v>1</v>
      </c>
      <c r="F291" s="261" t="s">
        <v>192</v>
      </c>
      <c r="G291" s="259"/>
      <c r="H291" s="262">
        <v>1.9199999999999999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190</v>
      </c>
      <c r="AU291" s="268" t="s">
        <v>87</v>
      </c>
      <c r="AV291" s="14" t="s">
        <v>186</v>
      </c>
      <c r="AW291" s="14" t="s">
        <v>34</v>
      </c>
      <c r="AX291" s="14" t="s">
        <v>85</v>
      </c>
      <c r="AY291" s="268" t="s">
        <v>179</v>
      </c>
    </row>
    <row r="292" s="12" customFormat="1" ht="22.8" customHeight="1">
      <c r="A292" s="12"/>
      <c r="B292" s="213"/>
      <c r="C292" s="214"/>
      <c r="D292" s="215" t="s">
        <v>77</v>
      </c>
      <c r="E292" s="227" t="s">
        <v>227</v>
      </c>
      <c r="F292" s="227" t="s">
        <v>950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SUM(P293:P376)</f>
        <v>0</v>
      </c>
      <c r="Q292" s="221"/>
      <c r="R292" s="222">
        <f>SUM(R293:R376)</f>
        <v>0</v>
      </c>
      <c r="S292" s="221"/>
      <c r="T292" s="223">
        <f>SUM(T293:T376)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85</v>
      </c>
      <c r="AT292" s="225" t="s">
        <v>77</v>
      </c>
      <c r="AU292" s="225" t="s">
        <v>85</v>
      </c>
      <c r="AY292" s="224" t="s">
        <v>179</v>
      </c>
      <c r="BK292" s="226">
        <f>SUM(BK293:BK376)</f>
        <v>0</v>
      </c>
    </row>
    <row r="293" s="2" customFormat="1" ht="24.15" customHeight="1">
      <c r="A293" s="39"/>
      <c r="B293" s="40"/>
      <c r="C293" s="229" t="s">
        <v>295</v>
      </c>
      <c r="D293" s="229" t="s">
        <v>181</v>
      </c>
      <c r="E293" s="230" t="s">
        <v>1586</v>
      </c>
      <c r="F293" s="231" t="s">
        <v>1587</v>
      </c>
      <c r="G293" s="232" t="s">
        <v>253</v>
      </c>
      <c r="H293" s="233">
        <v>32</v>
      </c>
      <c r="I293" s="234"/>
      <c r="J293" s="235">
        <f>ROUND(I293*H293,2)</f>
        <v>0</v>
      </c>
      <c r="K293" s="231" t="s">
        <v>1</v>
      </c>
      <c r="L293" s="45"/>
      <c r="M293" s="236" t="s">
        <v>1</v>
      </c>
      <c r="N293" s="237" t="s">
        <v>43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186</v>
      </c>
      <c r="AT293" s="240" t="s">
        <v>181</v>
      </c>
      <c r="AU293" s="240" t="s">
        <v>87</v>
      </c>
      <c r="AY293" s="18" t="s">
        <v>179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85</v>
      </c>
      <c r="BK293" s="241">
        <f>ROUND(I293*H293,2)</f>
        <v>0</v>
      </c>
      <c r="BL293" s="18" t="s">
        <v>186</v>
      </c>
      <c r="BM293" s="240" t="s">
        <v>1588</v>
      </c>
    </row>
    <row r="294" s="2" customFormat="1">
      <c r="A294" s="39"/>
      <c r="B294" s="40"/>
      <c r="C294" s="41"/>
      <c r="D294" s="242" t="s">
        <v>188</v>
      </c>
      <c r="E294" s="41"/>
      <c r="F294" s="243" t="s">
        <v>1587</v>
      </c>
      <c r="G294" s="41"/>
      <c r="H294" s="41"/>
      <c r="I294" s="244"/>
      <c r="J294" s="41"/>
      <c r="K294" s="41"/>
      <c r="L294" s="45"/>
      <c r="M294" s="245"/>
      <c r="N294" s="24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188</v>
      </c>
      <c r="AU294" s="18" t="s">
        <v>87</v>
      </c>
    </row>
    <row r="295" s="15" customFormat="1">
      <c r="A295" s="15"/>
      <c r="B295" s="270"/>
      <c r="C295" s="271"/>
      <c r="D295" s="242" t="s">
        <v>190</v>
      </c>
      <c r="E295" s="272" t="s">
        <v>1</v>
      </c>
      <c r="F295" s="273" t="s">
        <v>1510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9" t="s">
        <v>190</v>
      </c>
      <c r="AU295" s="279" t="s">
        <v>87</v>
      </c>
      <c r="AV295" s="15" t="s">
        <v>85</v>
      </c>
      <c r="AW295" s="15" t="s">
        <v>34</v>
      </c>
      <c r="AX295" s="15" t="s">
        <v>78</v>
      </c>
      <c r="AY295" s="279" t="s">
        <v>179</v>
      </c>
    </row>
    <row r="296" s="13" customFormat="1">
      <c r="A296" s="13"/>
      <c r="B296" s="247"/>
      <c r="C296" s="248"/>
      <c r="D296" s="242" t="s">
        <v>190</v>
      </c>
      <c r="E296" s="249" t="s">
        <v>1</v>
      </c>
      <c r="F296" s="250" t="s">
        <v>1589</v>
      </c>
      <c r="G296" s="248"/>
      <c r="H296" s="251">
        <v>32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190</v>
      </c>
      <c r="AU296" s="257" t="s">
        <v>87</v>
      </c>
      <c r="AV296" s="13" t="s">
        <v>87</v>
      </c>
      <c r="AW296" s="13" t="s">
        <v>34</v>
      </c>
      <c r="AX296" s="13" t="s">
        <v>78</v>
      </c>
      <c r="AY296" s="257" t="s">
        <v>179</v>
      </c>
    </row>
    <row r="297" s="14" customFormat="1">
      <c r="A297" s="14"/>
      <c r="B297" s="258"/>
      <c r="C297" s="259"/>
      <c r="D297" s="242" t="s">
        <v>190</v>
      </c>
      <c r="E297" s="260" t="s">
        <v>1</v>
      </c>
      <c r="F297" s="261" t="s">
        <v>192</v>
      </c>
      <c r="G297" s="259"/>
      <c r="H297" s="262">
        <v>32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190</v>
      </c>
      <c r="AU297" s="268" t="s">
        <v>87</v>
      </c>
      <c r="AV297" s="14" t="s">
        <v>186</v>
      </c>
      <c r="AW297" s="14" t="s">
        <v>34</v>
      </c>
      <c r="AX297" s="14" t="s">
        <v>85</v>
      </c>
      <c r="AY297" s="268" t="s">
        <v>179</v>
      </c>
    </row>
    <row r="298" s="2" customFormat="1" ht="24.15" customHeight="1">
      <c r="A298" s="39"/>
      <c r="B298" s="40"/>
      <c r="C298" s="229" t="s">
        <v>300</v>
      </c>
      <c r="D298" s="229" t="s">
        <v>181</v>
      </c>
      <c r="E298" s="230" t="s">
        <v>1590</v>
      </c>
      <c r="F298" s="231" t="s">
        <v>1591</v>
      </c>
      <c r="G298" s="232" t="s">
        <v>253</v>
      </c>
      <c r="H298" s="233">
        <v>45.5</v>
      </c>
      <c r="I298" s="234"/>
      <c r="J298" s="235">
        <f>ROUND(I298*H298,2)</f>
        <v>0</v>
      </c>
      <c r="K298" s="231" t="s">
        <v>1</v>
      </c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186</v>
      </c>
      <c r="AT298" s="240" t="s">
        <v>181</v>
      </c>
      <c r="AU298" s="240" t="s">
        <v>87</v>
      </c>
      <c r="AY298" s="18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85</v>
      </c>
      <c r="BK298" s="241">
        <f>ROUND(I298*H298,2)</f>
        <v>0</v>
      </c>
      <c r="BL298" s="18" t="s">
        <v>186</v>
      </c>
      <c r="BM298" s="240" t="s">
        <v>1592</v>
      </c>
    </row>
    <row r="299" s="2" customFormat="1">
      <c r="A299" s="39"/>
      <c r="B299" s="40"/>
      <c r="C299" s="41"/>
      <c r="D299" s="242" t="s">
        <v>188</v>
      </c>
      <c r="E299" s="41"/>
      <c r="F299" s="243" t="s">
        <v>1591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188</v>
      </c>
      <c r="AU299" s="18" t="s">
        <v>87</v>
      </c>
    </row>
    <row r="300" s="15" customFormat="1">
      <c r="A300" s="15"/>
      <c r="B300" s="270"/>
      <c r="C300" s="271"/>
      <c r="D300" s="242" t="s">
        <v>190</v>
      </c>
      <c r="E300" s="272" t="s">
        <v>1</v>
      </c>
      <c r="F300" s="273" t="s">
        <v>1593</v>
      </c>
      <c r="G300" s="271"/>
      <c r="H300" s="272" t="s">
        <v>1</v>
      </c>
      <c r="I300" s="274"/>
      <c r="J300" s="271"/>
      <c r="K300" s="271"/>
      <c r="L300" s="275"/>
      <c r="M300" s="276"/>
      <c r="N300" s="277"/>
      <c r="O300" s="277"/>
      <c r="P300" s="277"/>
      <c r="Q300" s="277"/>
      <c r="R300" s="277"/>
      <c r="S300" s="277"/>
      <c r="T300" s="27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9" t="s">
        <v>190</v>
      </c>
      <c r="AU300" s="279" t="s">
        <v>87</v>
      </c>
      <c r="AV300" s="15" t="s">
        <v>85</v>
      </c>
      <c r="AW300" s="15" t="s">
        <v>34</v>
      </c>
      <c r="AX300" s="15" t="s">
        <v>78</v>
      </c>
      <c r="AY300" s="279" t="s">
        <v>179</v>
      </c>
    </row>
    <row r="301" s="13" customFormat="1">
      <c r="A301" s="13"/>
      <c r="B301" s="247"/>
      <c r="C301" s="248"/>
      <c r="D301" s="242" t="s">
        <v>190</v>
      </c>
      <c r="E301" s="249" t="s">
        <v>1</v>
      </c>
      <c r="F301" s="250" t="s">
        <v>1594</v>
      </c>
      <c r="G301" s="248"/>
      <c r="H301" s="251">
        <v>45.5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190</v>
      </c>
      <c r="AU301" s="257" t="s">
        <v>87</v>
      </c>
      <c r="AV301" s="13" t="s">
        <v>87</v>
      </c>
      <c r="AW301" s="13" t="s">
        <v>34</v>
      </c>
      <c r="AX301" s="13" t="s">
        <v>78</v>
      </c>
      <c r="AY301" s="257" t="s">
        <v>179</v>
      </c>
    </row>
    <row r="302" s="14" customFormat="1">
      <c r="A302" s="14"/>
      <c r="B302" s="258"/>
      <c r="C302" s="259"/>
      <c r="D302" s="242" t="s">
        <v>190</v>
      </c>
      <c r="E302" s="260" t="s">
        <v>1</v>
      </c>
      <c r="F302" s="261" t="s">
        <v>192</v>
      </c>
      <c r="G302" s="259"/>
      <c r="H302" s="262">
        <v>45.5</v>
      </c>
      <c r="I302" s="263"/>
      <c r="J302" s="259"/>
      <c r="K302" s="259"/>
      <c r="L302" s="264"/>
      <c r="M302" s="265"/>
      <c r="N302" s="266"/>
      <c r="O302" s="266"/>
      <c r="P302" s="266"/>
      <c r="Q302" s="266"/>
      <c r="R302" s="266"/>
      <c r="S302" s="266"/>
      <c r="T302" s="26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8" t="s">
        <v>190</v>
      </c>
      <c r="AU302" s="268" t="s">
        <v>87</v>
      </c>
      <c r="AV302" s="14" t="s">
        <v>186</v>
      </c>
      <c r="AW302" s="14" t="s">
        <v>34</v>
      </c>
      <c r="AX302" s="14" t="s">
        <v>85</v>
      </c>
      <c r="AY302" s="268" t="s">
        <v>179</v>
      </c>
    </row>
    <row r="303" s="2" customFormat="1" ht="33" customHeight="1">
      <c r="A303" s="39"/>
      <c r="B303" s="40"/>
      <c r="C303" s="229" t="s">
        <v>7</v>
      </c>
      <c r="D303" s="229" t="s">
        <v>181</v>
      </c>
      <c r="E303" s="230" t="s">
        <v>1595</v>
      </c>
      <c r="F303" s="231" t="s">
        <v>1596</v>
      </c>
      <c r="G303" s="232" t="s">
        <v>195</v>
      </c>
      <c r="H303" s="233">
        <v>8</v>
      </c>
      <c r="I303" s="234"/>
      <c r="J303" s="235">
        <f>ROUND(I303*H303,2)</f>
        <v>0</v>
      </c>
      <c r="K303" s="231" t="s">
        <v>1</v>
      </c>
      <c r="L303" s="45"/>
      <c r="M303" s="236" t="s">
        <v>1</v>
      </c>
      <c r="N303" s="237" t="s">
        <v>43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186</v>
      </c>
      <c r="AT303" s="240" t="s">
        <v>181</v>
      </c>
      <c r="AU303" s="240" t="s">
        <v>87</v>
      </c>
      <c r="AY303" s="18" t="s">
        <v>179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85</v>
      </c>
      <c r="BK303" s="241">
        <f>ROUND(I303*H303,2)</f>
        <v>0</v>
      </c>
      <c r="BL303" s="18" t="s">
        <v>186</v>
      </c>
      <c r="BM303" s="240" t="s">
        <v>1597</v>
      </c>
    </row>
    <row r="304" s="2" customFormat="1">
      <c r="A304" s="39"/>
      <c r="B304" s="40"/>
      <c r="C304" s="41"/>
      <c r="D304" s="242" t="s">
        <v>188</v>
      </c>
      <c r="E304" s="41"/>
      <c r="F304" s="243" t="s">
        <v>1596</v>
      </c>
      <c r="G304" s="41"/>
      <c r="H304" s="41"/>
      <c r="I304" s="244"/>
      <c r="J304" s="41"/>
      <c r="K304" s="41"/>
      <c r="L304" s="45"/>
      <c r="M304" s="245"/>
      <c r="N304" s="24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188</v>
      </c>
      <c r="AU304" s="18" t="s">
        <v>87</v>
      </c>
    </row>
    <row r="305" s="15" customFormat="1">
      <c r="A305" s="15"/>
      <c r="B305" s="270"/>
      <c r="C305" s="271"/>
      <c r="D305" s="242" t="s">
        <v>190</v>
      </c>
      <c r="E305" s="272" t="s">
        <v>1</v>
      </c>
      <c r="F305" s="273" t="s">
        <v>1598</v>
      </c>
      <c r="G305" s="271"/>
      <c r="H305" s="272" t="s">
        <v>1</v>
      </c>
      <c r="I305" s="274"/>
      <c r="J305" s="271"/>
      <c r="K305" s="271"/>
      <c r="L305" s="275"/>
      <c r="M305" s="276"/>
      <c r="N305" s="277"/>
      <c r="O305" s="277"/>
      <c r="P305" s="277"/>
      <c r="Q305" s="277"/>
      <c r="R305" s="277"/>
      <c r="S305" s="277"/>
      <c r="T305" s="27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9" t="s">
        <v>190</v>
      </c>
      <c r="AU305" s="279" t="s">
        <v>87</v>
      </c>
      <c r="AV305" s="15" t="s">
        <v>85</v>
      </c>
      <c r="AW305" s="15" t="s">
        <v>34</v>
      </c>
      <c r="AX305" s="15" t="s">
        <v>78</v>
      </c>
      <c r="AY305" s="279" t="s">
        <v>179</v>
      </c>
    </row>
    <row r="306" s="13" customFormat="1">
      <c r="A306" s="13"/>
      <c r="B306" s="247"/>
      <c r="C306" s="248"/>
      <c r="D306" s="242" t="s">
        <v>190</v>
      </c>
      <c r="E306" s="249" t="s">
        <v>1</v>
      </c>
      <c r="F306" s="250" t="s">
        <v>186</v>
      </c>
      <c r="G306" s="248"/>
      <c r="H306" s="251">
        <v>4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190</v>
      </c>
      <c r="AU306" s="257" t="s">
        <v>87</v>
      </c>
      <c r="AV306" s="13" t="s">
        <v>87</v>
      </c>
      <c r="AW306" s="13" t="s">
        <v>34</v>
      </c>
      <c r="AX306" s="13" t="s">
        <v>78</v>
      </c>
      <c r="AY306" s="257" t="s">
        <v>179</v>
      </c>
    </row>
    <row r="307" s="15" customFormat="1">
      <c r="A307" s="15"/>
      <c r="B307" s="270"/>
      <c r="C307" s="271"/>
      <c r="D307" s="242" t="s">
        <v>190</v>
      </c>
      <c r="E307" s="272" t="s">
        <v>1</v>
      </c>
      <c r="F307" s="273" t="s">
        <v>1599</v>
      </c>
      <c r="G307" s="271"/>
      <c r="H307" s="272" t="s">
        <v>1</v>
      </c>
      <c r="I307" s="274"/>
      <c r="J307" s="271"/>
      <c r="K307" s="271"/>
      <c r="L307" s="275"/>
      <c r="M307" s="276"/>
      <c r="N307" s="277"/>
      <c r="O307" s="277"/>
      <c r="P307" s="277"/>
      <c r="Q307" s="277"/>
      <c r="R307" s="277"/>
      <c r="S307" s="277"/>
      <c r="T307" s="27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9" t="s">
        <v>190</v>
      </c>
      <c r="AU307" s="279" t="s">
        <v>87</v>
      </c>
      <c r="AV307" s="15" t="s">
        <v>85</v>
      </c>
      <c r="AW307" s="15" t="s">
        <v>34</v>
      </c>
      <c r="AX307" s="15" t="s">
        <v>78</v>
      </c>
      <c r="AY307" s="279" t="s">
        <v>179</v>
      </c>
    </row>
    <row r="308" s="13" customFormat="1">
      <c r="A308" s="13"/>
      <c r="B308" s="247"/>
      <c r="C308" s="248"/>
      <c r="D308" s="242" t="s">
        <v>190</v>
      </c>
      <c r="E308" s="249" t="s">
        <v>1</v>
      </c>
      <c r="F308" s="250" t="s">
        <v>186</v>
      </c>
      <c r="G308" s="248"/>
      <c r="H308" s="251">
        <v>4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190</v>
      </c>
      <c r="AU308" s="257" t="s">
        <v>87</v>
      </c>
      <c r="AV308" s="13" t="s">
        <v>87</v>
      </c>
      <c r="AW308" s="13" t="s">
        <v>34</v>
      </c>
      <c r="AX308" s="13" t="s">
        <v>78</v>
      </c>
      <c r="AY308" s="257" t="s">
        <v>179</v>
      </c>
    </row>
    <row r="309" s="14" customFormat="1">
      <c r="A309" s="14"/>
      <c r="B309" s="258"/>
      <c r="C309" s="259"/>
      <c r="D309" s="242" t="s">
        <v>190</v>
      </c>
      <c r="E309" s="260" t="s">
        <v>1</v>
      </c>
      <c r="F309" s="261" t="s">
        <v>192</v>
      </c>
      <c r="G309" s="259"/>
      <c r="H309" s="262">
        <v>8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190</v>
      </c>
      <c r="AU309" s="268" t="s">
        <v>87</v>
      </c>
      <c r="AV309" s="14" t="s">
        <v>186</v>
      </c>
      <c r="AW309" s="14" t="s">
        <v>34</v>
      </c>
      <c r="AX309" s="14" t="s">
        <v>85</v>
      </c>
      <c r="AY309" s="268" t="s">
        <v>179</v>
      </c>
    </row>
    <row r="310" s="2" customFormat="1" ht="24.15" customHeight="1">
      <c r="A310" s="39"/>
      <c r="B310" s="40"/>
      <c r="C310" s="280" t="s">
        <v>309</v>
      </c>
      <c r="D310" s="280" t="s">
        <v>400</v>
      </c>
      <c r="E310" s="281" t="s">
        <v>1600</v>
      </c>
      <c r="F310" s="282" t="s">
        <v>1601</v>
      </c>
      <c r="G310" s="283" t="s">
        <v>195</v>
      </c>
      <c r="H310" s="284">
        <v>4</v>
      </c>
      <c r="I310" s="285"/>
      <c r="J310" s="286">
        <f>ROUND(I310*H310,2)</f>
        <v>0</v>
      </c>
      <c r="K310" s="282" t="s">
        <v>1</v>
      </c>
      <c r="L310" s="287"/>
      <c r="M310" s="288" t="s">
        <v>1</v>
      </c>
      <c r="N310" s="289" t="s">
        <v>43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227</v>
      </c>
      <c r="AT310" s="240" t="s">
        <v>400</v>
      </c>
      <c r="AU310" s="240" t="s">
        <v>87</v>
      </c>
      <c r="AY310" s="18" t="s">
        <v>179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85</v>
      </c>
      <c r="BK310" s="241">
        <f>ROUND(I310*H310,2)</f>
        <v>0</v>
      </c>
      <c r="BL310" s="18" t="s">
        <v>186</v>
      </c>
      <c r="BM310" s="240" t="s">
        <v>1602</v>
      </c>
    </row>
    <row r="311" s="2" customFormat="1">
      <c r="A311" s="39"/>
      <c r="B311" s="40"/>
      <c r="C311" s="41"/>
      <c r="D311" s="242" t="s">
        <v>188</v>
      </c>
      <c r="E311" s="41"/>
      <c r="F311" s="243" t="s">
        <v>1601</v>
      </c>
      <c r="G311" s="41"/>
      <c r="H311" s="41"/>
      <c r="I311" s="244"/>
      <c r="J311" s="41"/>
      <c r="K311" s="41"/>
      <c r="L311" s="45"/>
      <c r="M311" s="245"/>
      <c r="N311" s="24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188</v>
      </c>
      <c r="AU311" s="18" t="s">
        <v>87</v>
      </c>
    </row>
    <row r="312" s="2" customFormat="1" ht="24.15" customHeight="1">
      <c r="A312" s="39"/>
      <c r="B312" s="40"/>
      <c r="C312" s="280" t="s">
        <v>314</v>
      </c>
      <c r="D312" s="280" t="s">
        <v>400</v>
      </c>
      <c r="E312" s="281" t="s">
        <v>1603</v>
      </c>
      <c r="F312" s="282" t="s">
        <v>1604</v>
      </c>
      <c r="G312" s="283" t="s">
        <v>195</v>
      </c>
      <c r="H312" s="284">
        <v>4</v>
      </c>
      <c r="I312" s="285"/>
      <c r="J312" s="286">
        <f>ROUND(I312*H312,2)</f>
        <v>0</v>
      </c>
      <c r="K312" s="282" t="s">
        <v>1</v>
      </c>
      <c r="L312" s="287"/>
      <c r="M312" s="288" t="s">
        <v>1</v>
      </c>
      <c r="N312" s="289" t="s">
        <v>43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227</v>
      </c>
      <c r="AT312" s="240" t="s">
        <v>400</v>
      </c>
      <c r="AU312" s="240" t="s">
        <v>87</v>
      </c>
      <c r="AY312" s="18" t="s">
        <v>179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85</v>
      </c>
      <c r="BK312" s="241">
        <f>ROUND(I312*H312,2)</f>
        <v>0</v>
      </c>
      <c r="BL312" s="18" t="s">
        <v>186</v>
      </c>
      <c r="BM312" s="240" t="s">
        <v>1605</v>
      </c>
    </row>
    <row r="313" s="2" customFormat="1">
      <c r="A313" s="39"/>
      <c r="B313" s="40"/>
      <c r="C313" s="41"/>
      <c r="D313" s="242" t="s">
        <v>188</v>
      </c>
      <c r="E313" s="41"/>
      <c r="F313" s="243" t="s">
        <v>1604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188</v>
      </c>
      <c r="AU313" s="18" t="s">
        <v>87</v>
      </c>
    </row>
    <row r="314" s="2" customFormat="1" ht="33" customHeight="1">
      <c r="A314" s="39"/>
      <c r="B314" s="40"/>
      <c r="C314" s="229" t="s">
        <v>319</v>
      </c>
      <c r="D314" s="229" t="s">
        <v>181</v>
      </c>
      <c r="E314" s="230" t="s">
        <v>1606</v>
      </c>
      <c r="F314" s="231" t="s">
        <v>1607</v>
      </c>
      <c r="G314" s="232" t="s">
        <v>195</v>
      </c>
      <c r="H314" s="233">
        <v>4</v>
      </c>
      <c r="I314" s="234"/>
      <c r="J314" s="235">
        <f>ROUND(I314*H314,2)</f>
        <v>0</v>
      </c>
      <c r="K314" s="231" t="s">
        <v>1</v>
      </c>
      <c r="L314" s="45"/>
      <c r="M314" s="236" t="s">
        <v>1</v>
      </c>
      <c r="N314" s="237" t="s">
        <v>43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186</v>
      </c>
      <c r="AT314" s="240" t="s">
        <v>181</v>
      </c>
      <c r="AU314" s="240" t="s">
        <v>87</v>
      </c>
      <c r="AY314" s="18" t="s">
        <v>179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85</v>
      </c>
      <c r="BK314" s="241">
        <f>ROUND(I314*H314,2)</f>
        <v>0</v>
      </c>
      <c r="BL314" s="18" t="s">
        <v>186</v>
      </c>
      <c r="BM314" s="240" t="s">
        <v>1608</v>
      </c>
    </row>
    <row r="315" s="2" customFormat="1">
      <c r="A315" s="39"/>
      <c r="B315" s="40"/>
      <c r="C315" s="41"/>
      <c r="D315" s="242" t="s">
        <v>188</v>
      </c>
      <c r="E315" s="41"/>
      <c r="F315" s="243" t="s">
        <v>1607</v>
      </c>
      <c r="G315" s="41"/>
      <c r="H315" s="41"/>
      <c r="I315" s="244"/>
      <c r="J315" s="41"/>
      <c r="K315" s="41"/>
      <c r="L315" s="45"/>
      <c r="M315" s="245"/>
      <c r="N315" s="24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188</v>
      </c>
      <c r="AU315" s="18" t="s">
        <v>87</v>
      </c>
    </row>
    <row r="316" s="15" customFormat="1">
      <c r="A316" s="15"/>
      <c r="B316" s="270"/>
      <c r="C316" s="271"/>
      <c r="D316" s="242" t="s">
        <v>190</v>
      </c>
      <c r="E316" s="272" t="s">
        <v>1</v>
      </c>
      <c r="F316" s="273" t="s">
        <v>1609</v>
      </c>
      <c r="G316" s="271"/>
      <c r="H316" s="272" t="s">
        <v>1</v>
      </c>
      <c r="I316" s="274"/>
      <c r="J316" s="271"/>
      <c r="K316" s="271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190</v>
      </c>
      <c r="AU316" s="279" t="s">
        <v>87</v>
      </c>
      <c r="AV316" s="15" t="s">
        <v>85</v>
      </c>
      <c r="AW316" s="15" t="s">
        <v>34</v>
      </c>
      <c r="AX316" s="15" t="s">
        <v>78</v>
      </c>
      <c r="AY316" s="279" t="s">
        <v>179</v>
      </c>
    </row>
    <row r="317" s="13" customFormat="1">
      <c r="A317" s="13"/>
      <c r="B317" s="247"/>
      <c r="C317" s="248"/>
      <c r="D317" s="242" t="s">
        <v>190</v>
      </c>
      <c r="E317" s="249" t="s">
        <v>1</v>
      </c>
      <c r="F317" s="250" t="s">
        <v>186</v>
      </c>
      <c r="G317" s="248"/>
      <c r="H317" s="251">
        <v>4</v>
      </c>
      <c r="I317" s="252"/>
      <c r="J317" s="248"/>
      <c r="K317" s="248"/>
      <c r="L317" s="253"/>
      <c r="M317" s="254"/>
      <c r="N317" s="255"/>
      <c r="O317" s="255"/>
      <c r="P317" s="255"/>
      <c r="Q317" s="255"/>
      <c r="R317" s="255"/>
      <c r="S317" s="255"/>
      <c r="T317" s="25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7" t="s">
        <v>190</v>
      </c>
      <c r="AU317" s="257" t="s">
        <v>87</v>
      </c>
      <c r="AV317" s="13" t="s">
        <v>87</v>
      </c>
      <c r="AW317" s="13" t="s">
        <v>34</v>
      </c>
      <c r="AX317" s="13" t="s">
        <v>78</v>
      </c>
      <c r="AY317" s="257" t="s">
        <v>179</v>
      </c>
    </row>
    <row r="318" s="14" customFormat="1">
      <c r="A318" s="14"/>
      <c r="B318" s="258"/>
      <c r="C318" s="259"/>
      <c r="D318" s="242" t="s">
        <v>190</v>
      </c>
      <c r="E318" s="260" t="s">
        <v>1</v>
      </c>
      <c r="F318" s="261" t="s">
        <v>192</v>
      </c>
      <c r="G318" s="259"/>
      <c r="H318" s="262">
        <v>4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8" t="s">
        <v>190</v>
      </c>
      <c r="AU318" s="268" t="s">
        <v>87</v>
      </c>
      <c r="AV318" s="14" t="s">
        <v>186</v>
      </c>
      <c r="AW318" s="14" t="s">
        <v>34</v>
      </c>
      <c r="AX318" s="14" t="s">
        <v>85</v>
      </c>
      <c r="AY318" s="268" t="s">
        <v>179</v>
      </c>
    </row>
    <row r="319" s="2" customFormat="1" ht="16.5" customHeight="1">
      <c r="A319" s="39"/>
      <c r="B319" s="40"/>
      <c r="C319" s="280" t="s">
        <v>324</v>
      </c>
      <c r="D319" s="280" t="s">
        <v>400</v>
      </c>
      <c r="E319" s="281" t="s">
        <v>1610</v>
      </c>
      <c r="F319" s="282" t="s">
        <v>1611</v>
      </c>
      <c r="G319" s="283" t="s">
        <v>195</v>
      </c>
      <c r="H319" s="284">
        <v>4</v>
      </c>
      <c r="I319" s="285"/>
      <c r="J319" s="286">
        <f>ROUND(I319*H319,2)</f>
        <v>0</v>
      </c>
      <c r="K319" s="282" t="s">
        <v>1</v>
      </c>
      <c r="L319" s="287"/>
      <c r="M319" s="288" t="s">
        <v>1</v>
      </c>
      <c r="N319" s="289" t="s">
        <v>43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227</v>
      </c>
      <c r="AT319" s="240" t="s">
        <v>400</v>
      </c>
      <c r="AU319" s="240" t="s">
        <v>87</v>
      </c>
      <c r="AY319" s="18" t="s">
        <v>179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85</v>
      </c>
      <c r="BK319" s="241">
        <f>ROUND(I319*H319,2)</f>
        <v>0</v>
      </c>
      <c r="BL319" s="18" t="s">
        <v>186</v>
      </c>
      <c r="BM319" s="240" t="s">
        <v>1612</v>
      </c>
    </row>
    <row r="320" s="2" customFormat="1">
      <c r="A320" s="39"/>
      <c r="B320" s="40"/>
      <c r="C320" s="41"/>
      <c r="D320" s="242" t="s">
        <v>188</v>
      </c>
      <c r="E320" s="41"/>
      <c r="F320" s="243" t="s">
        <v>1611</v>
      </c>
      <c r="G320" s="41"/>
      <c r="H320" s="41"/>
      <c r="I320" s="244"/>
      <c r="J320" s="41"/>
      <c r="K320" s="41"/>
      <c r="L320" s="45"/>
      <c r="M320" s="245"/>
      <c r="N320" s="24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188</v>
      </c>
      <c r="AU320" s="18" t="s">
        <v>87</v>
      </c>
    </row>
    <row r="321" s="2" customFormat="1" ht="21.75" customHeight="1">
      <c r="A321" s="39"/>
      <c r="B321" s="40"/>
      <c r="C321" s="229" t="s">
        <v>331</v>
      </c>
      <c r="D321" s="229" t="s">
        <v>181</v>
      </c>
      <c r="E321" s="230" t="s">
        <v>1613</v>
      </c>
      <c r="F321" s="231" t="s">
        <v>1614</v>
      </c>
      <c r="G321" s="232" t="s">
        <v>253</v>
      </c>
      <c r="H321" s="233">
        <v>77.5</v>
      </c>
      <c r="I321" s="234"/>
      <c r="J321" s="235">
        <f>ROUND(I321*H321,2)</f>
        <v>0</v>
      </c>
      <c r="K321" s="231" t="s">
        <v>1</v>
      </c>
      <c r="L321" s="45"/>
      <c r="M321" s="236" t="s">
        <v>1</v>
      </c>
      <c r="N321" s="237" t="s">
        <v>43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186</v>
      </c>
      <c r="AT321" s="240" t="s">
        <v>181</v>
      </c>
      <c r="AU321" s="240" t="s">
        <v>87</v>
      </c>
      <c r="AY321" s="18" t="s">
        <v>179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85</v>
      </c>
      <c r="BK321" s="241">
        <f>ROUND(I321*H321,2)</f>
        <v>0</v>
      </c>
      <c r="BL321" s="18" t="s">
        <v>186</v>
      </c>
      <c r="BM321" s="240" t="s">
        <v>1615</v>
      </c>
    </row>
    <row r="322" s="2" customFormat="1">
      <c r="A322" s="39"/>
      <c r="B322" s="40"/>
      <c r="C322" s="41"/>
      <c r="D322" s="242" t="s">
        <v>188</v>
      </c>
      <c r="E322" s="41"/>
      <c r="F322" s="243" t="s">
        <v>1614</v>
      </c>
      <c r="G322" s="41"/>
      <c r="H322" s="41"/>
      <c r="I322" s="244"/>
      <c r="J322" s="41"/>
      <c r="K322" s="41"/>
      <c r="L322" s="45"/>
      <c r="M322" s="245"/>
      <c r="N322" s="24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188</v>
      </c>
      <c r="AU322" s="18" t="s">
        <v>87</v>
      </c>
    </row>
    <row r="323" s="15" customFormat="1">
      <c r="A323" s="15"/>
      <c r="B323" s="270"/>
      <c r="C323" s="271"/>
      <c r="D323" s="242" t="s">
        <v>190</v>
      </c>
      <c r="E323" s="272" t="s">
        <v>1</v>
      </c>
      <c r="F323" s="273" t="s">
        <v>1510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9" t="s">
        <v>190</v>
      </c>
      <c r="AU323" s="279" t="s">
        <v>87</v>
      </c>
      <c r="AV323" s="15" t="s">
        <v>85</v>
      </c>
      <c r="AW323" s="15" t="s">
        <v>34</v>
      </c>
      <c r="AX323" s="15" t="s">
        <v>78</v>
      </c>
      <c r="AY323" s="279" t="s">
        <v>179</v>
      </c>
    </row>
    <row r="324" s="13" customFormat="1">
      <c r="A324" s="13"/>
      <c r="B324" s="247"/>
      <c r="C324" s="248"/>
      <c r="D324" s="242" t="s">
        <v>190</v>
      </c>
      <c r="E324" s="249" t="s">
        <v>1</v>
      </c>
      <c r="F324" s="250" t="s">
        <v>1589</v>
      </c>
      <c r="G324" s="248"/>
      <c r="H324" s="251">
        <v>32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190</v>
      </c>
      <c r="AU324" s="257" t="s">
        <v>87</v>
      </c>
      <c r="AV324" s="13" t="s">
        <v>87</v>
      </c>
      <c r="AW324" s="13" t="s">
        <v>34</v>
      </c>
      <c r="AX324" s="13" t="s">
        <v>78</v>
      </c>
      <c r="AY324" s="257" t="s">
        <v>179</v>
      </c>
    </row>
    <row r="325" s="16" customFormat="1">
      <c r="A325" s="16"/>
      <c r="B325" s="290"/>
      <c r="C325" s="291"/>
      <c r="D325" s="242" t="s">
        <v>190</v>
      </c>
      <c r="E325" s="292" t="s">
        <v>1</v>
      </c>
      <c r="F325" s="293" t="s">
        <v>1387</v>
      </c>
      <c r="G325" s="291"/>
      <c r="H325" s="294">
        <v>32</v>
      </c>
      <c r="I325" s="295"/>
      <c r="J325" s="291"/>
      <c r="K325" s="291"/>
      <c r="L325" s="296"/>
      <c r="M325" s="297"/>
      <c r="N325" s="298"/>
      <c r="O325" s="298"/>
      <c r="P325" s="298"/>
      <c r="Q325" s="298"/>
      <c r="R325" s="298"/>
      <c r="S325" s="298"/>
      <c r="T325" s="299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300" t="s">
        <v>190</v>
      </c>
      <c r="AU325" s="300" t="s">
        <v>87</v>
      </c>
      <c r="AV325" s="16" t="s">
        <v>95</v>
      </c>
      <c r="AW325" s="16" t="s">
        <v>34</v>
      </c>
      <c r="AX325" s="16" t="s">
        <v>78</v>
      </c>
      <c r="AY325" s="300" t="s">
        <v>179</v>
      </c>
    </row>
    <row r="326" s="15" customFormat="1">
      <c r="A326" s="15"/>
      <c r="B326" s="270"/>
      <c r="C326" s="271"/>
      <c r="D326" s="242" t="s">
        <v>190</v>
      </c>
      <c r="E326" s="272" t="s">
        <v>1</v>
      </c>
      <c r="F326" s="273" t="s">
        <v>1616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190</v>
      </c>
      <c r="AU326" s="279" t="s">
        <v>87</v>
      </c>
      <c r="AV326" s="15" t="s">
        <v>85</v>
      </c>
      <c r="AW326" s="15" t="s">
        <v>34</v>
      </c>
      <c r="AX326" s="15" t="s">
        <v>78</v>
      </c>
      <c r="AY326" s="279" t="s">
        <v>179</v>
      </c>
    </row>
    <row r="327" s="13" customFormat="1">
      <c r="A327" s="13"/>
      <c r="B327" s="247"/>
      <c r="C327" s="248"/>
      <c r="D327" s="242" t="s">
        <v>190</v>
      </c>
      <c r="E327" s="249" t="s">
        <v>1</v>
      </c>
      <c r="F327" s="250" t="s">
        <v>1594</v>
      </c>
      <c r="G327" s="248"/>
      <c r="H327" s="251">
        <v>45.5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190</v>
      </c>
      <c r="AU327" s="257" t="s">
        <v>87</v>
      </c>
      <c r="AV327" s="13" t="s">
        <v>87</v>
      </c>
      <c r="AW327" s="13" t="s">
        <v>34</v>
      </c>
      <c r="AX327" s="13" t="s">
        <v>78</v>
      </c>
      <c r="AY327" s="257" t="s">
        <v>179</v>
      </c>
    </row>
    <row r="328" s="16" customFormat="1">
      <c r="A328" s="16"/>
      <c r="B328" s="290"/>
      <c r="C328" s="291"/>
      <c r="D328" s="242" t="s">
        <v>190</v>
      </c>
      <c r="E328" s="292" t="s">
        <v>1</v>
      </c>
      <c r="F328" s="293" t="s">
        <v>1387</v>
      </c>
      <c r="G328" s="291"/>
      <c r="H328" s="294">
        <v>45.5</v>
      </c>
      <c r="I328" s="295"/>
      <c r="J328" s="291"/>
      <c r="K328" s="291"/>
      <c r="L328" s="296"/>
      <c r="M328" s="297"/>
      <c r="N328" s="298"/>
      <c r="O328" s="298"/>
      <c r="P328" s="298"/>
      <c r="Q328" s="298"/>
      <c r="R328" s="298"/>
      <c r="S328" s="298"/>
      <c r="T328" s="299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0" t="s">
        <v>190</v>
      </c>
      <c r="AU328" s="300" t="s">
        <v>87</v>
      </c>
      <c r="AV328" s="16" t="s">
        <v>95</v>
      </c>
      <c r="AW328" s="16" t="s">
        <v>34</v>
      </c>
      <c r="AX328" s="16" t="s">
        <v>78</v>
      </c>
      <c r="AY328" s="300" t="s">
        <v>179</v>
      </c>
    </row>
    <row r="329" s="14" customFormat="1">
      <c r="A329" s="14"/>
      <c r="B329" s="258"/>
      <c r="C329" s="259"/>
      <c r="D329" s="242" t="s">
        <v>190</v>
      </c>
      <c r="E329" s="260" t="s">
        <v>1</v>
      </c>
      <c r="F329" s="261" t="s">
        <v>192</v>
      </c>
      <c r="G329" s="259"/>
      <c r="H329" s="262">
        <v>77.5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8" t="s">
        <v>190</v>
      </c>
      <c r="AU329" s="268" t="s">
        <v>87</v>
      </c>
      <c r="AV329" s="14" t="s">
        <v>186</v>
      </c>
      <c r="AW329" s="14" t="s">
        <v>34</v>
      </c>
      <c r="AX329" s="14" t="s">
        <v>85</v>
      </c>
      <c r="AY329" s="268" t="s">
        <v>179</v>
      </c>
    </row>
    <row r="330" s="2" customFormat="1" ht="24.15" customHeight="1">
      <c r="A330" s="39"/>
      <c r="B330" s="40"/>
      <c r="C330" s="229" t="s">
        <v>337</v>
      </c>
      <c r="D330" s="229" t="s">
        <v>181</v>
      </c>
      <c r="E330" s="230" t="s">
        <v>1617</v>
      </c>
      <c r="F330" s="231" t="s">
        <v>1618</v>
      </c>
      <c r="G330" s="232" t="s">
        <v>195</v>
      </c>
      <c r="H330" s="233">
        <v>7</v>
      </c>
      <c r="I330" s="234"/>
      <c r="J330" s="235">
        <f>ROUND(I330*H330,2)</f>
        <v>0</v>
      </c>
      <c r="K330" s="231" t="s">
        <v>1</v>
      </c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186</v>
      </c>
      <c r="AT330" s="240" t="s">
        <v>181</v>
      </c>
      <c r="AU330" s="240" t="s">
        <v>87</v>
      </c>
      <c r="AY330" s="18" t="s">
        <v>179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85</v>
      </c>
      <c r="BK330" s="241">
        <f>ROUND(I330*H330,2)</f>
        <v>0</v>
      </c>
      <c r="BL330" s="18" t="s">
        <v>186</v>
      </c>
      <c r="BM330" s="240" t="s">
        <v>1619</v>
      </c>
    </row>
    <row r="331" s="2" customFormat="1">
      <c r="A331" s="39"/>
      <c r="B331" s="40"/>
      <c r="C331" s="41"/>
      <c r="D331" s="242" t="s">
        <v>188</v>
      </c>
      <c r="E331" s="41"/>
      <c r="F331" s="243" t="s">
        <v>1618</v>
      </c>
      <c r="G331" s="41"/>
      <c r="H331" s="41"/>
      <c r="I331" s="244"/>
      <c r="J331" s="41"/>
      <c r="K331" s="41"/>
      <c r="L331" s="45"/>
      <c r="M331" s="245"/>
      <c r="N331" s="24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188</v>
      </c>
      <c r="AU331" s="18" t="s">
        <v>87</v>
      </c>
    </row>
    <row r="332" s="15" customFormat="1">
      <c r="A332" s="15"/>
      <c r="B332" s="270"/>
      <c r="C332" s="271"/>
      <c r="D332" s="242" t="s">
        <v>190</v>
      </c>
      <c r="E332" s="272" t="s">
        <v>1</v>
      </c>
      <c r="F332" s="273" t="s">
        <v>1510</v>
      </c>
      <c r="G332" s="271"/>
      <c r="H332" s="272" t="s">
        <v>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9" t="s">
        <v>190</v>
      </c>
      <c r="AU332" s="279" t="s">
        <v>87</v>
      </c>
      <c r="AV332" s="15" t="s">
        <v>85</v>
      </c>
      <c r="AW332" s="15" t="s">
        <v>34</v>
      </c>
      <c r="AX332" s="15" t="s">
        <v>78</v>
      </c>
      <c r="AY332" s="279" t="s">
        <v>179</v>
      </c>
    </row>
    <row r="333" s="13" customFormat="1">
      <c r="A333" s="13"/>
      <c r="B333" s="247"/>
      <c r="C333" s="248"/>
      <c r="D333" s="242" t="s">
        <v>190</v>
      </c>
      <c r="E333" s="249" t="s">
        <v>1</v>
      </c>
      <c r="F333" s="250" t="s">
        <v>186</v>
      </c>
      <c r="G333" s="248"/>
      <c r="H333" s="251">
        <v>4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190</v>
      </c>
      <c r="AU333" s="257" t="s">
        <v>87</v>
      </c>
      <c r="AV333" s="13" t="s">
        <v>87</v>
      </c>
      <c r="AW333" s="13" t="s">
        <v>34</v>
      </c>
      <c r="AX333" s="13" t="s">
        <v>78</v>
      </c>
      <c r="AY333" s="257" t="s">
        <v>179</v>
      </c>
    </row>
    <row r="334" s="15" customFormat="1">
      <c r="A334" s="15"/>
      <c r="B334" s="270"/>
      <c r="C334" s="271"/>
      <c r="D334" s="242" t="s">
        <v>190</v>
      </c>
      <c r="E334" s="272" t="s">
        <v>1</v>
      </c>
      <c r="F334" s="273" t="s">
        <v>1593</v>
      </c>
      <c r="G334" s="271"/>
      <c r="H334" s="272" t="s">
        <v>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9" t="s">
        <v>190</v>
      </c>
      <c r="AU334" s="279" t="s">
        <v>87</v>
      </c>
      <c r="AV334" s="15" t="s">
        <v>85</v>
      </c>
      <c r="AW334" s="15" t="s">
        <v>34</v>
      </c>
      <c r="AX334" s="15" t="s">
        <v>78</v>
      </c>
      <c r="AY334" s="279" t="s">
        <v>179</v>
      </c>
    </row>
    <row r="335" s="13" customFormat="1">
      <c r="A335" s="13"/>
      <c r="B335" s="247"/>
      <c r="C335" s="248"/>
      <c r="D335" s="242" t="s">
        <v>190</v>
      </c>
      <c r="E335" s="249" t="s">
        <v>1</v>
      </c>
      <c r="F335" s="250" t="s">
        <v>95</v>
      </c>
      <c r="G335" s="248"/>
      <c r="H335" s="251">
        <v>3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190</v>
      </c>
      <c r="AU335" s="257" t="s">
        <v>87</v>
      </c>
      <c r="AV335" s="13" t="s">
        <v>87</v>
      </c>
      <c r="AW335" s="13" t="s">
        <v>34</v>
      </c>
      <c r="AX335" s="13" t="s">
        <v>78</v>
      </c>
      <c r="AY335" s="257" t="s">
        <v>179</v>
      </c>
    </row>
    <row r="336" s="14" customFormat="1">
      <c r="A336" s="14"/>
      <c r="B336" s="258"/>
      <c r="C336" s="259"/>
      <c r="D336" s="242" t="s">
        <v>190</v>
      </c>
      <c r="E336" s="260" t="s">
        <v>1</v>
      </c>
      <c r="F336" s="261" t="s">
        <v>192</v>
      </c>
      <c r="G336" s="259"/>
      <c r="H336" s="262">
        <v>7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190</v>
      </c>
      <c r="AU336" s="268" t="s">
        <v>87</v>
      </c>
      <c r="AV336" s="14" t="s">
        <v>186</v>
      </c>
      <c r="AW336" s="14" t="s">
        <v>34</v>
      </c>
      <c r="AX336" s="14" t="s">
        <v>85</v>
      </c>
      <c r="AY336" s="268" t="s">
        <v>179</v>
      </c>
    </row>
    <row r="337" s="2" customFormat="1" ht="24.15" customHeight="1">
      <c r="A337" s="39"/>
      <c r="B337" s="40"/>
      <c r="C337" s="229" t="s">
        <v>342</v>
      </c>
      <c r="D337" s="229" t="s">
        <v>181</v>
      </c>
      <c r="E337" s="230" t="s">
        <v>1620</v>
      </c>
      <c r="F337" s="231" t="s">
        <v>1621</v>
      </c>
      <c r="G337" s="232" t="s">
        <v>195</v>
      </c>
      <c r="H337" s="233">
        <v>1</v>
      </c>
      <c r="I337" s="234"/>
      <c r="J337" s="235">
        <f>ROUND(I337*H337,2)</f>
        <v>0</v>
      </c>
      <c r="K337" s="231" t="s">
        <v>1</v>
      </c>
      <c r="L337" s="45"/>
      <c r="M337" s="236" t="s">
        <v>1</v>
      </c>
      <c r="N337" s="237" t="s">
        <v>43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186</v>
      </c>
      <c r="AT337" s="240" t="s">
        <v>181</v>
      </c>
      <c r="AU337" s="240" t="s">
        <v>87</v>
      </c>
      <c r="AY337" s="18" t="s">
        <v>179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85</v>
      </c>
      <c r="BK337" s="241">
        <f>ROUND(I337*H337,2)</f>
        <v>0</v>
      </c>
      <c r="BL337" s="18" t="s">
        <v>186</v>
      </c>
      <c r="BM337" s="240" t="s">
        <v>1622</v>
      </c>
    </row>
    <row r="338" s="2" customFormat="1">
      <c r="A338" s="39"/>
      <c r="B338" s="40"/>
      <c r="C338" s="41"/>
      <c r="D338" s="242" t="s">
        <v>188</v>
      </c>
      <c r="E338" s="41"/>
      <c r="F338" s="243" t="s">
        <v>1621</v>
      </c>
      <c r="G338" s="41"/>
      <c r="H338" s="41"/>
      <c r="I338" s="244"/>
      <c r="J338" s="41"/>
      <c r="K338" s="41"/>
      <c r="L338" s="45"/>
      <c r="M338" s="245"/>
      <c r="N338" s="24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188</v>
      </c>
      <c r="AU338" s="18" t="s">
        <v>87</v>
      </c>
    </row>
    <row r="339" s="15" customFormat="1">
      <c r="A339" s="15"/>
      <c r="B339" s="270"/>
      <c r="C339" s="271"/>
      <c r="D339" s="242" t="s">
        <v>190</v>
      </c>
      <c r="E339" s="272" t="s">
        <v>1</v>
      </c>
      <c r="F339" s="273" t="s">
        <v>1623</v>
      </c>
      <c r="G339" s="271"/>
      <c r="H339" s="272" t="s">
        <v>1</v>
      </c>
      <c r="I339" s="274"/>
      <c r="J339" s="271"/>
      <c r="K339" s="271"/>
      <c r="L339" s="275"/>
      <c r="M339" s="276"/>
      <c r="N339" s="277"/>
      <c r="O339" s="277"/>
      <c r="P339" s="277"/>
      <c r="Q339" s="277"/>
      <c r="R339" s="277"/>
      <c r="S339" s="277"/>
      <c r="T339" s="27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9" t="s">
        <v>190</v>
      </c>
      <c r="AU339" s="279" t="s">
        <v>87</v>
      </c>
      <c r="AV339" s="15" t="s">
        <v>85</v>
      </c>
      <c r="AW339" s="15" t="s">
        <v>34</v>
      </c>
      <c r="AX339" s="15" t="s">
        <v>78</v>
      </c>
      <c r="AY339" s="279" t="s">
        <v>179</v>
      </c>
    </row>
    <row r="340" s="13" customFormat="1">
      <c r="A340" s="13"/>
      <c r="B340" s="247"/>
      <c r="C340" s="248"/>
      <c r="D340" s="242" t="s">
        <v>190</v>
      </c>
      <c r="E340" s="249" t="s">
        <v>1</v>
      </c>
      <c r="F340" s="250" t="s">
        <v>85</v>
      </c>
      <c r="G340" s="248"/>
      <c r="H340" s="251">
        <v>1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190</v>
      </c>
      <c r="AU340" s="257" t="s">
        <v>87</v>
      </c>
      <c r="AV340" s="13" t="s">
        <v>87</v>
      </c>
      <c r="AW340" s="13" t="s">
        <v>34</v>
      </c>
      <c r="AX340" s="13" t="s">
        <v>78</v>
      </c>
      <c r="AY340" s="257" t="s">
        <v>179</v>
      </c>
    </row>
    <row r="341" s="14" customFormat="1">
      <c r="A341" s="14"/>
      <c r="B341" s="258"/>
      <c r="C341" s="259"/>
      <c r="D341" s="242" t="s">
        <v>190</v>
      </c>
      <c r="E341" s="260" t="s">
        <v>1</v>
      </c>
      <c r="F341" s="261" t="s">
        <v>192</v>
      </c>
      <c r="G341" s="259"/>
      <c r="H341" s="262">
        <v>1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8" t="s">
        <v>190</v>
      </c>
      <c r="AU341" s="268" t="s">
        <v>87</v>
      </c>
      <c r="AV341" s="14" t="s">
        <v>186</v>
      </c>
      <c r="AW341" s="14" t="s">
        <v>34</v>
      </c>
      <c r="AX341" s="14" t="s">
        <v>85</v>
      </c>
      <c r="AY341" s="268" t="s">
        <v>179</v>
      </c>
    </row>
    <row r="342" s="2" customFormat="1" ht="21.75" customHeight="1">
      <c r="A342" s="39"/>
      <c r="B342" s="40"/>
      <c r="C342" s="280" t="s">
        <v>347</v>
      </c>
      <c r="D342" s="280" t="s">
        <v>400</v>
      </c>
      <c r="E342" s="281" t="s">
        <v>1624</v>
      </c>
      <c r="F342" s="282" t="s">
        <v>1625</v>
      </c>
      <c r="G342" s="283" t="s">
        <v>195</v>
      </c>
      <c r="H342" s="284">
        <v>1</v>
      </c>
      <c r="I342" s="285"/>
      <c r="J342" s="286">
        <f>ROUND(I342*H342,2)</f>
        <v>0</v>
      </c>
      <c r="K342" s="282" t="s">
        <v>1</v>
      </c>
      <c r="L342" s="287"/>
      <c r="M342" s="288" t="s">
        <v>1</v>
      </c>
      <c r="N342" s="289" t="s">
        <v>43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227</v>
      </c>
      <c r="AT342" s="240" t="s">
        <v>400</v>
      </c>
      <c r="AU342" s="240" t="s">
        <v>87</v>
      </c>
      <c r="AY342" s="18" t="s">
        <v>179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85</v>
      </c>
      <c r="BK342" s="241">
        <f>ROUND(I342*H342,2)</f>
        <v>0</v>
      </c>
      <c r="BL342" s="18" t="s">
        <v>186</v>
      </c>
      <c r="BM342" s="240" t="s">
        <v>1626</v>
      </c>
    </row>
    <row r="343" s="2" customFormat="1">
      <c r="A343" s="39"/>
      <c r="B343" s="40"/>
      <c r="C343" s="41"/>
      <c r="D343" s="242" t="s">
        <v>188</v>
      </c>
      <c r="E343" s="41"/>
      <c r="F343" s="243" t="s">
        <v>1625</v>
      </c>
      <c r="G343" s="41"/>
      <c r="H343" s="41"/>
      <c r="I343" s="244"/>
      <c r="J343" s="41"/>
      <c r="K343" s="41"/>
      <c r="L343" s="45"/>
      <c r="M343" s="245"/>
      <c r="N343" s="24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188</v>
      </c>
      <c r="AU343" s="18" t="s">
        <v>87</v>
      </c>
    </row>
    <row r="344" s="2" customFormat="1" ht="24.15" customHeight="1">
      <c r="A344" s="39"/>
      <c r="B344" s="40"/>
      <c r="C344" s="229" t="s">
        <v>352</v>
      </c>
      <c r="D344" s="229" t="s">
        <v>181</v>
      </c>
      <c r="E344" s="230" t="s">
        <v>1627</v>
      </c>
      <c r="F344" s="231" t="s">
        <v>1628</v>
      </c>
      <c r="G344" s="232" t="s">
        <v>195</v>
      </c>
      <c r="H344" s="233">
        <v>2</v>
      </c>
      <c r="I344" s="234"/>
      <c r="J344" s="235">
        <f>ROUND(I344*H344,2)</f>
        <v>0</v>
      </c>
      <c r="K344" s="231" t="s">
        <v>1</v>
      </c>
      <c r="L344" s="45"/>
      <c r="M344" s="236" t="s">
        <v>1</v>
      </c>
      <c r="N344" s="237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186</v>
      </c>
      <c r="AT344" s="240" t="s">
        <v>181</v>
      </c>
      <c r="AU344" s="240" t="s">
        <v>87</v>
      </c>
      <c r="AY344" s="18" t="s">
        <v>179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85</v>
      </c>
      <c r="BK344" s="241">
        <f>ROUND(I344*H344,2)</f>
        <v>0</v>
      </c>
      <c r="BL344" s="18" t="s">
        <v>186</v>
      </c>
      <c r="BM344" s="240" t="s">
        <v>1629</v>
      </c>
    </row>
    <row r="345" s="2" customFormat="1">
      <c r="A345" s="39"/>
      <c r="B345" s="40"/>
      <c r="C345" s="41"/>
      <c r="D345" s="242" t="s">
        <v>188</v>
      </c>
      <c r="E345" s="41"/>
      <c r="F345" s="243" t="s">
        <v>1628</v>
      </c>
      <c r="G345" s="41"/>
      <c r="H345" s="41"/>
      <c r="I345" s="244"/>
      <c r="J345" s="41"/>
      <c r="K345" s="41"/>
      <c r="L345" s="45"/>
      <c r="M345" s="245"/>
      <c r="N345" s="24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188</v>
      </c>
      <c r="AU345" s="18" t="s">
        <v>87</v>
      </c>
    </row>
    <row r="346" s="15" customFormat="1">
      <c r="A346" s="15"/>
      <c r="B346" s="270"/>
      <c r="C346" s="271"/>
      <c r="D346" s="242" t="s">
        <v>190</v>
      </c>
      <c r="E346" s="272" t="s">
        <v>1</v>
      </c>
      <c r="F346" s="273" t="s">
        <v>1630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190</v>
      </c>
      <c r="AU346" s="279" t="s">
        <v>87</v>
      </c>
      <c r="AV346" s="15" t="s">
        <v>85</v>
      </c>
      <c r="AW346" s="15" t="s">
        <v>34</v>
      </c>
      <c r="AX346" s="15" t="s">
        <v>78</v>
      </c>
      <c r="AY346" s="279" t="s">
        <v>179</v>
      </c>
    </row>
    <row r="347" s="13" customFormat="1">
      <c r="A347" s="13"/>
      <c r="B347" s="247"/>
      <c r="C347" s="248"/>
      <c r="D347" s="242" t="s">
        <v>190</v>
      </c>
      <c r="E347" s="249" t="s">
        <v>1</v>
      </c>
      <c r="F347" s="250" t="s">
        <v>85</v>
      </c>
      <c r="G347" s="248"/>
      <c r="H347" s="251">
        <v>1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190</v>
      </c>
      <c r="AU347" s="257" t="s">
        <v>87</v>
      </c>
      <c r="AV347" s="13" t="s">
        <v>87</v>
      </c>
      <c r="AW347" s="13" t="s">
        <v>34</v>
      </c>
      <c r="AX347" s="13" t="s">
        <v>78</v>
      </c>
      <c r="AY347" s="257" t="s">
        <v>179</v>
      </c>
    </row>
    <row r="348" s="15" customFormat="1">
      <c r="A348" s="15"/>
      <c r="B348" s="270"/>
      <c r="C348" s="271"/>
      <c r="D348" s="242" t="s">
        <v>190</v>
      </c>
      <c r="E348" s="272" t="s">
        <v>1</v>
      </c>
      <c r="F348" s="273" t="s">
        <v>1631</v>
      </c>
      <c r="G348" s="271"/>
      <c r="H348" s="272" t="s">
        <v>1</v>
      </c>
      <c r="I348" s="274"/>
      <c r="J348" s="271"/>
      <c r="K348" s="271"/>
      <c r="L348" s="275"/>
      <c r="M348" s="276"/>
      <c r="N348" s="277"/>
      <c r="O348" s="277"/>
      <c r="P348" s="277"/>
      <c r="Q348" s="277"/>
      <c r="R348" s="277"/>
      <c r="S348" s="277"/>
      <c r="T348" s="27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9" t="s">
        <v>190</v>
      </c>
      <c r="AU348" s="279" t="s">
        <v>87</v>
      </c>
      <c r="AV348" s="15" t="s">
        <v>85</v>
      </c>
      <c r="AW348" s="15" t="s">
        <v>34</v>
      </c>
      <c r="AX348" s="15" t="s">
        <v>78</v>
      </c>
      <c r="AY348" s="279" t="s">
        <v>179</v>
      </c>
    </row>
    <row r="349" s="13" customFormat="1">
      <c r="A349" s="13"/>
      <c r="B349" s="247"/>
      <c r="C349" s="248"/>
      <c r="D349" s="242" t="s">
        <v>190</v>
      </c>
      <c r="E349" s="249" t="s">
        <v>1</v>
      </c>
      <c r="F349" s="250" t="s">
        <v>85</v>
      </c>
      <c r="G349" s="248"/>
      <c r="H349" s="251">
        <v>1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190</v>
      </c>
      <c r="AU349" s="257" t="s">
        <v>87</v>
      </c>
      <c r="AV349" s="13" t="s">
        <v>87</v>
      </c>
      <c r="AW349" s="13" t="s">
        <v>34</v>
      </c>
      <c r="AX349" s="13" t="s">
        <v>78</v>
      </c>
      <c r="AY349" s="257" t="s">
        <v>179</v>
      </c>
    </row>
    <row r="350" s="14" customFormat="1">
      <c r="A350" s="14"/>
      <c r="B350" s="258"/>
      <c r="C350" s="259"/>
      <c r="D350" s="242" t="s">
        <v>190</v>
      </c>
      <c r="E350" s="260" t="s">
        <v>1</v>
      </c>
      <c r="F350" s="261" t="s">
        <v>192</v>
      </c>
      <c r="G350" s="259"/>
      <c r="H350" s="262">
        <v>2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190</v>
      </c>
      <c r="AU350" s="268" t="s">
        <v>87</v>
      </c>
      <c r="AV350" s="14" t="s">
        <v>186</v>
      </c>
      <c r="AW350" s="14" t="s">
        <v>34</v>
      </c>
      <c r="AX350" s="14" t="s">
        <v>85</v>
      </c>
      <c r="AY350" s="268" t="s">
        <v>179</v>
      </c>
    </row>
    <row r="351" s="2" customFormat="1" ht="21.75" customHeight="1">
      <c r="A351" s="39"/>
      <c r="B351" s="40"/>
      <c r="C351" s="280" t="s">
        <v>357</v>
      </c>
      <c r="D351" s="280" t="s">
        <v>400</v>
      </c>
      <c r="E351" s="281" t="s">
        <v>1624</v>
      </c>
      <c r="F351" s="282" t="s">
        <v>1625</v>
      </c>
      <c r="G351" s="283" t="s">
        <v>195</v>
      </c>
      <c r="H351" s="284">
        <v>2</v>
      </c>
      <c r="I351" s="285"/>
      <c r="J351" s="286">
        <f>ROUND(I351*H351,2)</f>
        <v>0</v>
      </c>
      <c r="K351" s="282" t="s">
        <v>1</v>
      </c>
      <c r="L351" s="287"/>
      <c r="M351" s="288" t="s">
        <v>1</v>
      </c>
      <c r="N351" s="289" t="s">
        <v>43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227</v>
      </c>
      <c r="AT351" s="240" t="s">
        <v>400</v>
      </c>
      <c r="AU351" s="240" t="s">
        <v>87</v>
      </c>
      <c r="AY351" s="18" t="s">
        <v>179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85</v>
      </c>
      <c r="BK351" s="241">
        <f>ROUND(I351*H351,2)</f>
        <v>0</v>
      </c>
      <c r="BL351" s="18" t="s">
        <v>186</v>
      </c>
      <c r="BM351" s="240" t="s">
        <v>1632</v>
      </c>
    </row>
    <row r="352" s="2" customFormat="1">
      <c r="A352" s="39"/>
      <c r="B352" s="40"/>
      <c r="C352" s="41"/>
      <c r="D352" s="242" t="s">
        <v>188</v>
      </c>
      <c r="E352" s="41"/>
      <c r="F352" s="243" t="s">
        <v>1625</v>
      </c>
      <c r="G352" s="41"/>
      <c r="H352" s="41"/>
      <c r="I352" s="244"/>
      <c r="J352" s="41"/>
      <c r="K352" s="41"/>
      <c r="L352" s="45"/>
      <c r="M352" s="245"/>
      <c r="N352" s="24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188</v>
      </c>
      <c r="AU352" s="18" t="s">
        <v>87</v>
      </c>
    </row>
    <row r="353" s="2" customFormat="1" ht="24.15" customHeight="1">
      <c r="A353" s="39"/>
      <c r="B353" s="40"/>
      <c r="C353" s="229" t="s">
        <v>363</v>
      </c>
      <c r="D353" s="229" t="s">
        <v>181</v>
      </c>
      <c r="E353" s="230" t="s">
        <v>1633</v>
      </c>
      <c r="F353" s="231" t="s">
        <v>1634</v>
      </c>
      <c r="G353" s="232" t="s">
        <v>195</v>
      </c>
      <c r="H353" s="233">
        <v>3</v>
      </c>
      <c r="I353" s="234"/>
      <c r="J353" s="235">
        <f>ROUND(I353*H353,2)</f>
        <v>0</v>
      </c>
      <c r="K353" s="231" t="s">
        <v>1</v>
      </c>
      <c r="L353" s="45"/>
      <c r="M353" s="236" t="s">
        <v>1</v>
      </c>
      <c r="N353" s="237" t="s">
        <v>43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186</v>
      </c>
      <c r="AT353" s="240" t="s">
        <v>181</v>
      </c>
      <c r="AU353" s="240" t="s">
        <v>87</v>
      </c>
      <c r="AY353" s="18" t="s">
        <v>179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85</v>
      </c>
      <c r="BK353" s="241">
        <f>ROUND(I353*H353,2)</f>
        <v>0</v>
      </c>
      <c r="BL353" s="18" t="s">
        <v>186</v>
      </c>
      <c r="BM353" s="240" t="s">
        <v>1635</v>
      </c>
    </row>
    <row r="354" s="2" customFormat="1">
      <c r="A354" s="39"/>
      <c r="B354" s="40"/>
      <c r="C354" s="41"/>
      <c r="D354" s="242" t="s">
        <v>188</v>
      </c>
      <c r="E354" s="41"/>
      <c r="F354" s="243" t="s">
        <v>1634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188</v>
      </c>
      <c r="AU354" s="18" t="s">
        <v>87</v>
      </c>
    </row>
    <row r="355" s="15" customFormat="1">
      <c r="A355" s="15"/>
      <c r="B355" s="270"/>
      <c r="C355" s="271"/>
      <c r="D355" s="242" t="s">
        <v>190</v>
      </c>
      <c r="E355" s="272" t="s">
        <v>1</v>
      </c>
      <c r="F355" s="273" t="s">
        <v>1636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190</v>
      </c>
      <c r="AU355" s="279" t="s">
        <v>87</v>
      </c>
      <c r="AV355" s="15" t="s">
        <v>85</v>
      </c>
      <c r="AW355" s="15" t="s">
        <v>34</v>
      </c>
      <c r="AX355" s="15" t="s">
        <v>78</v>
      </c>
      <c r="AY355" s="279" t="s">
        <v>179</v>
      </c>
    </row>
    <row r="356" s="13" customFormat="1">
      <c r="A356" s="13"/>
      <c r="B356" s="247"/>
      <c r="C356" s="248"/>
      <c r="D356" s="242" t="s">
        <v>190</v>
      </c>
      <c r="E356" s="249" t="s">
        <v>1</v>
      </c>
      <c r="F356" s="250" t="s">
        <v>95</v>
      </c>
      <c r="G356" s="248"/>
      <c r="H356" s="251">
        <v>3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190</v>
      </c>
      <c r="AU356" s="257" t="s">
        <v>87</v>
      </c>
      <c r="AV356" s="13" t="s">
        <v>87</v>
      </c>
      <c r="AW356" s="13" t="s">
        <v>34</v>
      </c>
      <c r="AX356" s="13" t="s">
        <v>78</v>
      </c>
      <c r="AY356" s="257" t="s">
        <v>179</v>
      </c>
    </row>
    <row r="357" s="14" customFormat="1">
      <c r="A357" s="14"/>
      <c r="B357" s="258"/>
      <c r="C357" s="259"/>
      <c r="D357" s="242" t="s">
        <v>190</v>
      </c>
      <c r="E357" s="260" t="s">
        <v>1</v>
      </c>
      <c r="F357" s="261" t="s">
        <v>192</v>
      </c>
      <c r="G357" s="259"/>
      <c r="H357" s="262">
        <v>3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190</v>
      </c>
      <c r="AU357" s="268" t="s">
        <v>87</v>
      </c>
      <c r="AV357" s="14" t="s">
        <v>186</v>
      </c>
      <c r="AW357" s="14" t="s">
        <v>34</v>
      </c>
      <c r="AX357" s="14" t="s">
        <v>85</v>
      </c>
      <c r="AY357" s="268" t="s">
        <v>179</v>
      </c>
    </row>
    <row r="358" s="2" customFormat="1" ht="21.75" customHeight="1">
      <c r="A358" s="39"/>
      <c r="B358" s="40"/>
      <c r="C358" s="280" t="s">
        <v>369</v>
      </c>
      <c r="D358" s="280" t="s">
        <v>400</v>
      </c>
      <c r="E358" s="281" t="s">
        <v>1637</v>
      </c>
      <c r="F358" s="282" t="s">
        <v>1638</v>
      </c>
      <c r="G358" s="283" t="s">
        <v>195</v>
      </c>
      <c r="H358" s="284">
        <v>3</v>
      </c>
      <c r="I358" s="285"/>
      <c r="J358" s="286">
        <f>ROUND(I358*H358,2)</f>
        <v>0</v>
      </c>
      <c r="K358" s="282" t="s">
        <v>1</v>
      </c>
      <c r="L358" s="287"/>
      <c r="M358" s="288" t="s">
        <v>1</v>
      </c>
      <c r="N358" s="289" t="s">
        <v>43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227</v>
      </c>
      <c r="AT358" s="240" t="s">
        <v>400</v>
      </c>
      <c r="AU358" s="240" t="s">
        <v>87</v>
      </c>
      <c r="AY358" s="18" t="s">
        <v>179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85</v>
      </c>
      <c r="BK358" s="241">
        <f>ROUND(I358*H358,2)</f>
        <v>0</v>
      </c>
      <c r="BL358" s="18" t="s">
        <v>186</v>
      </c>
      <c r="BM358" s="240" t="s">
        <v>1639</v>
      </c>
    </row>
    <row r="359" s="2" customFormat="1">
      <c r="A359" s="39"/>
      <c r="B359" s="40"/>
      <c r="C359" s="41"/>
      <c r="D359" s="242" t="s">
        <v>188</v>
      </c>
      <c r="E359" s="41"/>
      <c r="F359" s="243" t="s">
        <v>1638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188</v>
      </c>
      <c r="AU359" s="18" t="s">
        <v>87</v>
      </c>
    </row>
    <row r="360" s="2" customFormat="1" ht="24.15" customHeight="1">
      <c r="A360" s="39"/>
      <c r="B360" s="40"/>
      <c r="C360" s="229" t="s">
        <v>378</v>
      </c>
      <c r="D360" s="229" t="s">
        <v>181</v>
      </c>
      <c r="E360" s="230" t="s">
        <v>1640</v>
      </c>
      <c r="F360" s="231" t="s">
        <v>1641</v>
      </c>
      <c r="G360" s="232" t="s">
        <v>195</v>
      </c>
      <c r="H360" s="233">
        <v>3</v>
      </c>
      <c r="I360" s="234"/>
      <c r="J360" s="235">
        <f>ROUND(I360*H360,2)</f>
        <v>0</v>
      </c>
      <c r="K360" s="231" t="s">
        <v>1</v>
      </c>
      <c r="L360" s="45"/>
      <c r="M360" s="236" t="s">
        <v>1</v>
      </c>
      <c r="N360" s="237" t="s">
        <v>43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186</v>
      </c>
      <c r="AT360" s="240" t="s">
        <v>181</v>
      </c>
      <c r="AU360" s="240" t="s">
        <v>87</v>
      </c>
      <c r="AY360" s="18" t="s">
        <v>179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85</v>
      </c>
      <c r="BK360" s="241">
        <f>ROUND(I360*H360,2)</f>
        <v>0</v>
      </c>
      <c r="BL360" s="18" t="s">
        <v>186</v>
      </c>
      <c r="BM360" s="240" t="s">
        <v>1642</v>
      </c>
    </row>
    <row r="361" s="2" customFormat="1">
      <c r="A361" s="39"/>
      <c r="B361" s="40"/>
      <c r="C361" s="41"/>
      <c r="D361" s="242" t="s">
        <v>188</v>
      </c>
      <c r="E361" s="41"/>
      <c r="F361" s="243" t="s">
        <v>1641</v>
      </c>
      <c r="G361" s="41"/>
      <c r="H361" s="41"/>
      <c r="I361" s="244"/>
      <c r="J361" s="41"/>
      <c r="K361" s="41"/>
      <c r="L361" s="45"/>
      <c r="M361" s="245"/>
      <c r="N361" s="246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188</v>
      </c>
      <c r="AU361" s="18" t="s">
        <v>87</v>
      </c>
    </row>
    <row r="362" s="2" customFormat="1" ht="24.15" customHeight="1">
      <c r="A362" s="39"/>
      <c r="B362" s="40"/>
      <c r="C362" s="229" t="s">
        <v>385</v>
      </c>
      <c r="D362" s="229" t="s">
        <v>181</v>
      </c>
      <c r="E362" s="230" t="s">
        <v>1643</v>
      </c>
      <c r="F362" s="231" t="s">
        <v>1644</v>
      </c>
      <c r="G362" s="232" t="s">
        <v>195</v>
      </c>
      <c r="H362" s="233">
        <v>3</v>
      </c>
      <c r="I362" s="234"/>
      <c r="J362" s="235">
        <f>ROUND(I362*H362,2)</f>
        <v>0</v>
      </c>
      <c r="K362" s="231" t="s">
        <v>1</v>
      </c>
      <c r="L362" s="45"/>
      <c r="M362" s="236" t="s">
        <v>1</v>
      </c>
      <c r="N362" s="237" t="s">
        <v>43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186</v>
      </c>
      <c r="AT362" s="240" t="s">
        <v>181</v>
      </c>
      <c r="AU362" s="240" t="s">
        <v>87</v>
      </c>
      <c r="AY362" s="18" t="s">
        <v>179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85</v>
      </c>
      <c r="BK362" s="241">
        <f>ROUND(I362*H362,2)</f>
        <v>0</v>
      </c>
      <c r="BL362" s="18" t="s">
        <v>186</v>
      </c>
      <c r="BM362" s="240" t="s">
        <v>1645</v>
      </c>
    </row>
    <row r="363" s="2" customFormat="1">
      <c r="A363" s="39"/>
      <c r="B363" s="40"/>
      <c r="C363" s="41"/>
      <c r="D363" s="242" t="s">
        <v>188</v>
      </c>
      <c r="E363" s="41"/>
      <c r="F363" s="243" t="s">
        <v>1644</v>
      </c>
      <c r="G363" s="41"/>
      <c r="H363" s="41"/>
      <c r="I363" s="244"/>
      <c r="J363" s="41"/>
      <c r="K363" s="41"/>
      <c r="L363" s="45"/>
      <c r="M363" s="245"/>
      <c r="N363" s="246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188</v>
      </c>
      <c r="AU363" s="18" t="s">
        <v>87</v>
      </c>
    </row>
    <row r="364" s="2" customFormat="1" ht="24.15" customHeight="1">
      <c r="A364" s="39"/>
      <c r="B364" s="40"/>
      <c r="C364" s="229" t="s">
        <v>392</v>
      </c>
      <c r="D364" s="229" t="s">
        <v>181</v>
      </c>
      <c r="E364" s="230" t="s">
        <v>1646</v>
      </c>
      <c r="F364" s="231" t="s">
        <v>1647</v>
      </c>
      <c r="G364" s="232" t="s">
        <v>246</v>
      </c>
      <c r="H364" s="233">
        <v>5.3550000000000004</v>
      </c>
      <c r="I364" s="234"/>
      <c r="J364" s="235">
        <f>ROUND(I364*H364,2)</f>
        <v>0</v>
      </c>
      <c r="K364" s="231" t="s">
        <v>1</v>
      </c>
      <c r="L364" s="45"/>
      <c r="M364" s="236" t="s">
        <v>1</v>
      </c>
      <c r="N364" s="237" t="s">
        <v>43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186</v>
      </c>
      <c r="AT364" s="240" t="s">
        <v>181</v>
      </c>
      <c r="AU364" s="240" t="s">
        <v>87</v>
      </c>
      <c r="AY364" s="18" t="s">
        <v>179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85</v>
      </c>
      <c r="BK364" s="241">
        <f>ROUND(I364*H364,2)</f>
        <v>0</v>
      </c>
      <c r="BL364" s="18" t="s">
        <v>186</v>
      </c>
      <c r="BM364" s="240" t="s">
        <v>1648</v>
      </c>
    </row>
    <row r="365" s="2" customFormat="1">
      <c r="A365" s="39"/>
      <c r="B365" s="40"/>
      <c r="C365" s="41"/>
      <c r="D365" s="242" t="s">
        <v>188</v>
      </c>
      <c r="E365" s="41"/>
      <c r="F365" s="243" t="s">
        <v>1647</v>
      </c>
      <c r="G365" s="41"/>
      <c r="H365" s="41"/>
      <c r="I365" s="244"/>
      <c r="J365" s="41"/>
      <c r="K365" s="41"/>
      <c r="L365" s="45"/>
      <c r="M365" s="245"/>
      <c r="N365" s="24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188</v>
      </c>
      <c r="AU365" s="18" t="s">
        <v>87</v>
      </c>
    </row>
    <row r="366" s="15" customFormat="1">
      <c r="A366" s="15"/>
      <c r="B366" s="270"/>
      <c r="C366" s="271"/>
      <c r="D366" s="242" t="s">
        <v>190</v>
      </c>
      <c r="E366" s="272" t="s">
        <v>1</v>
      </c>
      <c r="F366" s="273" t="s">
        <v>1510</v>
      </c>
      <c r="G366" s="271"/>
      <c r="H366" s="272" t="s">
        <v>1</v>
      </c>
      <c r="I366" s="274"/>
      <c r="J366" s="271"/>
      <c r="K366" s="271"/>
      <c r="L366" s="275"/>
      <c r="M366" s="276"/>
      <c r="N366" s="277"/>
      <c r="O366" s="277"/>
      <c r="P366" s="277"/>
      <c r="Q366" s="277"/>
      <c r="R366" s="277"/>
      <c r="S366" s="277"/>
      <c r="T366" s="27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9" t="s">
        <v>190</v>
      </c>
      <c r="AU366" s="279" t="s">
        <v>87</v>
      </c>
      <c r="AV366" s="15" t="s">
        <v>85</v>
      </c>
      <c r="AW366" s="15" t="s">
        <v>34</v>
      </c>
      <c r="AX366" s="15" t="s">
        <v>78</v>
      </c>
      <c r="AY366" s="279" t="s">
        <v>179</v>
      </c>
    </row>
    <row r="367" s="13" customFormat="1">
      <c r="A367" s="13"/>
      <c r="B367" s="247"/>
      <c r="C367" s="248"/>
      <c r="D367" s="242" t="s">
        <v>190</v>
      </c>
      <c r="E367" s="249" t="s">
        <v>1</v>
      </c>
      <c r="F367" s="250" t="s">
        <v>1649</v>
      </c>
      <c r="G367" s="248"/>
      <c r="H367" s="251">
        <v>5.9199999999999999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190</v>
      </c>
      <c r="AU367" s="257" t="s">
        <v>87</v>
      </c>
      <c r="AV367" s="13" t="s">
        <v>87</v>
      </c>
      <c r="AW367" s="13" t="s">
        <v>34</v>
      </c>
      <c r="AX367" s="13" t="s">
        <v>78</v>
      </c>
      <c r="AY367" s="257" t="s">
        <v>179</v>
      </c>
    </row>
    <row r="368" s="15" customFormat="1">
      <c r="A368" s="15"/>
      <c r="B368" s="270"/>
      <c r="C368" s="271"/>
      <c r="D368" s="242" t="s">
        <v>190</v>
      </c>
      <c r="E368" s="272" t="s">
        <v>1</v>
      </c>
      <c r="F368" s="273" t="s">
        <v>1544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190</v>
      </c>
      <c r="AU368" s="279" t="s">
        <v>87</v>
      </c>
      <c r="AV368" s="15" t="s">
        <v>85</v>
      </c>
      <c r="AW368" s="15" t="s">
        <v>34</v>
      </c>
      <c r="AX368" s="15" t="s">
        <v>78</v>
      </c>
      <c r="AY368" s="279" t="s">
        <v>179</v>
      </c>
    </row>
    <row r="369" s="13" customFormat="1">
      <c r="A369" s="13"/>
      <c r="B369" s="247"/>
      <c r="C369" s="248"/>
      <c r="D369" s="242" t="s">
        <v>190</v>
      </c>
      <c r="E369" s="249" t="s">
        <v>1</v>
      </c>
      <c r="F369" s="250" t="s">
        <v>1650</v>
      </c>
      <c r="G369" s="248"/>
      <c r="H369" s="251">
        <v>-0.56499999999999995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190</v>
      </c>
      <c r="AU369" s="257" t="s">
        <v>87</v>
      </c>
      <c r="AV369" s="13" t="s">
        <v>87</v>
      </c>
      <c r="AW369" s="13" t="s">
        <v>34</v>
      </c>
      <c r="AX369" s="13" t="s">
        <v>78</v>
      </c>
      <c r="AY369" s="257" t="s">
        <v>179</v>
      </c>
    </row>
    <row r="370" s="14" customFormat="1">
      <c r="A370" s="14"/>
      <c r="B370" s="258"/>
      <c r="C370" s="259"/>
      <c r="D370" s="242" t="s">
        <v>190</v>
      </c>
      <c r="E370" s="260" t="s">
        <v>1</v>
      </c>
      <c r="F370" s="261" t="s">
        <v>192</v>
      </c>
      <c r="G370" s="259"/>
      <c r="H370" s="262">
        <v>5.3550000000000004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190</v>
      </c>
      <c r="AU370" s="268" t="s">
        <v>87</v>
      </c>
      <c r="AV370" s="14" t="s">
        <v>186</v>
      </c>
      <c r="AW370" s="14" t="s">
        <v>34</v>
      </c>
      <c r="AX370" s="14" t="s">
        <v>85</v>
      </c>
      <c r="AY370" s="268" t="s">
        <v>179</v>
      </c>
    </row>
    <row r="371" s="2" customFormat="1" ht="16.5" customHeight="1">
      <c r="A371" s="39"/>
      <c r="B371" s="40"/>
      <c r="C371" s="229" t="s">
        <v>399</v>
      </c>
      <c r="D371" s="229" t="s">
        <v>181</v>
      </c>
      <c r="E371" s="230" t="s">
        <v>1651</v>
      </c>
      <c r="F371" s="231" t="s">
        <v>1652</v>
      </c>
      <c r="G371" s="232" t="s">
        <v>253</v>
      </c>
      <c r="H371" s="233">
        <v>77.5</v>
      </c>
      <c r="I371" s="234"/>
      <c r="J371" s="235">
        <f>ROUND(I371*H371,2)</f>
        <v>0</v>
      </c>
      <c r="K371" s="231" t="s">
        <v>1</v>
      </c>
      <c r="L371" s="45"/>
      <c r="M371" s="236" t="s">
        <v>1</v>
      </c>
      <c r="N371" s="237" t="s">
        <v>43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186</v>
      </c>
      <c r="AT371" s="240" t="s">
        <v>181</v>
      </c>
      <c r="AU371" s="240" t="s">
        <v>87</v>
      </c>
      <c r="AY371" s="18" t="s">
        <v>179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85</v>
      </c>
      <c r="BK371" s="241">
        <f>ROUND(I371*H371,2)</f>
        <v>0</v>
      </c>
      <c r="BL371" s="18" t="s">
        <v>186</v>
      </c>
      <c r="BM371" s="240" t="s">
        <v>1653</v>
      </c>
    </row>
    <row r="372" s="2" customFormat="1">
      <c r="A372" s="39"/>
      <c r="B372" s="40"/>
      <c r="C372" s="41"/>
      <c r="D372" s="242" t="s">
        <v>188</v>
      </c>
      <c r="E372" s="41"/>
      <c r="F372" s="243" t="s">
        <v>1652</v>
      </c>
      <c r="G372" s="41"/>
      <c r="H372" s="41"/>
      <c r="I372" s="244"/>
      <c r="J372" s="41"/>
      <c r="K372" s="41"/>
      <c r="L372" s="45"/>
      <c r="M372" s="245"/>
      <c r="N372" s="24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188</v>
      </c>
      <c r="AU372" s="18" t="s">
        <v>87</v>
      </c>
    </row>
    <row r="373" s="13" customFormat="1">
      <c r="A373" s="13"/>
      <c r="B373" s="247"/>
      <c r="C373" s="248"/>
      <c r="D373" s="242" t="s">
        <v>190</v>
      </c>
      <c r="E373" s="249" t="s">
        <v>1</v>
      </c>
      <c r="F373" s="250" t="s">
        <v>1654</v>
      </c>
      <c r="G373" s="248"/>
      <c r="H373" s="251">
        <v>77.5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190</v>
      </c>
      <c r="AU373" s="257" t="s">
        <v>87</v>
      </c>
      <c r="AV373" s="13" t="s">
        <v>87</v>
      </c>
      <c r="AW373" s="13" t="s">
        <v>34</v>
      </c>
      <c r="AX373" s="13" t="s">
        <v>78</v>
      </c>
      <c r="AY373" s="257" t="s">
        <v>179</v>
      </c>
    </row>
    <row r="374" s="14" customFormat="1">
      <c r="A374" s="14"/>
      <c r="B374" s="258"/>
      <c r="C374" s="259"/>
      <c r="D374" s="242" t="s">
        <v>190</v>
      </c>
      <c r="E374" s="260" t="s">
        <v>1</v>
      </c>
      <c r="F374" s="261" t="s">
        <v>192</v>
      </c>
      <c r="G374" s="259"/>
      <c r="H374" s="262">
        <v>77.5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190</v>
      </c>
      <c r="AU374" s="268" t="s">
        <v>87</v>
      </c>
      <c r="AV374" s="14" t="s">
        <v>186</v>
      </c>
      <c r="AW374" s="14" t="s">
        <v>34</v>
      </c>
      <c r="AX374" s="14" t="s">
        <v>85</v>
      </c>
      <c r="AY374" s="268" t="s">
        <v>179</v>
      </c>
    </row>
    <row r="375" s="2" customFormat="1" ht="21.75" customHeight="1">
      <c r="A375" s="39"/>
      <c r="B375" s="40"/>
      <c r="C375" s="229" t="s">
        <v>408</v>
      </c>
      <c r="D375" s="229" t="s">
        <v>181</v>
      </c>
      <c r="E375" s="230" t="s">
        <v>1655</v>
      </c>
      <c r="F375" s="231" t="s">
        <v>1656</v>
      </c>
      <c r="G375" s="232" t="s">
        <v>253</v>
      </c>
      <c r="H375" s="233">
        <v>77.5</v>
      </c>
      <c r="I375" s="234"/>
      <c r="J375" s="235">
        <f>ROUND(I375*H375,2)</f>
        <v>0</v>
      </c>
      <c r="K375" s="231" t="s">
        <v>1</v>
      </c>
      <c r="L375" s="45"/>
      <c r="M375" s="236" t="s">
        <v>1</v>
      </c>
      <c r="N375" s="237" t="s">
        <v>43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186</v>
      </c>
      <c r="AT375" s="240" t="s">
        <v>181</v>
      </c>
      <c r="AU375" s="240" t="s">
        <v>87</v>
      </c>
      <c r="AY375" s="18" t="s">
        <v>179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85</v>
      </c>
      <c r="BK375" s="241">
        <f>ROUND(I375*H375,2)</f>
        <v>0</v>
      </c>
      <c r="BL375" s="18" t="s">
        <v>186</v>
      </c>
      <c r="BM375" s="240" t="s">
        <v>1657</v>
      </c>
    </row>
    <row r="376" s="2" customFormat="1">
      <c r="A376" s="39"/>
      <c r="B376" s="40"/>
      <c r="C376" s="41"/>
      <c r="D376" s="242" t="s">
        <v>188</v>
      </c>
      <c r="E376" s="41"/>
      <c r="F376" s="243" t="s">
        <v>1656</v>
      </c>
      <c r="G376" s="41"/>
      <c r="H376" s="41"/>
      <c r="I376" s="244"/>
      <c r="J376" s="41"/>
      <c r="K376" s="41"/>
      <c r="L376" s="45"/>
      <c r="M376" s="245"/>
      <c r="N376" s="24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188</v>
      </c>
      <c r="AU376" s="18" t="s">
        <v>87</v>
      </c>
    </row>
    <row r="377" s="12" customFormat="1" ht="22.8" customHeight="1">
      <c r="A377" s="12"/>
      <c r="B377" s="213"/>
      <c r="C377" s="214"/>
      <c r="D377" s="215" t="s">
        <v>77</v>
      </c>
      <c r="E377" s="227" t="s">
        <v>216</v>
      </c>
      <c r="F377" s="227" t="s">
        <v>1029</v>
      </c>
      <c r="G377" s="214"/>
      <c r="H377" s="214"/>
      <c r="I377" s="217"/>
      <c r="J377" s="228">
        <f>BK377</f>
        <v>0</v>
      </c>
      <c r="K377" s="214"/>
      <c r="L377" s="219"/>
      <c r="M377" s="220"/>
      <c r="N377" s="221"/>
      <c r="O377" s="221"/>
      <c r="P377" s="222">
        <f>SUM(P378:P379)</f>
        <v>0</v>
      </c>
      <c r="Q377" s="221"/>
      <c r="R377" s="222">
        <f>SUM(R378:R379)</f>
        <v>0</v>
      </c>
      <c r="S377" s="221"/>
      <c r="T377" s="223">
        <f>SUM(T378:T379)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77</v>
      </c>
      <c r="AU377" s="225" t="s">
        <v>85</v>
      </c>
      <c r="AY377" s="224" t="s">
        <v>179</v>
      </c>
      <c r="BK377" s="226">
        <f>SUM(BK378:BK379)</f>
        <v>0</v>
      </c>
    </row>
    <row r="378" s="2" customFormat="1" ht="24.15" customHeight="1">
      <c r="A378" s="39"/>
      <c r="B378" s="40"/>
      <c r="C378" s="229" t="s">
        <v>415</v>
      </c>
      <c r="D378" s="229" t="s">
        <v>181</v>
      </c>
      <c r="E378" s="230" t="s">
        <v>1658</v>
      </c>
      <c r="F378" s="231" t="s">
        <v>1659</v>
      </c>
      <c r="G378" s="232" t="s">
        <v>253</v>
      </c>
      <c r="H378" s="233">
        <v>64</v>
      </c>
      <c r="I378" s="234"/>
      <c r="J378" s="235">
        <f>ROUND(I378*H378,2)</f>
        <v>0</v>
      </c>
      <c r="K378" s="231" t="s">
        <v>1</v>
      </c>
      <c r="L378" s="45"/>
      <c r="M378" s="236" t="s">
        <v>1</v>
      </c>
      <c r="N378" s="237" t="s">
        <v>43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186</v>
      </c>
      <c r="AT378" s="240" t="s">
        <v>181</v>
      </c>
      <c r="AU378" s="240" t="s">
        <v>87</v>
      </c>
      <c r="AY378" s="18" t="s">
        <v>179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85</v>
      </c>
      <c r="BK378" s="241">
        <f>ROUND(I378*H378,2)</f>
        <v>0</v>
      </c>
      <c r="BL378" s="18" t="s">
        <v>186</v>
      </c>
      <c r="BM378" s="240" t="s">
        <v>1660</v>
      </c>
    </row>
    <row r="379" s="2" customFormat="1">
      <c r="A379" s="39"/>
      <c r="B379" s="40"/>
      <c r="C379" s="41"/>
      <c r="D379" s="242" t="s">
        <v>188</v>
      </c>
      <c r="E379" s="41"/>
      <c r="F379" s="243" t="s">
        <v>1659</v>
      </c>
      <c r="G379" s="41"/>
      <c r="H379" s="41"/>
      <c r="I379" s="244"/>
      <c r="J379" s="41"/>
      <c r="K379" s="41"/>
      <c r="L379" s="45"/>
      <c r="M379" s="245"/>
      <c r="N379" s="24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188</v>
      </c>
      <c r="AU379" s="18" t="s">
        <v>87</v>
      </c>
    </row>
    <row r="380" s="12" customFormat="1" ht="22.8" customHeight="1">
      <c r="A380" s="12"/>
      <c r="B380" s="213"/>
      <c r="C380" s="214"/>
      <c r="D380" s="215" t="s">
        <v>77</v>
      </c>
      <c r="E380" s="227" t="s">
        <v>1287</v>
      </c>
      <c r="F380" s="227" t="s">
        <v>1288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SUM(P381:P391)</f>
        <v>0</v>
      </c>
      <c r="Q380" s="221"/>
      <c r="R380" s="222">
        <f>SUM(R381:R391)</f>
        <v>0</v>
      </c>
      <c r="S380" s="221"/>
      <c r="T380" s="223">
        <f>SUM(T381:T391)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85</v>
      </c>
      <c r="AT380" s="225" t="s">
        <v>77</v>
      </c>
      <c r="AU380" s="225" t="s">
        <v>85</v>
      </c>
      <c r="AY380" s="224" t="s">
        <v>179</v>
      </c>
      <c r="BK380" s="226">
        <f>SUM(BK381:BK391)</f>
        <v>0</v>
      </c>
    </row>
    <row r="381" s="2" customFormat="1" ht="21.75" customHeight="1">
      <c r="A381" s="39"/>
      <c r="B381" s="40"/>
      <c r="C381" s="229" t="s">
        <v>422</v>
      </c>
      <c r="D381" s="229" t="s">
        <v>181</v>
      </c>
      <c r="E381" s="230" t="s">
        <v>1304</v>
      </c>
      <c r="F381" s="231" t="s">
        <v>1305</v>
      </c>
      <c r="G381" s="232" t="s">
        <v>403</v>
      </c>
      <c r="H381" s="233">
        <v>10.560000000000001</v>
      </c>
      <c r="I381" s="234"/>
      <c r="J381" s="235">
        <f>ROUND(I381*H381,2)</f>
        <v>0</v>
      </c>
      <c r="K381" s="231" t="s">
        <v>1</v>
      </c>
      <c r="L381" s="45"/>
      <c r="M381" s="236" t="s">
        <v>1</v>
      </c>
      <c r="N381" s="237" t="s">
        <v>43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186</v>
      </c>
      <c r="AT381" s="240" t="s">
        <v>181</v>
      </c>
      <c r="AU381" s="240" t="s">
        <v>87</v>
      </c>
      <c r="AY381" s="18" t="s">
        <v>179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85</v>
      </c>
      <c r="BK381" s="241">
        <f>ROUND(I381*H381,2)</f>
        <v>0</v>
      </c>
      <c r="BL381" s="18" t="s">
        <v>186</v>
      </c>
      <c r="BM381" s="240" t="s">
        <v>1661</v>
      </c>
    </row>
    <row r="382" s="2" customFormat="1">
      <c r="A382" s="39"/>
      <c r="B382" s="40"/>
      <c r="C382" s="41"/>
      <c r="D382" s="242" t="s">
        <v>188</v>
      </c>
      <c r="E382" s="41"/>
      <c r="F382" s="243" t="s">
        <v>1305</v>
      </c>
      <c r="G382" s="41"/>
      <c r="H382" s="41"/>
      <c r="I382" s="244"/>
      <c r="J382" s="41"/>
      <c r="K382" s="41"/>
      <c r="L382" s="45"/>
      <c r="M382" s="245"/>
      <c r="N382" s="24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188</v>
      </c>
      <c r="AU382" s="18" t="s">
        <v>87</v>
      </c>
    </row>
    <row r="383" s="2" customFormat="1">
      <c r="A383" s="39"/>
      <c r="B383" s="40"/>
      <c r="C383" s="41"/>
      <c r="D383" s="242" t="s">
        <v>198</v>
      </c>
      <c r="E383" s="41"/>
      <c r="F383" s="269" t="s">
        <v>1662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198</v>
      </c>
      <c r="AU383" s="18" t="s">
        <v>87</v>
      </c>
    </row>
    <row r="384" s="2" customFormat="1" ht="24.15" customHeight="1">
      <c r="A384" s="39"/>
      <c r="B384" s="40"/>
      <c r="C384" s="229" t="s">
        <v>430</v>
      </c>
      <c r="D384" s="229" t="s">
        <v>181</v>
      </c>
      <c r="E384" s="230" t="s">
        <v>1312</v>
      </c>
      <c r="F384" s="231" t="s">
        <v>1313</v>
      </c>
      <c r="G384" s="232" t="s">
        <v>403</v>
      </c>
      <c r="H384" s="233">
        <v>95.040000000000006</v>
      </c>
      <c r="I384" s="234"/>
      <c r="J384" s="235">
        <f>ROUND(I384*H384,2)</f>
        <v>0</v>
      </c>
      <c r="K384" s="231" t="s">
        <v>1</v>
      </c>
      <c r="L384" s="45"/>
      <c r="M384" s="236" t="s">
        <v>1</v>
      </c>
      <c r="N384" s="237" t="s">
        <v>43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186</v>
      </c>
      <c r="AT384" s="240" t="s">
        <v>181</v>
      </c>
      <c r="AU384" s="240" t="s">
        <v>87</v>
      </c>
      <c r="AY384" s="18" t="s">
        <v>179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85</v>
      </c>
      <c r="BK384" s="241">
        <f>ROUND(I384*H384,2)</f>
        <v>0</v>
      </c>
      <c r="BL384" s="18" t="s">
        <v>186</v>
      </c>
      <c r="BM384" s="240" t="s">
        <v>1663</v>
      </c>
    </row>
    <row r="385" s="2" customFormat="1">
      <c r="A385" s="39"/>
      <c r="B385" s="40"/>
      <c r="C385" s="41"/>
      <c r="D385" s="242" t="s">
        <v>188</v>
      </c>
      <c r="E385" s="41"/>
      <c r="F385" s="243" t="s">
        <v>1313</v>
      </c>
      <c r="G385" s="41"/>
      <c r="H385" s="41"/>
      <c r="I385" s="244"/>
      <c r="J385" s="41"/>
      <c r="K385" s="41"/>
      <c r="L385" s="45"/>
      <c r="M385" s="245"/>
      <c r="N385" s="24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188</v>
      </c>
      <c r="AU385" s="18" t="s">
        <v>87</v>
      </c>
    </row>
    <row r="386" s="13" customFormat="1">
      <c r="A386" s="13"/>
      <c r="B386" s="247"/>
      <c r="C386" s="248"/>
      <c r="D386" s="242" t="s">
        <v>190</v>
      </c>
      <c r="E386" s="249" t="s">
        <v>1</v>
      </c>
      <c r="F386" s="250" t="s">
        <v>1664</v>
      </c>
      <c r="G386" s="248"/>
      <c r="H386" s="251">
        <v>95.040000000000006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190</v>
      </c>
      <c r="AU386" s="257" t="s">
        <v>87</v>
      </c>
      <c r="AV386" s="13" t="s">
        <v>87</v>
      </c>
      <c r="AW386" s="13" t="s">
        <v>34</v>
      </c>
      <c r="AX386" s="13" t="s">
        <v>78</v>
      </c>
      <c r="AY386" s="257" t="s">
        <v>179</v>
      </c>
    </row>
    <row r="387" s="14" customFormat="1">
      <c r="A387" s="14"/>
      <c r="B387" s="258"/>
      <c r="C387" s="259"/>
      <c r="D387" s="242" t="s">
        <v>190</v>
      </c>
      <c r="E387" s="260" t="s">
        <v>1</v>
      </c>
      <c r="F387" s="261" t="s">
        <v>192</v>
      </c>
      <c r="G387" s="259"/>
      <c r="H387" s="262">
        <v>95.040000000000006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8" t="s">
        <v>190</v>
      </c>
      <c r="AU387" s="268" t="s">
        <v>87</v>
      </c>
      <c r="AV387" s="14" t="s">
        <v>186</v>
      </c>
      <c r="AW387" s="14" t="s">
        <v>34</v>
      </c>
      <c r="AX387" s="14" t="s">
        <v>85</v>
      </c>
      <c r="AY387" s="268" t="s">
        <v>179</v>
      </c>
    </row>
    <row r="388" s="2" customFormat="1" ht="37.8" customHeight="1">
      <c r="A388" s="39"/>
      <c r="B388" s="40"/>
      <c r="C388" s="229" t="s">
        <v>460</v>
      </c>
      <c r="D388" s="229" t="s">
        <v>181</v>
      </c>
      <c r="E388" s="230" t="s">
        <v>1325</v>
      </c>
      <c r="F388" s="231" t="s">
        <v>1326</v>
      </c>
      <c r="G388" s="232" t="s">
        <v>403</v>
      </c>
      <c r="H388" s="233">
        <v>10.560000000000001</v>
      </c>
      <c r="I388" s="234"/>
      <c r="J388" s="235">
        <f>ROUND(I388*H388,2)</f>
        <v>0</v>
      </c>
      <c r="K388" s="231" t="s">
        <v>185</v>
      </c>
      <c r="L388" s="45"/>
      <c r="M388" s="236" t="s">
        <v>1</v>
      </c>
      <c r="N388" s="237" t="s">
        <v>43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186</v>
      </c>
      <c r="AT388" s="240" t="s">
        <v>181</v>
      </c>
      <c r="AU388" s="240" t="s">
        <v>87</v>
      </c>
      <c r="AY388" s="18" t="s">
        <v>179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85</v>
      </c>
      <c r="BK388" s="241">
        <f>ROUND(I388*H388,2)</f>
        <v>0</v>
      </c>
      <c r="BL388" s="18" t="s">
        <v>186</v>
      </c>
      <c r="BM388" s="240" t="s">
        <v>1665</v>
      </c>
    </row>
    <row r="389" s="2" customFormat="1">
      <c r="A389" s="39"/>
      <c r="B389" s="40"/>
      <c r="C389" s="41"/>
      <c r="D389" s="242" t="s">
        <v>188</v>
      </c>
      <c r="E389" s="41"/>
      <c r="F389" s="243" t="s">
        <v>1328</v>
      </c>
      <c r="G389" s="41"/>
      <c r="H389" s="41"/>
      <c r="I389" s="244"/>
      <c r="J389" s="41"/>
      <c r="K389" s="41"/>
      <c r="L389" s="45"/>
      <c r="M389" s="245"/>
      <c r="N389" s="24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188</v>
      </c>
      <c r="AU389" s="18" t="s">
        <v>87</v>
      </c>
    </row>
    <row r="390" s="13" customFormat="1">
      <c r="A390" s="13"/>
      <c r="B390" s="247"/>
      <c r="C390" s="248"/>
      <c r="D390" s="242" t="s">
        <v>190</v>
      </c>
      <c r="E390" s="249" t="s">
        <v>1</v>
      </c>
      <c r="F390" s="250" t="s">
        <v>1666</v>
      </c>
      <c r="G390" s="248"/>
      <c r="H390" s="251">
        <v>10.560000000000001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190</v>
      </c>
      <c r="AU390" s="257" t="s">
        <v>87</v>
      </c>
      <c r="AV390" s="13" t="s">
        <v>87</v>
      </c>
      <c r="AW390" s="13" t="s">
        <v>34</v>
      </c>
      <c r="AX390" s="13" t="s">
        <v>78</v>
      </c>
      <c r="AY390" s="257" t="s">
        <v>179</v>
      </c>
    </row>
    <row r="391" s="14" customFormat="1">
      <c r="A391" s="14"/>
      <c r="B391" s="258"/>
      <c r="C391" s="259"/>
      <c r="D391" s="242" t="s">
        <v>190</v>
      </c>
      <c r="E391" s="260" t="s">
        <v>1</v>
      </c>
      <c r="F391" s="261" t="s">
        <v>192</v>
      </c>
      <c r="G391" s="259"/>
      <c r="H391" s="262">
        <v>10.560000000000001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8" t="s">
        <v>190</v>
      </c>
      <c r="AU391" s="268" t="s">
        <v>87</v>
      </c>
      <c r="AV391" s="14" t="s">
        <v>186</v>
      </c>
      <c r="AW391" s="14" t="s">
        <v>34</v>
      </c>
      <c r="AX391" s="14" t="s">
        <v>85</v>
      </c>
      <c r="AY391" s="268" t="s">
        <v>179</v>
      </c>
    </row>
    <row r="392" s="12" customFormat="1" ht="22.8" customHeight="1">
      <c r="A392" s="12"/>
      <c r="B392" s="213"/>
      <c r="C392" s="214"/>
      <c r="D392" s="215" t="s">
        <v>77</v>
      </c>
      <c r="E392" s="227" t="s">
        <v>1341</v>
      </c>
      <c r="F392" s="227" t="s">
        <v>1342</v>
      </c>
      <c r="G392" s="214"/>
      <c r="H392" s="214"/>
      <c r="I392" s="217"/>
      <c r="J392" s="228">
        <f>BK392</f>
        <v>0</v>
      </c>
      <c r="K392" s="214"/>
      <c r="L392" s="219"/>
      <c r="M392" s="220"/>
      <c r="N392" s="221"/>
      <c r="O392" s="221"/>
      <c r="P392" s="222">
        <f>SUM(P393:P394)</f>
        <v>0</v>
      </c>
      <c r="Q392" s="221"/>
      <c r="R392" s="222">
        <f>SUM(R393:R394)</f>
        <v>0</v>
      </c>
      <c r="S392" s="221"/>
      <c r="T392" s="223">
        <f>SUM(T393:T394)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4" t="s">
        <v>85</v>
      </c>
      <c r="AT392" s="225" t="s">
        <v>77</v>
      </c>
      <c r="AU392" s="225" t="s">
        <v>85</v>
      </c>
      <c r="AY392" s="224" t="s">
        <v>179</v>
      </c>
      <c r="BK392" s="226">
        <f>SUM(BK393:BK394)</f>
        <v>0</v>
      </c>
    </row>
    <row r="393" s="2" customFormat="1" ht="24.15" customHeight="1">
      <c r="A393" s="39"/>
      <c r="B393" s="40"/>
      <c r="C393" s="229" t="s">
        <v>447</v>
      </c>
      <c r="D393" s="229" t="s">
        <v>181</v>
      </c>
      <c r="E393" s="230" t="s">
        <v>1667</v>
      </c>
      <c r="F393" s="231" t="s">
        <v>1668</v>
      </c>
      <c r="G393" s="232" t="s">
        <v>403</v>
      </c>
      <c r="H393" s="233">
        <v>31.012</v>
      </c>
      <c r="I393" s="234"/>
      <c r="J393" s="235">
        <f>ROUND(I393*H393,2)</f>
        <v>0</v>
      </c>
      <c r="K393" s="231" t="s">
        <v>1</v>
      </c>
      <c r="L393" s="45"/>
      <c r="M393" s="236" t="s">
        <v>1</v>
      </c>
      <c r="N393" s="237" t="s">
        <v>43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186</v>
      </c>
      <c r="AT393" s="240" t="s">
        <v>181</v>
      </c>
      <c r="AU393" s="240" t="s">
        <v>87</v>
      </c>
      <c r="AY393" s="18" t="s">
        <v>179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85</v>
      </c>
      <c r="BK393" s="241">
        <f>ROUND(I393*H393,2)</f>
        <v>0</v>
      </c>
      <c r="BL393" s="18" t="s">
        <v>186</v>
      </c>
      <c r="BM393" s="240" t="s">
        <v>1669</v>
      </c>
    </row>
    <row r="394" s="2" customFormat="1">
      <c r="A394" s="39"/>
      <c r="B394" s="40"/>
      <c r="C394" s="41"/>
      <c r="D394" s="242" t="s">
        <v>188</v>
      </c>
      <c r="E394" s="41"/>
      <c r="F394" s="243" t="s">
        <v>1668</v>
      </c>
      <c r="G394" s="41"/>
      <c r="H394" s="41"/>
      <c r="I394" s="244"/>
      <c r="J394" s="41"/>
      <c r="K394" s="41"/>
      <c r="L394" s="45"/>
      <c r="M394" s="304"/>
      <c r="N394" s="305"/>
      <c r="O394" s="306"/>
      <c r="P394" s="306"/>
      <c r="Q394" s="306"/>
      <c r="R394" s="306"/>
      <c r="S394" s="306"/>
      <c r="T394" s="307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188</v>
      </c>
      <c r="AU394" s="18" t="s">
        <v>87</v>
      </c>
    </row>
    <row r="395" s="2" customFormat="1" ht="6.96" customHeight="1">
      <c r="A395" s="39"/>
      <c r="B395" s="67"/>
      <c r="C395" s="68"/>
      <c r="D395" s="68"/>
      <c r="E395" s="68"/>
      <c r="F395" s="68"/>
      <c r="G395" s="68"/>
      <c r="H395" s="68"/>
      <c r="I395" s="68"/>
      <c r="J395" s="68"/>
      <c r="K395" s="68"/>
      <c r="L395" s="45"/>
      <c r="M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</sheetData>
  <sheetProtection sheet="1" autoFilter="0" formatColumns="0" formatRows="0" objects="1" scenarios="1" spinCount="100000" saltValue="JmLnYGL0J8cgvVs1N1KItgUix5Taf1OaFEjyQUuaNgaip2QfTicMWoUT2nYyc40dGbD2TduDaApTAzp6bmx+zw==" hashValue="fpEI8d6Ptt7LZGTuGEAX9n1PNlGc2OLZfU8+6yHbGShJqzCUqBvUlKPB7AlQ8Gnvagz8hmevGRwkfi9wJo9VXw==" algorithmName="SHA-512" password="CC35"/>
  <autoFilter ref="C131:K3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1670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ROUND((SUM(BE124:BE310)),  2)</f>
        <v>0</v>
      </c>
      <c r="G37" s="39"/>
      <c r="H37" s="39"/>
      <c r="I37" s="166">
        <v>0.20999999999999999</v>
      </c>
      <c r="J37" s="165">
        <f>ROUND(((SUM(BE124:BE310))*I37),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ROUND((SUM(BF124:BF310)),  2)</f>
        <v>0</v>
      </c>
      <c r="G38" s="39"/>
      <c r="H38" s="39"/>
      <c r="I38" s="166">
        <v>0.14999999999999999</v>
      </c>
      <c r="J38" s="165">
        <f>ROUND(((SUM(BF124:BF310))*I38),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ROUND((SUM(BG124:BG310)),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ROUND((SUM(BH124:BH310)),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ROUND((SUM(BI124:BI310)),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402 - Veřejné osvětlení komunikace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Klatovy - cyklostezka podél I/22 v Puškinově ulici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139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140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141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 xml:space="preserve">SO 402 - Veřejné osvětlení komunikace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F16</f>
        <v xml:space="preserve">Klatovy </v>
      </c>
      <c r="G118" s="41"/>
      <c r="H118" s="41"/>
      <c r="I118" s="33" t="s">
        <v>24</v>
      </c>
      <c r="J118" s="80" t="str">
        <f>IF(J16="","",J16)</f>
        <v>2. 11. 2023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E19</f>
        <v xml:space="preserve"> </v>
      </c>
      <c r="G120" s="41"/>
      <c r="H120" s="41"/>
      <c r="I120" s="33" t="s">
        <v>32</v>
      </c>
      <c r="J120" s="37" t="str">
        <f>E25</f>
        <v>Projekce dopravní Filip,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IF(E22="","",E22)</f>
        <v>Vyplň údaj</v>
      </c>
      <c r="G121" s="41"/>
      <c r="H121" s="41"/>
      <c r="I121" s="33" t="s">
        <v>35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165</v>
      </c>
      <c r="D123" s="205" t="s">
        <v>63</v>
      </c>
      <c r="E123" s="205" t="s">
        <v>59</v>
      </c>
      <c r="F123" s="205" t="s">
        <v>60</v>
      </c>
      <c r="G123" s="205" t="s">
        <v>166</v>
      </c>
      <c r="H123" s="205" t="s">
        <v>167</v>
      </c>
      <c r="I123" s="205" t="s">
        <v>168</v>
      </c>
      <c r="J123" s="205" t="s">
        <v>146</v>
      </c>
      <c r="K123" s="206" t="s">
        <v>169</v>
      </c>
      <c r="L123" s="207"/>
      <c r="M123" s="101" t="s">
        <v>1</v>
      </c>
      <c r="N123" s="102" t="s">
        <v>42</v>
      </c>
      <c r="O123" s="102" t="s">
        <v>170</v>
      </c>
      <c r="P123" s="102" t="s">
        <v>171</v>
      </c>
      <c r="Q123" s="102" t="s">
        <v>172</v>
      </c>
      <c r="R123" s="102" t="s">
        <v>173</v>
      </c>
      <c r="S123" s="102" t="s">
        <v>174</v>
      </c>
      <c r="T123" s="103" t="s">
        <v>175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176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SUM(P125:P310)</f>
        <v>0</v>
      </c>
      <c r="Q124" s="105"/>
      <c r="R124" s="210">
        <f>SUM(R125:R310)</f>
        <v>0</v>
      </c>
      <c r="S124" s="105"/>
      <c r="T124" s="211">
        <f>SUM(T125:T310)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148</v>
      </c>
      <c r="BK124" s="212">
        <f>SUM(BK125:BK310)</f>
        <v>0</v>
      </c>
    </row>
    <row r="125" s="2" customFormat="1" ht="24.15" customHeight="1">
      <c r="A125" s="39"/>
      <c r="B125" s="40"/>
      <c r="C125" s="229" t="s">
        <v>85</v>
      </c>
      <c r="D125" s="229" t="s">
        <v>181</v>
      </c>
      <c r="E125" s="230" t="s">
        <v>85</v>
      </c>
      <c r="F125" s="231" t="s">
        <v>1671</v>
      </c>
      <c r="G125" s="232" t="s">
        <v>1672</v>
      </c>
      <c r="H125" s="233">
        <v>10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186</v>
      </c>
      <c r="AT125" s="240" t="s">
        <v>181</v>
      </c>
      <c r="AU125" s="240" t="s">
        <v>78</v>
      </c>
      <c r="AY125" s="18" t="s">
        <v>179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85</v>
      </c>
      <c r="BK125" s="241">
        <f>ROUND(I125*H125,2)</f>
        <v>0</v>
      </c>
      <c r="BL125" s="18" t="s">
        <v>186</v>
      </c>
      <c r="BM125" s="240" t="s">
        <v>1673</v>
      </c>
    </row>
    <row r="126" s="2" customFormat="1">
      <c r="A126" s="39"/>
      <c r="B126" s="40"/>
      <c r="C126" s="41"/>
      <c r="D126" s="242" t="s">
        <v>188</v>
      </c>
      <c r="E126" s="41"/>
      <c r="F126" s="243" t="s">
        <v>1671</v>
      </c>
      <c r="G126" s="41"/>
      <c r="H126" s="41"/>
      <c r="I126" s="244"/>
      <c r="J126" s="41"/>
      <c r="K126" s="41"/>
      <c r="L126" s="45"/>
      <c r="M126" s="245"/>
      <c r="N126" s="24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188</v>
      </c>
      <c r="AU126" s="18" t="s">
        <v>78</v>
      </c>
    </row>
    <row r="127" s="2" customFormat="1" ht="16.5" customHeight="1">
      <c r="A127" s="39"/>
      <c r="B127" s="40"/>
      <c r="C127" s="229" t="s">
        <v>488</v>
      </c>
      <c r="D127" s="229" t="s">
        <v>181</v>
      </c>
      <c r="E127" s="230" t="s">
        <v>237</v>
      </c>
      <c r="F127" s="231" t="s">
        <v>1674</v>
      </c>
      <c r="G127" s="232" t="s">
        <v>400</v>
      </c>
      <c r="H127" s="233">
        <v>500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186</v>
      </c>
      <c r="AT127" s="240" t="s">
        <v>181</v>
      </c>
      <c r="AU127" s="240" t="s">
        <v>78</v>
      </c>
      <c r="AY127" s="18" t="s">
        <v>179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85</v>
      </c>
      <c r="BK127" s="241">
        <f>ROUND(I127*H127,2)</f>
        <v>0</v>
      </c>
      <c r="BL127" s="18" t="s">
        <v>186</v>
      </c>
      <c r="BM127" s="240" t="s">
        <v>1675</v>
      </c>
    </row>
    <row r="128" s="2" customFormat="1">
      <c r="A128" s="39"/>
      <c r="B128" s="40"/>
      <c r="C128" s="41"/>
      <c r="D128" s="242" t="s">
        <v>188</v>
      </c>
      <c r="E128" s="41"/>
      <c r="F128" s="243" t="s">
        <v>1674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188</v>
      </c>
      <c r="AU128" s="18" t="s">
        <v>78</v>
      </c>
    </row>
    <row r="129" s="2" customFormat="1" ht="16.5" customHeight="1">
      <c r="A129" s="39"/>
      <c r="B129" s="40"/>
      <c r="C129" s="229" t="s">
        <v>447</v>
      </c>
      <c r="D129" s="229" t="s">
        <v>181</v>
      </c>
      <c r="E129" s="230" t="s">
        <v>1676</v>
      </c>
      <c r="F129" s="231" t="s">
        <v>1677</v>
      </c>
      <c r="G129" s="232" t="s">
        <v>400</v>
      </c>
      <c r="H129" s="233">
        <v>464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43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186</v>
      </c>
      <c r="AT129" s="240" t="s">
        <v>181</v>
      </c>
      <c r="AU129" s="240" t="s">
        <v>78</v>
      </c>
      <c r="AY129" s="18" t="s">
        <v>179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85</v>
      </c>
      <c r="BK129" s="241">
        <f>ROUND(I129*H129,2)</f>
        <v>0</v>
      </c>
      <c r="BL129" s="18" t="s">
        <v>186</v>
      </c>
      <c r="BM129" s="240" t="s">
        <v>1678</v>
      </c>
    </row>
    <row r="130" s="2" customFormat="1">
      <c r="A130" s="39"/>
      <c r="B130" s="40"/>
      <c r="C130" s="41"/>
      <c r="D130" s="242" t="s">
        <v>188</v>
      </c>
      <c r="E130" s="41"/>
      <c r="F130" s="243" t="s">
        <v>1677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188</v>
      </c>
      <c r="AU130" s="18" t="s">
        <v>78</v>
      </c>
    </row>
    <row r="131" s="2" customFormat="1" ht="16.5" customHeight="1">
      <c r="A131" s="39"/>
      <c r="B131" s="40"/>
      <c r="C131" s="280" t="s">
        <v>453</v>
      </c>
      <c r="D131" s="280" t="s">
        <v>400</v>
      </c>
      <c r="E131" s="281" t="s">
        <v>1679</v>
      </c>
      <c r="F131" s="282" t="s">
        <v>1680</v>
      </c>
      <c r="G131" s="283" t="s">
        <v>1672</v>
      </c>
      <c r="H131" s="284">
        <v>4</v>
      </c>
      <c r="I131" s="285"/>
      <c r="J131" s="286">
        <f>ROUND(I131*H131,2)</f>
        <v>0</v>
      </c>
      <c r="K131" s="282" t="s">
        <v>1</v>
      </c>
      <c r="L131" s="287"/>
      <c r="M131" s="288" t="s">
        <v>1</v>
      </c>
      <c r="N131" s="289" t="s">
        <v>43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227</v>
      </c>
      <c r="AT131" s="240" t="s">
        <v>400</v>
      </c>
      <c r="AU131" s="240" t="s">
        <v>78</v>
      </c>
      <c r="AY131" s="18" t="s">
        <v>179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85</v>
      </c>
      <c r="BK131" s="241">
        <f>ROUND(I131*H131,2)</f>
        <v>0</v>
      </c>
      <c r="BL131" s="18" t="s">
        <v>186</v>
      </c>
      <c r="BM131" s="240" t="s">
        <v>1681</v>
      </c>
    </row>
    <row r="132" s="2" customFormat="1">
      <c r="A132" s="39"/>
      <c r="B132" s="40"/>
      <c r="C132" s="41"/>
      <c r="D132" s="242" t="s">
        <v>188</v>
      </c>
      <c r="E132" s="41"/>
      <c r="F132" s="243" t="s">
        <v>1680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188</v>
      </c>
      <c r="AU132" s="18" t="s">
        <v>78</v>
      </c>
    </row>
    <row r="133" s="2" customFormat="1" ht="16.5" customHeight="1">
      <c r="A133" s="39"/>
      <c r="B133" s="40"/>
      <c r="C133" s="229" t="s">
        <v>460</v>
      </c>
      <c r="D133" s="229" t="s">
        <v>181</v>
      </c>
      <c r="E133" s="230" t="s">
        <v>1682</v>
      </c>
      <c r="F133" s="231" t="s">
        <v>1683</v>
      </c>
      <c r="G133" s="232" t="s">
        <v>1672</v>
      </c>
      <c r="H133" s="233">
        <v>5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186</v>
      </c>
      <c r="AT133" s="240" t="s">
        <v>181</v>
      </c>
      <c r="AU133" s="240" t="s">
        <v>78</v>
      </c>
      <c r="AY133" s="18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85</v>
      </c>
      <c r="BK133" s="241">
        <f>ROUND(I133*H133,2)</f>
        <v>0</v>
      </c>
      <c r="BL133" s="18" t="s">
        <v>186</v>
      </c>
      <c r="BM133" s="240" t="s">
        <v>1684</v>
      </c>
    </row>
    <row r="134" s="2" customFormat="1">
      <c r="A134" s="39"/>
      <c r="B134" s="40"/>
      <c r="C134" s="41"/>
      <c r="D134" s="242" t="s">
        <v>188</v>
      </c>
      <c r="E134" s="41"/>
      <c r="F134" s="243" t="s">
        <v>1683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188</v>
      </c>
      <c r="AU134" s="18" t="s">
        <v>78</v>
      </c>
    </row>
    <row r="135" s="2" customFormat="1" ht="16.5" customHeight="1">
      <c r="A135" s="39"/>
      <c r="B135" s="40"/>
      <c r="C135" s="280" t="s">
        <v>466</v>
      </c>
      <c r="D135" s="280" t="s">
        <v>400</v>
      </c>
      <c r="E135" s="281" t="s">
        <v>1685</v>
      </c>
      <c r="F135" s="282" t="s">
        <v>1686</v>
      </c>
      <c r="G135" s="283" t="s">
        <v>1672</v>
      </c>
      <c r="H135" s="284">
        <v>14</v>
      </c>
      <c r="I135" s="285"/>
      <c r="J135" s="286">
        <f>ROUND(I135*H135,2)</f>
        <v>0</v>
      </c>
      <c r="K135" s="282" t="s">
        <v>1</v>
      </c>
      <c r="L135" s="287"/>
      <c r="M135" s="288" t="s">
        <v>1</v>
      </c>
      <c r="N135" s="289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227</v>
      </c>
      <c r="AT135" s="240" t="s">
        <v>400</v>
      </c>
      <c r="AU135" s="240" t="s">
        <v>78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186</v>
      </c>
      <c r="BM135" s="240" t="s">
        <v>1687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1686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78</v>
      </c>
    </row>
    <row r="137" s="2" customFormat="1" ht="16.5" customHeight="1">
      <c r="A137" s="39"/>
      <c r="B137" s="40"/>
      <c r="C137" s="229" t="s">
        <v>324</v>
      </c>
      <c r="D137" s="229" t="s">
        <v>181</v>
      </c>
      <c r="E137" s="230" t="s">
        <v>87</v>
      </c>
      <c r="F137" s="231" t="s">
        <v>1688</v>
      </c>
      <c r="G137" s="232" t="s">
        <v>1672</v>
      </c>
      <c r="H137" s="233">
        <v>13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186</v>
      </c>
      <c r="AT137" s="240" t="s">
        <v>181</v>
      </c>
      <c r="AU137" s="240" t="s">
        <v>78</v>
      </c>
      <c r="AY137" s="18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85</v>
      </c>
      <c r="BK137" s="241">
        <f>ROUND(I137*H137,2)</f>
        <v>0</v>
      </c>
      <c r="BL137" s="18" t="s">
        <v>186</v>
      </c>
      <c r="BM137" s="240" t="s">
        <v>1689</v>
      </c>
    </row>
    <row r="138" s="2" customFormat="1">
      <c r="A138" s="39"/>
      <c r="B138" s="40"/>
      <c r="C138" s="41"/>
      <c r="D138" s="242" t="s">
        <v>188</v>
      </c>
      <c r="E138" s="41"/>
      <c r="F138" s="243" t="s">
        <v>1688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188</v>
      </c>
      <c r="AU138" s="18" t="s">
        <v>78</v>
      </c>
    </row>
    <row r="139" s="2" customFormat="1" ht="16.5" customHeight="1">
      <c r="A139" s="39"/>
      <c r="B139" s="40"/>
      <c r="C139" s="229" t="s">
        <v>331</v>
      </c>
      <c r="D139" s="229" t="s">
        <v>181</v>
      </c>
      <c r="E139" s="230" t="s">
        <v>95</v>
      </c>
      <c r="F139" s="231" t="s">
        <v>1690</v>
      </c>
      <c r="G139" s="232" t="s">
        <v>1672</v>
      </c>
      <c r="H139" s="233">
        <v>13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186</v>
      </c>
      <c r="AT139" s="240" t="s">
        <v>181</v>
      </c>
      <c r="AU139" s="240" t="s">
        <v>78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186</v>
      </c>
      <c r="BM139" s="240" t="s">
        <v>1691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1690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78</v>
      </c>
    </row>
    <row r="141" s="2" customFormat="1" ht="16.5" customHeight="1">
      <c r="A141" s="39"/>
      <c r="B141" s="40"/>
      <c r="C141" s="280" t="s">
        <v>337</v>
      </c>
      <c r="D141" s="280" t="s">
        <v>400</v>
      </c>
      <c r="E141" s="281" t="s">
        <v>1692</v>
      </c>
      <c r="F141" s="282" t="s">
        <v>1693</v>
      </c>
      <c r="G141" s="283" t="s">
        <v>1672</v>
      </c>
      <c r="H141" s="284">
        <v>3</v>
      </c>
      <c r="I141" s="285"/>
      <c r="J141" s="286">
        <f>ROUND(I141*H141,2)</f>
        <v>0</v>
      </c>
      <c r="K141" s="282" t="s">
        <v>1</v>
      </c>
      <c r="L141" s="287"/>
      <c r="M141" s="288" t="s">
        <v>1</v>
      </c>
      <c r="N141" s="289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227</v>
      </c>
      <c r="AT141" s="240" t="s">
        <v>400</v>
      </c>
      <c r="AU141" s="240" t="s">
        <v>78</v>
      </c>
      <c r="AY141" s="18" t="s">
        <v>179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85</v>
      </c>
      <c r="BK141" s="241">
        <f>ROUND(I141*H141,2)</f>
        <v>0</v>
      </c>
      <c r="BL141" s="18" t="s">
        <v>186</v>
      </c>
      <c r="BM141" s="240" t="s">
        <v>1694</v>
      </c>
    </row>
    <row r="142" s="2" customFormat="1" ht="16.5" customHeight="1">
      <c r="A142" s="39"/>
      <c r="B142" s="40"/>
      <c r="C142" s="229" t="s">
        <v>342</v>
      </c>
      <c r="D142" s="229" t="s">
        <v>181</v>
      </c>
      <c r="E142" s="230" t="s">
        <v>186</v>
      </c>
      <c r="F142" s="231" t="s">
        <v>1695</v>
      </c>
      <c r="G142" s="232" t="s">
        <v>400</v>
      </c>
      <c r="H142" s="233">
        <v>400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186</v>
      </c>
      <c r="AT142" s="240" t="s">
        <v>181</v>
      </c>
      <c r="AU142" s="240" t="s">
        <v>78</v>
      </c>
      <c r="AY142" s="18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85</v>
      </c>
      <c r="BK142" s="241">
        <f>ROUND(I142*H142,2)</f>
        <v>0</v>
      </c>
      <c r="BL142" s="18" t="s">
        <v>186</v>
      </c>
      <c r="BM142" s="240" t="s">
        <v>1696</v>
      </c>
    </row>
    <row r="143" s="2" customFormat="1">
      <c r="A143" s="39"/>
      <c r="B143" s="40"/>
      <c r="C143" s="41"/>
      <c r="D143" s="242" t="s">
        <v>188</v>
      </c>
      <c r="E143" s="41"/>
      <c r="F143" s="243" t="s">
        <v>1695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188</v>
      </c>
      <c r="AU143" s="18" t="s">
        <v>78</v>
      </c>
    </row>
    <row r="144" s="2" customFormat="1" ht="16.5" customHeight="1">
      <c r="A144" s="39"/>
      <c r="B144" s="40"/>
      <c r="C144" s="280" t="s">
        <v>347</v>
      </c>
      <c r="D144" s="280" t="s">
        <v>400</v>
      </c>
      <c r="E144" s="281" t="s">
        <v>1697</v>
      </c>
      <c r="F144" s="282" t="s">
        <v>1698</v>
      </c>
      <c r="G144" s="283" t="s">
        <v>1672</v>
      </c>
      <c r="H144" s="284">
        <v>14</v>
      </c>
      <c r="I144" s="285"/>
      <c r="J144" s="286">
        <f>ROUND(I144*H144,2)</f>
        <v>0</v>
      </c>
      <c r="K144" s="282" t="s">
        <v>1</v>
      </c>
      <c r="L144" s="287"/>
      <c r="M144" s="288" t="s">
        <v>1</v>
      </c>
      <c r="N144" s="289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227</v>
      </c>
      <c r="AT144" s="240" t="s">
        <v>400</v>
      </c>
      <c r="AU144" s="240" t="s">
        <v>78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186</v>
      </c>
      <c r="BM144" s="240" t="s">
        <v>1699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1698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78</v>
      </c>
    </row>
    <row r="146" s="2" customFormat="1" ht="16.5" customHeight="1">
      <c r="A146" s="39"/>
      <c r="B146" s="40"/>
      <c r="C146" s="280" t="s">
        <v>352</v>
      </c>
      <c r="D146" s="280" t="s">
        <v>400</v>
      </c>
      <c r="E146" s="281" t="s">
        <v>1700</v>
      </c>
      <c r="F146" s="282" t="s">
        <v>1701</v>
      </c>
      <c r="G146" s="283" t="s">
        <v>1702</v>
      </c>
      <c r="H146" s="284">
        <v>278.39999999999998</v>
      </c>
      <c r="I146" s="285"/>
      <c r="J146" s="286">
        <f>ROUND(I146*H146,2)</f>
        <v>0</v>
      </c>
      <c r="K146" s="282" t="s">
        <v>1</v>
      </c>
      <c r="L146" s="287"/>
      <c r="M146" s="288" t="s">
        <v>1</v>
      </c>
      <c r="N146" s="289" t="s">
        <v>43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227</v>
      </c>
      <c r="AT146" s="240" t="s">
        <v>400</v>
      </c>
      <c r="AU146" s="240" t="s">
        <v>78</v>
      </c>
      <c r="AY146" s="18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85</v>
      </c>
      <c r="BK146" s="241">
        <f>ROUND(I146*H146,2)</f>
        <v>0</v>
      </c>
      <c r="BL146" s="18" t="s">
        <v>186</v>
      </c>
      <c r="BM146" s="240" t="s">
        <v>1703</v>
      </c>
    </row>
    <row r="147" s="2" customFormat="1">
      <c r="A147" s="39"/>
      <c r="B147" s="40"/>
      <c r="C147" s="41"/>
      <c r="D147" s="242" t="s">
        <v>188</v>
      </c>
      <c r="E147" s="41"/>
      <c r="F147" s="243" t="s">
        <v>1701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188</v>
      </c>
      <c r="AU147" s="18" t="s">
        <v>78</v>
      </c>
    </row>
    <row r="148" s="2" customFormat="1" ht="16.5" customHeight="1">
      <c r="A148" s="39"/>
      <c r="B148" s="40"/>
      <c r="C148" s="280" t="s">
        <v>357</v>
      </c>
      <c r="D148" s="280" t="s">
        <v>400</v>
      </c>
      <c r="E148" s="281" t="s">
        <v>1704</v>
      </c>
      <c r="F148" s="282" t="s">
        <v>1705</v>
      </c>
      <c r="G148" s="283" t="s">
        <v>1672</v>
      </c>
      <c r="H148" s="284">
        <v>2</v>
      </c>
      <c r="I148" s="285"/>
      <c r="J148" s="286">
        <f>ROUND(I148*H148,2)</f>
        <v>0</v>
      </c>
      <c r="K148" s="282" t="s">
        <v>1</v>
      </c>
      <c r="L148" s="287"/>
      <c r="M148" s="288" t="s">
        <v>1</v>
      </c>
      <c r="N148" s="289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227</v>
      </c>
      <c r="AT148" s="240" t="s">
        <v>400</v>
      </c>
      <c r="AU148" s="240" t="s">
        <v>78</v>
      </c>
      <c r="AY148" s="18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85</v>
      </c>
      <c r="BK148" s="241">
        <f>ROUND(I148*H148,2)</f>
        <v>0</v>
      </c>
      <c r="BL148" s="18" t="s">
        <v>186</v>
      </c>
      <c r="BM148" s="240" t="s">
        <v>1706</v>
      </c>
    </row>
    <row r="149" s="2" customFormat="1">
      <c r="A149" s="39"/>
      <c r="B149" s="40"/>
      <c r="C149" s="41"/>
      <c r="D149" s="242" t="s">
        <v>188</v>
      </c>
      <c r="E149" s="41"/>
      <c r="F149" s="243" t="s">
        <v>1705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188</v>
      </c>
      <c r="AU149" s="18" t="s">
        <v>78</v>
      </c>
    </row>
    <row r="150" s="2" customFormat="1" ht="16.5" customHeight="1">
      <c r="A150" s="39"/>
      <c r="B150" s="40"/>
      <c r="C150" s="280" t="s">
        <v>363</v>
      </c>
      <c r="D150" s="280" t="s">
        <v>400</v>
      </c>
      <c r="E150" s="281" t="s">
        <v>1707</v>
      </c>
      <c r="F150" s="282" t="s">
        <v>1708</v>
      </c>
      <c r="G150" s="283" t="s">
        <v>1672</v>
      </c>
      <c r="H150" s="284">
        <v>10</v>
      </c>
      <c r="I150" s="285"/>
      <c r="J150" s="286">
        <f>ROUND(I150*H150,2)</f>
        <v>0</v>
      </c>
      <c r="K150" s="282" t="s">
        <v>1</v>
      </c>
      <c r="L150" s="287"/>
      <c r="M150" s="288" t="s">
        <v>1</v>
      </c>
      <c r="N150" s="289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227</v>
      </c>
      <c r="AT150" s="240" t="s">
        <v>400</v>
      </c>
      <c r="AU150" s="240" t="s">
        <v>78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186</v>
      </c>
      <c r="BM150" s="240" t="s">
        <v>1709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1710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78</v>
      </c>
    </row>
    <row r="152" s="2" customFormat="1" ht="16.5" customHeight="1">
      <c r="A152" s="39"/>
      <c r="B152" s="40"/>
      <c r="C152" s="280" t="s">
        <v>369</v>
      </c>
      <c r="D152" s="280" t="s">
        <v>400</v>
      </c>
      <c r="E152" s="281" t="s">
        <v>1711</v>
      </c>
      <c r="F152" s="282" t="s">
        <v>1712</v>
      </c>
      <c r="G152" s="283" t="s">
        <v>1672</v>
      </c>
      <c r="H152" s="284">
        <v>10</v>
      </c>
      <c r="I152" s="285"/>
      <c r="J152" s="286">
        <f>ROUND(I152*H152,2)</f>
        <v>0</v>
      </c>
      <c r="K152" s="282" t="s">
        <v>1</v>
      </c>
      <c r="L152" s="287"/>
      <c r="M152" s="288" t="s">
        <v>1</v>
      </c>
      <c r="N152" s="289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227</v>
      </c>
      <c r="AT152" s="240" t="s">
        <v>400</v>
      </c>
      <c r="AU152" s="240" t="s">
        <v>78</v>
      </c>
      <c r="AY152" s="18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85</v>
      </c>
      <c r="BK152" s="241">
        <f>ROUND(I152*H152,2)</f>
        <v>0</v>
      </c>
      <c r="BL152" s="18" t="s">
        <v>186</v>
      </c>
      <c r="BM152" s="240" t="s">
        <v>1713</v>
      </c>
    </row>
    <row r="153" s="2" customFormat="1">
      <c r="A153" s="39"/>
      <c r="B153" s="40"/>
      <c r="C153" s="41"/>
      <c r="D153" s="242" t="s">
        <v>188</v>
      </c>
      <c r="E153" s="41"/>
      <c r="F153" s="243" t="s">
        <v>1712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188</v>
      </c>
      <c r="AU153" s="18" t="s">
        <v>78</v>
      </c>
    </row>
    <row r="154" s="2" customFormat="1" ht="16.5" customHeight="1">
      <c r="A154" s="39"/>
      <c r="B154" s="40"/>
      <c r="C154" s="280" t="s">
        <v>378</v>
      </c>
      <c r="D154" s="280" t="s">
        <v>400</v>
      </c>
      <c r="E154" s="281" t="s">
        <v>1714</v>
      </c>
      <c r="F154" s="282" t="s">
        <v>1715</v>
      </c>
      <c r="G154" s="283" t="s">
        <v>1672</v>
      </c>
      <c r="H154" s="284">
        <v>10</v>
      </c>
      <c r="I154" s="285"/>
      <c r="J154" s="286">
        <f>ROUND(I154*H154,2)</f>
        <v>0</v>
      </c>
      <c r="K154" s="282" t="s">
        <v>1</v>
      </c>
      <c r="L154" s="287"/>
      <c r="M154" s="288" t="s">
        <v>1</v>
      </c>
      <c r="N154" s="289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227</v>
      </c>
      <c r="AT154" s="240" t="s">
        <v>400</v>
      </c>
      <c r="AU154" s="240" t="s">
        <v>78</v>
      </c>
      <c r="AY154" s="18" t="s">
        <v>179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85</v>
      </c>
      <c r="BK154" s="241">
        <f>ROUND(I154*H154,2)</f>
        <v>0</v>
      </c>
      <c r="BL154" s="18" t="s">
        <v>186</v>
      </c>
      <c r="BM154" s="240" t="s">
        <v>1716</v>
      </c>
    </row>
    <row r="155" s="2" customFormat="1">
      <c r="A155" s="39"/>
      <c r="B155" s="40"/>
      <c r="C155" s="41"/>
      <c r="D155" s="242" t="s">
        <v>188</v>
      </c>
      <c r="E155" s="41"/>
      <c r="F155" s="243" t="s">
        <v>1717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188</v>
      </c>
      <c r="AU155" s="18" t="s">
        <v>78</v>
      </c>
    </row>
    <row r="156" s="2" customFormat="1" ht="16.5" customHeight="1">
      <c r="A156" s="39"/>
      <c r="B156" s="40"/>
      <c r="C156" s="280" t="s">
        <v>385</v>
      </c>
      <c r="D156" s="280" t="s">
        <v>400</v>
      </c>
      <c r="E156" s="281" t="s">
        <v>1718</v>
      </c>
      <c r="F156" s="282" t="s">
        <v>1719</v>
      </c>
      <c r="G156" s="283" t="s">
        <v>1672</v>
      </c>
      <c r="H156" s="284">
        <v>10</v>
      </c>
      <c r="I156" s="285"/>
      <c r="J156" s="286">
        <f>ROUND(I156*H156,2)</f>
        <v>0</v>
      </c>
      <c r="K156" s="282" t="s">
        <v>1</v>
      </c>
      <c r="L156" s="287"/>
      <c r="M156" s="288" t="s">
        <v>1</v>
      </c>
      <c r="N156" s="289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227</v>
      </c>
      <c r="AT156" s="240" t="s">
        <v>400</v>
      </c>
      <c r="AU156" s="240" t="s">
        <v>78</v>
      </c>
      <c r="AY156" s="18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85</v>
      </c>
      <c r="BK156" s="241">
        <f>ROUND(I156*H156,2)</f>
        <v>0</v>
      </c>
      <c r="BL156" s="18" t="s">
        <v>186</v>
      </c>
      <c r="BM156" s="240" t="s">
        <v>1720</v>
      </c>
    </row>
    <row r="157" s="2" customFormat="1">
      <c r="A157" s="39"/>
      <c r="B157" s="40"/>
      <c r="C157" s="41"/>
      <c r="D157" s="242" t="s">
        <v>188</v>
      </c>
      <c r="E157" s="41"/>
      <c r="F157" s="243" t="s">
        <v>1721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188</v>
      </c>
      <c r="AU157" s="18" t="s">
        <v>78</v>
      </c>
    </row>
    <row r="158" s="2" customFormat="1" ht="16.5" customHeight="1">
      <c r="A158" s="39"/>
      <c r="B158" s="40"/>
      <c r="C158" s="280" t="s">
        <v>392</v>
      </c>
      <c r="D158" s="280" t="s">
        <v>400</v>
      </c>
      <c r="E158" s="281" t="s">
        <v>1722</v>
      </c>
      <c r="F158" s="282" t="s">
        <v>1723</v>
      </c>
      <c r="G158" s="283" t="s">
        <v>1672</v>
      </c>
      <c r="H158" s="284">
        <v>10</v>
      </c>
      <c r="I158" s="285"/>
      <c r="J158" s="286">
        <f>ROUND(I158*H158,2)</f>
        <v>0</v>
      </c>
      <c r="K158" s="282" t="s">
        <v>1</v>
      </c>
      <c r="L158" s="287"/>
      <c r="M158" s="288" t="s">
        <v>1</v>
      </c>
      <c r="N158" s="289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227</v>
      </c>
      <c r="AT158" s="240" t="s">
        <v>400</v>
      </c>
      <c r="AU158" s="240" t="s">
        <v>78</v>
      </c>
      <c r="AY158" s="18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85</v>
      </c>
      <c r="BK158" s="241">
        <f>ROUND(I158*H158,2)</f>
        <v>0</v>
      </c>
      <c r="BL158" s="18" t="s">
        <v>186</v>
      </c>
      <c r="BM158" s="240" t="s">
        <v>1724</v>
      </c>
    </row>
    <row r="159" s="2" customFormat="1">
      <c r="A159" s="39"/>
      <c r="B159" s="40"/>
      <c r="C159" s="41"/>
      <c r="D159" s="242" t="s">
        <v>188</v>
      </c>
      <c r="E159" s="41"/>
      <c r="F159" s="243" t="s">
        <v>1725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188</v>
      </c>
      <c r="AU159" s="18" t="s">
        <v>78</v>
      </c>
    </row>
    <row r="160" s="2" customFormat="1" ht="21.75" customHeight="1">
      <c r="A160" s="39"/>
      <c r="B160" s="40"/>
      <c r="C160" s="280" t="s">
        <v>399</v>
      </c>
      <c r="D160" s="280" t="s">
        <v>400</v>
      </c>
      <c r="E160" s="281" t="s">
        <v>1726</v>
      </c>
      <c r="F160" s="282" t="s">
        <v>1727</v>
      </c>
      <c r="G160" s="283" t="s">
        <v>1728</v>
      </c>
      <c r="H160" s="284">
        <v>2</v>
      </c>
      <c r="I160" s="285"/>
      <c r="J160" s="286">
        <f>ROUND(I160*H160,2)</f>
        <v>0</v>
      </c>
      <c r="K160" s="282" t="s">
        <v>1</v>
      </c>
      <c r="L160" s="287"/>
      <c r="M160" s="288" t="s">
        <v>1</v>
      </c>
      <c r="N160" s="289" t="s">
        <v>43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227</v>
      </c>
      <c r="AT160" s="240" t="s">
        <v>400</v>
      </c>
      <c r="AU160" s="240" t="s">
        <v>78</v>
      </c>
      <c r="AY160" s="18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85</v>
      </c>
      <c r="BK160" s="241">
        <f>ROUND(I160*H160,2)</f>
        <v>0</v>
      </c>
      <c r="BL160" s="18" t="s">
        <v>186</v>
      </c>
      <c r="BM160" s="240" t="s">
        <v>1729</v>
      </c>
    </row>
    <row r="161" s="2" customFormat="1">
      <c r="A161" s="39"/>
      <c r="B161" s="40"/>
      <c r="C161" s="41"/>
      <c r="D161" s="242" t="s">
        <v>188</v>
      </c>
      <c r="E161" s="41"/>
      <c r="F161" s="243" t="s">
        <v>1730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188</v>
      </c>
      <c r="AU161" s="18" t="s">
        <v>78</v>
      </c>
    </row>
    <row r="162" s="2" customFormat="1" ht="16.5" customHeight="1">
      <c r="A162" s="39"/>
      <c r="B162" s="40"/>
      <c r="C162" s="280" t="s">
        <v>408</v>
      </c>
      <c r="D162" s="280" t="s">
        <v>400</v>
      </c>
      <c r="E162" s="281" t="s">
        <v>1731</v>
      </c>
      <c r="F162" s="282" t="s">
        <v>1732</v>
      </c>
      <c r="G162" s="283" t="s">
        <v>1672</v>
      </c>
      <c r="H162" s="284">
        <v>20</v>
      </c>
      <c r="I162" s="285"/>
      <c r="J162" s="286">
        <f>ROUND(I162*H162,2)</f>
        <v>0</v>
      </c>
      <c r="K162" s="282" t="s">
        <v>1</v>
      </c>
      <c r="L162" s="287"/>
      <c r="M162" s="288" t="s">
        <v>1</v>
      </c>
      <c r="N162" s="289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227</v>
      </c>
      <c r="AT162" s="240" t="s">
        <v>400</v>
      </c>
      <c r="AU162" s="240" t="s">
        <v>78</v>
      </c>
      <c r="AY162" s="18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85</v>
      </c>
      <c r="BK162" s="241">
        <f>ROUND(I162*H162,2)</f>
        <v>0</v>
      </c>
      <c r="BL162" s="18" t="s">
        <v>186</v>
      </c>
      <c r="BM162" s="240" t="s">
        <v>1733</v>
      </c>
    </row>
    <row r="163" s="2" customFormat="1">
      <c r="A163" s="39"/>
      <c r="B163" s="40"/>
      <c r="C163" s="41"/>
      <c r="D163" s="242" t="s">
        <v>188</v>
      </c>
      <c r="E163" s="41"/>
      <c r="F163" s="243" t="s">
        <v>1734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188</v>
      </c>
      <c r="AU163" s="18" t="s">
        <v>78</v>
      </c>
    </row>
    <row r="164" s="2" customFormat="1" ht="16.5" customHeight="1">
      <c r="A164" s="39"/>
      <c r="B164" s="40"/>
      <c r="C164" s="229" t="s">
        <v>415</v>
      </c>
      <c r="D164" s="229" t="s">
        <v>181</v>
      </c>
      <c r="E164" s="230" t="s">
        <v>211</v>
      </c>
      <c r="F164" s="231" t="s">
        <v>1735</v>
      </c>
      <c r="G164" s="232" t="s">
        <v>1736</v>
      </c>
      <c r="H164" s="233">
        <v>350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43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186</v>
      </c>
      <c r="AT164" s="240" t="s">
        <v>181</v>
      </c>
      <c r="AU164" s="240" t="s">
        <v>78</v>
      </c>
      <c r="AY164" s="18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85</v>
      </c>
      <c r="BK164" s="241">
        <f>ROUND(I164*H164,2)</f>
        <v>0</v>
      </c>
      <c r="BL164" s="18" t="s">
        <v>186</v>
      </c>
      <c r="BM164" s="240" t="s">
        <v>1737</v>
      </c>
    </row>
    <row r="165" s="2" customFormat="1">
      <c r="A165" s="39"/>
      <c r="B165" s="40"/>
      <c r="C165" s="41"/>
      <c r="D165" s="242" t="s">
        <v>188</v>
      </c>
      <c r="E165" s="41"/>
      <c r="F165" s="243" t="s">
        <v>1735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188</v>
      </c>
      <c r="AU165" s="18" t="s">
        <v>78</v>
      </c>
    </row>
    <row r="166" s="2" customFormat="1" ht="16.5" customHeight="1">
      <c r="A166" s="39"/>
      <c r="B166" s="40"/>
      <c r="C166" s="229" t="s">
        <v>422</v>
      </c>
      <c r="D166" s="229" t="s">
        <v>181</v>
      </c>
      <c r="E166" s="230" t="s">
        <v>222</v>
      </c>
      <c r="F166" s="231" t="s">
        <v>1738</v>
      </c>
      <c r="G166" s="232" t="s">
        <v>1739</v>
      </c>
      <c r="H166" s="233">
        <v>16</v>
      </c>
      <c r="I166" s="234"/>
      <c r="J166" s="235">
        <f>ROUND(I166*H166,2)</f>
        <v>0</v>
      </c>
      <c r="K166" s="231" t="s">
        <v>1</v>
      </c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186</v>
      </c>
      <c r="AT166" s="240" t="s">
        <v>181</v>
      </c>
      <c r="AU166" s="240" t="s">
        <v>78</v>
      </c>
      <c r="AY166" s="18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85</v>
      </c>
      <c r="BK166" s="241">
        <f>ROUND(I166*H166,2)</f>
        <v>0</v>
      </c>
      <c r="BL166" s="18" t="s">
        <v>186</v>
      </c>
      <c r="BM166" s="240" t="s">
        <v>1740</v>
      </c>
    </row>
    <row r="167" s="2" customFormat="1">
      <c r="A167" s="39"/>
      <c r="B167" s="40"/>
      <c r="C167" s="41"/>
      <c r="D167" s="242" t="s">
        <v>188</v>
      </c>
      <c r="E167" s="41"/>
      <c r="F167" s="243" t="s">
        <v>1738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188</v>
      </c>
      <c r="AU167" s="18" t="s">
        <v>78</v>
      </c>
    </row>
    <row r="168" s="2" customFormat="1" ht="16.5" customHeight="1">
      <c r="A168" s="39"/>
      <c r="B168" s="40"/>
      <c r="C168" s="229" t="s">
        <v>430</v>
      </c>
      <c r="D168" s="229" t="s">
        <v>181</v>
      </c>
      <c r="E168" s="230" t="s">
        <v>227</v>
      </c>
      <c r="F168" s="231" t="s">
        <v>1741</v>
      </c>
      <c r="G168" s="232" t="s">
        <v>1742</v>
      </c>
      <c r="H168" s="233">
        <v>20</v>
      </c>
      <c r="I168" s="234"/>
      <c r="J168" s="235">
        <f>ROUND(I168*H168,2)</f>
        <v>0</v>
      </c>
      <c r="K168" s="231" t="s">
        <v>1</v>
      </c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186</v>
      </c>
      <c r="AT168" s="240" t="s">
        <v>181</v>
      </c>
      <c r="AU168" s="240" t="s">
        <v>78</v>
      </c>
      <c r="AY168" s="18" t="s">
        <v>179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85</v>
      </c>
      <c r="BK168" s="241">
        <f>ROUND(I168*H168,2)</f>
        <v>0</v>
      </c>
      <c r="BL168" s="18" t="s">
        <v>186</v>
      </c>
      <c r="BM168" s="240" t="s">
        <v>1743</v>
      </c>
    </row>
    <row r="169" s="2" customFormat="1">
      <c r="A169" s="39"/>
      <c r="B169" s="40"/>
      <c r="C169" s="41"/>
      <c r="D169" s="242" t="s">
        <v>188</v>
      </c>
      <c r="E169" s="41"/>
      <c r="F169" s="243" t="s">
        <v>1741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188</v>
      </c>
      <c r="AU169" s="18" t="s">
        <v>78</v>
      </c>
    </row>
    <row r="170" s="2" customFormat="1" ht="16.5" customHeight="1">
      <c r="A170" s="39"/>
      <c r="B170" s="40"/>
      <c r="C170" s="229" t="s">
        <v>476</v>
      </c>
      <c r="D170" s="229" t="s">
        <v>181</v>
      </c>
      <c r="E170" s="230" t="s">
        <v>1744</v>
      </c>
      <c r="F170" s="231" t="s">
        <v>1745</v>
      </c>
      <c r="G170" s="232" t="s">
        <v>400</v>
      </c>
      <c r="H170" s="233">
        <v>500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186</v>
      </c>
      <c r="AT170" s="240" t="s">
        <v>181</v>
      </c>
      <c r="AU170" s="240" t="s">
        <v>78</v>
      </c>
      <c r="AY170" s="18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85</v>
      </c>
      <c r="BK170" s="241">
        <f>ROUND(I170*H170,2)</f>
        <v>0</v>
      </c>
      <c r="BL170" s="18" t="s">
        <v>186</v>
      </c>
      <c r="BM170" s="240" t="s">
        <v>1746</v>
      </c>
    </row>
    <row r="171" s="2" customFormat="1">
      <c r="A171" s="39"/>
      <c r="B171" s="40"/>
      <c r="C171" s="41"/>
      <c r="D171" s="242" t="s">
        <v>188</v>
      </c>
      <c r="E171" s="41"/>
      <c r="F171" s="243" t="s">
        <v>1745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188</v>
      </c>
      <c r="AU171" s="18" t="s">
        <v>78</v>
      </c>
    </row>
    <row r="172" s="2" customFormat="1" ht="16.5" customHeight="1">
      <c r="A172" s="39"/>
      <c r="B172" s="40"/>
      <c r="C172" s="229" t="s">
        <v>482</v>
      </c>
      <c r="D172" s="229" t="s">
        <v>181</v>
      </c>
      <c r="E172" s="230" t="s">
        <v>1747</v>
      </c>
      <c r="F172" s="231" t="s">
        <v>1748</v>
      </c>
      <c r="G172" s="232" t="s">
        <v>1672</v>
      </c>
      <c r="H172" s="233">
        <v>1</v>
      </c>
      <c r="I172" s="234"/>
      <c r="J172" s="235">
        <f>ROUND(I172*H172,2)</f>
        <v>0</v>
      </c>
      <c r="K172" s="231" t="s">
        <v>1</v>
      </c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186</v>
      </c>
      <c r="AT172" s="240" t="s">
        <v>181</v>
      </c>
      <c r="AU172" s="240" t="s">
        <v>78</v>
      </c>
      <c r="AY172" s="18" t="s">
        <v>179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85</v>
      </c>
      <c r="BK172" s="241">
        <f>ROUND(I172*H172,2)</f>
        <v>0</v>
      </c>
      <c r="BL172" s="18" t="s">
        <v>186</v>
      </c>
      <c r="BM172" s="240" t="s">
        <v>1749</v>
      </c>
    </row>
    <row r="173" s="2" customFormat="1">
      <c r="A173" s="39"/>
      <c r="B173" s="40"/>
      <c r="C173" s="41"/>
      <c r="D173" s="242" t="s">
        <v>188</v>
      </c>
      <c r="E173" s="41"/>
      <c r="F173" s="243" t="s">
        <v>1748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188</v>
      </c>
      <c r="AU173" s="18" t="s">
        <v>78</v>
      </c>
    </row>
    <row r="174" s="2" customFormat="1" ht="16.5" customHeight="1">
      <c r="A174" s="39"/>
      <c r="B174" s="40"/>
      <c r="C174" s="229" t="s">
        <v>471</v>
      </c>
      <c r="D174" s="229" t="s">
        <v>181</v>
      </c>
      <c r="E174" s="230" t="s">
        <v>216</v>
      </c>
      <c r="F174" s="231" t="s">
        <v>1750</v>
      </c>
      <c r="G174" s="232" t="s">
        <v>400</v>
      </c>
      <c r="H174" s="233">
        <v>500</v>
      </c>
      <c r="I174" s="234"/>
      <c r="J174" s="235">
        <f>ROUND(I174*H174,2)</f>
        <v>0</v>
      </c>
      <c r="K174" s="231" t="s">
        <v>1</v>
      </c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186</v>
      </c>
      <c r="AT174" s="240" t="s">
        <v>181</v>
      </c>
      <c r="AU174" s="240" t="s">
        <v>78</v>
      </c>
      <c r="AY174" s="18" t="s">
        <v>179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85</v>
      </c>
      <c r="BK174" s="241">
        <f>ROUND(I174*H174,2)</f>
        <v>0</v>
      </c>
      <c r="BL174" s="18" t="s">
        <v>186</v>
      </c>
      <c r="BM174" s="240" t="s">
        <v>1751</v>
      </c>
    </row>
    <row r="175" s="2" customFormat="1">
      <c r="A175" s="39"/>
      <c r="B175" s="40"/>
      <c r="C175" s="41"/>
      <c r="D175" s="242" t="s">
        <v>188</v>
      </c>
      <c r="E175" s="41"/>
      <c r="F175" s="243" t="s">
        <v>1750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188</v>
      </c>
      <c r="AU175" s="18" t="s">
        <v>78</v>
      </c>
    </row>
    <row r="176" s="2" customFormat="1" ht="16.5" customHeight="1">
      <c r="A176" s="39"/>
      <c r="B176" s="40"/>
      <c r="C176" s="229" t="s">
        <v>300</v>
      </c>
      <c r="D176" s="229" t="s">
        <v>181</v>
      </c>
      <c r="E176" s="230" t="s">
        <v>1752</v>
      </c>
      <c r="F176" s="231" t="s">
        <v>1753</v>
      </c>
      <c r="G176" s="232" t="s">
        <v>1672</v>
      </c>
      <c r="H176" s="233">
        <v>1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186</v>
      </c>
      <c r="AT176" s="240" t="s">
        <v>181</v>
      </c>
      <c r="AU176" s="240" t="s">
        <v>78</v>
      </c>
      <c r="AY176" s="18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85</v>
      </c>
      <c r="BK176" s="241">
        <f>ROUND(I176*H176,2)</f>
        <v>0</v>
      </c>
      <c r="BL176" s="18" t="s">
        <v>186</v>
      </c>
      <c r="BM176" s="240" t="s">
        <v>1754</v>
      </c>
    </row>
    <row r="177" s="2" customFormat="1">
      <c r="A177" s="39"/>
      <c r="B177" s="40"/>
      <c r="C177" s="41"/>
      <c r="D177" s="242" t="s">
        <v>188</v>
      </c>
      <c r="E177" s="41"/>
      <c r="F177" s="243" t="s">
        <v>1753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188</v>
      </c>
      <c r="AU177" s="18" t="s">
        <v>78</v>
      </c>
    </row>
    <row r="178" s="2" customFormat="1" ht="16.5" customHeight="1">
      <c r="A178" s="39"/>
      <c r="B178" s="40"/>
      <c r="C178" s="229" t="s">
        <v>436</v>
      </c>
      <c r="D178" s="229" t="s">
        <v>181</v>
      </c>
      <c r="E178" s="230" t="s">
        <v>1755</v>
      </c>
      <c r="F178" s="231" t="s">
        <v>1756</v>
      </c>
      <c r="G178" s="232" t="s">
        <v>1739</v>
      </c>
      <c r="H178" s="233">
        <v>60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186</v>
      </c>
      <c r="AT178" s="240" t="s">
        <v>181</v>
      </c>
      <c r="AU178" s="240" t="s">
        <v>78</v>
      </c>
      <c r="AY178" s="18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85</v>
      </c>
      <c r="BK178" s="241">
        <f>ROUND(I178*H178,2)</f>
        <v>0</v>
      </c>
      <c r="BL178" s="18" t="s">
        <v>186</v>
      </c>
      <c r="BM178" s="240" t="s">
        <v>1757</v>
      </c>
    </row>
    <row r="179" s="2" customFormat="1">
      <c r="A179" s="39"/>
      <c r="B179" s="40"/>
      <c r="C179" s="41"/>
      <c r="D179" s="242" t="s">
        <v>188</v>
      </c>
      <c r="E179" s="41"/>
      <c r="F179" s="243" t="s">
        <v>1756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188</v>
      </c>
      <c r="AU179" s="18" t="s">
        <v>78</v>
      </c>
    </row>
    <row r="180" s="2" customFormat="1" ht="16.5" customHeight="1">
      <c r="A180" s="39"/>
      <c r="B180" s="40"/>
      <c r="C180" s="229" t="s">
        <v>493</v>
      </c>
      <c r="D180" s="229" t="s">
        <v>181</v>
      </c>
      <c r="E180" s="230" t="s">
        <v>1758</v>
      </c>
      <c r="F180" s="231" t="s">
        <v>1759</v>
      </c>
      <c r="G180" s="232" t="s">
        <v>1739</v>
      </c>
      <c r="H180" s="233">
        <v>10</v>
      </c>
      <c r="I180" s="234"/>
      <c r="J180" s="235">
        <f>ROUND(I180*H180,2)</f>
        <v>0</v>
      </c>
      <c r="K180" s="231" t="s">
        <v>1</v>
      </c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186</v>
      </c>
      <c r="AT180" s="240" t="s">
        <v>181</v>
      </c>
      <c r="AU180" s="240" t="s">
        <v>78</v>
      </c>
      <c r="AY180" s="18" t="s">
        <v>179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85</v>
      </c>
      <c r="BK180" s="241">
        <f>ROUND(I180*H180,2)</f>
        <v>0</v>
      </c>
      <c r="BL180" s="18" t="s">
        <v>186</v>
      </c>
      <c r="BM180" s="240" t="s">
        <v>1760</v>
      </c>
    </row>
    <row r="181" s="2" customFormat="1">
      <c r="A181" s="39"/>
      <c r="B181" s="40"/>
      <c r="C181" s="41"/>
      <c r="D181" s="242" t="s">
        <v>188</v>
      </c>
      <c r="E181" s="41"/>
      <c r="F181" s="243" t="s">
        <v>1759</v>
      </c>
      <c r="G181" s="41"/>
      <c r="H181" s="41"/>
      <c r="I181" s="244"/>
      <c r="J181" s="41"/>
      <c r="K181" s="41"/>
      <c r="L181" s="45"/>
      <c r="M181" s="245"/>
      <c r="N181" s="24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188</v>
      </c>
      <c r="AU181" s="18" t="s">
        <v>78</v>
      </c>
    </row>
    <row r="182" s="2" customFormat="1" ht="16.5" customHeight="1">
      <c r="A182" s="39"/>
      <c r="B182" s="40"/>
      <c r="C182" s="280" t="s">
        <v>500</v>
      </c>
      <c r="D182" s="280" t="s">
        <v>400</v>
      </c>
      <c r="E182" s="281" t="s">
        <v>1761</v>
      </c>
      <c r="F182" s="282" t="s">
        <v>1762</v>
      </c>
      <c r="G182" s="283" t="s">
        <v>1672</v>
      </c>
      <c r="H182" s="284">
        <v>9</v>
      </c>
      <c r="I182" s="285"/>
      <c r="J182" s="286">
        <f>ROUND(I182*H182,2)</f>
        <v>0</v>
      </c>
      <c r="K182" s="282" t="s">
        <v>1</v>
      </c>
      <c r="L182" s="287"/>
      <c r="M182" s="288" t="s">
        <v>1</v>
      </c>
      <c r="N182" s="289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227</v>
      </c>
      <c r="AT182" s="240" t="s">
        <v>400</v>
      </c>
      <c r="AU182" s="240" t="s">
        <v>78</v>
      </c>
      <c r="AY182" s="18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85</v>
      </c>
      <c r="BK182" s="241">
        <f>ROUND(I182*H182,2)</f>
        <v>0</v>
      </c>
      <c r="BL182" s="18" t="s">
        <v>186</v>
      </c>
      <c r="BM182" s="240" t="s">
        <v>1763</v>
      </c>
    </row>
    <row r="183" s="2" customFormat="1">
      <c r="A183" s="39"/>
      <c r="B183" s="40"/>
      <c r="C183" s="41"/>
      <c r="D183" s="242" t="s">
        <v>188</v>
      </c>
      <c r="E183" s="41"/>
      <c r="F183" s="243" t="s">
        <v>1762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188</v>
      </c>
      <c r="AU183" s="18" t="s">
        <v>78</v>
      </c>
    </row>
    <row r="184" s="2" customFormat="1" ht="16.5" customHeight="1">
      <c r="A184" s="39"/>
      <c r="B184" s="40"/>
      <c r="C184" s="280" t="s">
        <v>505</v>
      </c>
      <c r="D184" s="280" t="s">
        <v>400</v>
      </c>
      <c r="E184" s="281" t="s">
        <v>1764</v>
      </c>
      <c r="F184" s="282" t="s">
        <v>1765</v>
      </c>
      <c r="G184" s="283" t="s">
        <v>1672</v>
      </c>
      <c r="H184" s="284">
        <v>1</v>
      </c>
      <c r="I184" s="285"/>
      <c r="J184" s="286">
        <f>ROUND(I184*H184,2)</f>
        <v>0</v>
      </c>
      <c r="K184" s="282" t="s">
        <v>1</v>
      </c>
      <c r="L184" s="287"/>
      <c r="M184" s="288" t="s">
        <v>1</v>
      </c>
      <c r="N184" s="289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227</v>
      </c>
      <c r="AT184" s="240" t="s">
        <v>400</v>
      </c>
      <c r="AU184" s="240" t="s">
        <v>78</v>
      </c>
      <c r="AY184" s="18" t="s">
        <v>179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85</v>
      </c>
      <c r="BK184" s="241">
        <f>ROUND(I184*H184,2)</f>
        <v>0</v>
      </c>
      <c r="BL184" s="18" t="s">
        <v>186</v>
      </c>
      <c r="BM184" s="240" t="s">
        <v>1766</v>
      </c>
    </row>
    <row r="185" s="2" customFormat="1">
      <c r="A185" s="39"/>
      <c r="B185" s="40"/>
      <c r="C185" s="41"/>
      <c r="D185" s="242" t="s">
        <v>188</v>
      </c>
      <c r="E185" s="41"/>
      <c r="F185" s="243" t="s">
        <v>1765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188</v>
      </c>
      <c r="AU185" s="18" t="s">
        <v>78</v>
      </c>
    </row>
    <row r="186" s="2" customFormat="1" ht="16.5" customHeight="1">
      <c r="A186" s="39"/>
      <c r="B186" s="40"/>
      <c r="C186" s="229" t="s">
        <v>524</v>
      </c>
      <c r="D186" s="229" t="s">
        <v>181</v>
      </c>
      <c r="E186" s="230" t="s">
        <v>1767</v>
      </c>
      <c r="F186" s="231" t="s">
        <v>1768</v>
      </c>
      <c r="G186" s="232" t="s">
        <v>400</v>
      </c>
      <c r="H186" s="233">
        <v>100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186</v>
      </c>
      <c r="AT186" s="240" t="s">
        <v>181</v>
      </c>
      <c r="AU186" s="240" t="s">
        <v>78</v>
      </c>
      <c r="AY186" s="18" t="s">
        <v>179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85</v>
      </c>
      <c r="BK186" s="241">
        <f>ROUND(I186*H186,2)</f>
        <v>0</v>
      </c>
      <c r="BL186" s="18" t="s">
        <v>186</v>
      </c>
      <c r="BM186" s="240" t="s">
        <v>1769</v>
      </c>
    </row>
    <row r="187" s="2" customFormat="1">
      <c r="A187" s="39"/>
      <c r="B187" s="40"/>
      <c r="C187" s="41"/>
      <c r="D187" s="242" t="s">
        <v>188</v>
      </c>
      <c r="E187" s="41"/>
      <c r="F187" s="243" t="s">
        <v>1768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188</v>
      </c>
      <c r="AU187" s="18" t="s">
        <v>78</v>
      </c>
    </row>
    <row r="188" s="2" customFormat="1" ht="16.5" customHeight="1">
      <c r="A188" s="39"/>
      <c r="B188" s="40"/>
      <c r="C188" s="280" t="s">
        <v>532</v>
      </c>
      <c r="D188" s="280" t="s">
        <v>400</v>
      </c>
      <c r="E188" s="281" t="s">
        <v>1770</v>
      </c>
      <c r="F188" s="282" t="s">
        <v>1771</v>
      </c>
      <c r="G188" s="283" t="s">
        <v>400</v>
      </c>
      <c r="H188" s="284">
        <v>105</v>
      </c>
      <c r="I188" s="285"/>
      <c r="J188" s="286">
        <f>ROUND(I188*H188,2)</f>
        <v>0</v>
      </c>
      <c r="K188" s="282" t="s">
        <v>1</v>
      </c>
      <c r="L188" s="287"/>
      <c r="M188" s="288" t="s">
        <v>1</v>
      </c>
      <c r="N188" s="289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227</v>
      </c>
      <c r="AT188" s="240" t="s">
        <v>400</v>
      </c>
      <c r="AU188" s="240" t="s">
        <v>78</v>
      </c>
      <c r="AY188" s="18" t="s">
        <v>179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85</v>
      </c>
      <c r="BK188" s="241">
        <f>ROUND(I188*H188,2)</f>
        <v>0</v>
      </c>
      <c r="BL188" s="18" t="s">
        <v>186</v>
      </c>
      <c r="BM188" s="240" t="s">
        <v>1772</v>
      </c>
    </row>
    <row r="189" s="2" customFormat="1">
      <c r="A189" s="39"/>
      <c r="B189" s="40"/>
      <c r="C189" s="41"/>
      <c r="D189" s="242" t="s">
        <v>188</v>
      </c>
      <c r="E189" s="41"/>
      <c r="F189" s="243" t="s">
        <v>1771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188</v>
      </c>
      <c r="AU189" s="18" t="s">
        <v>78</v>
      </c>
    </row>
    <row r="190" s="13" customFormat="1">
      <c r="A190" s="13"/>
      <c r="B190" s="247"/>
      <c r="C190" s="248"/>
      <c r="D190" s="242" t="s">
        <v>190</v>
      </c>
      <c r="E190" s="249" t="s">
        <v>1</v>
      </c>
      <c r="F190" s="250" t="s">
        <v>1773</v>
      </c>
      <c r="G190" s="248"/>
      <c r="H190" s="251">
        <v>105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190</v>
      </c>
      <c r="AU190" s="257" t="s">
        <v>78</v>
      </c>
      <c r="AV190" s="13" t="s">
        <v>87</v>
      </c>
      <c r="AW190" s="13" t="s">
        <v>34</v>
      </c>
      <c r="AX190" s="13" t="s">
        <v>78</v>
      </c>
      <c r="AY190" s="257" t="s">
        <v>179</v>
      </c>
    </row>
    <row r="191" s="14" customFormat="1">
      <c r="A191" s="14"/>
      <c r="B191" s="258"/>
      <c r="C191" s="259"/>
      <c r="D191" s="242" t="s">
        <v>190</v>
      </c>
      <c r="E191" s="260" t="s">
        <v>1</v>
      </c>
      <c r="F191" s="261" t="s">
        <v>192</v>
      </c>
      <c r="G191" s="259"/>
      <c r="H191" s="262">
        <v>105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190</v>
      </c>
      <c r="AU191" s="268" t="s">
        <v>78</v>
      </c>
      <c r="AV191" s="14" t="s">
        <v>186</v>
      </c>
      <c r="AW191" s="14" t="s">
        <v>34</v>
      </c>
      <c r="AX191" s="14" t="s">
        <v>85</v>
      </c>
      <c r="AY191" s="268" t="s">
        <v>179</v>
      </c>
    </row>
    <row r="192" s="2" customFormat="1" ht="16.5" customHeight="1">
      <c r="A192" s="39"/>
      <c r="B192" s="40"/>
      <c r="C192" s="229" t="s">
        <v>538</v>
      </c>
      <c r="D192" s="229" t="s">
        <v>181</v>
      </c>
      <c r="E192" s="230" t="s">
        <v>1774</v>
      </c>
      <c r="F192" s="231" t="s">
        <v>1775</v>
      </c>
      <c r="G192" s="232" t="s">
        <v>1672</v>
      </c>
      <c r="H192" s="233">
        <v>60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186</v>
      </c>
      <c r="AT192" s="240" t="s">
        <v>181</v>
      </c>
      <c r="AU192" s="240" t="s">
        <v>78</v>
      </c>
      <c r="AY192" s="18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85</v>
      </c>
      <c r="BK192" s="241">
        <f>ROUND(I192*H192,2)</f>
        <v>0</v>
      </c>
      <c r="BL192" s="18" t="s">
        <v>186</v>
      </c>
      <c r="BM192" s="240" t="s">
        <v>1776</v>
      </c>
    </row>
    <row r="193" s="2" customFormat="1">
      <c r="A193" s="39"/>
      <c r="B193" s="40"/>
      <c r="C193" s="41"/>
      <c r="D193" s="242" t="s">
        <v>188</v>
      </c>
      <c r="E193" s="41"/>
      <c r="F193" s="243" t="s">
        <v>1775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188</v>
      </c>
      <c r="AU193" s="18" t="s">
        <v>78</v>
      </c>
    </row>
    <row r="194" s="2" customFormat="1" ht="16.5" customHeight="1">
      <c r="A194" s="39"/>
      <c r="B194" s="40"/>
      <c r="C194" s="229" t="s">
        <v>545</v>
      </c>
      <c r="D194" s="229" t="s">
        <v>181</v>
      </c>
      <c r="E194" s="230" t="s">
        <v>1777</v>
      </c>
      <c r="F194" s="231" t="s">
        <v>1778</v>
      </c>
      <c r="G194" s="232" t="s">
        <v>1672</v>
      </c>
      <c r="H194" s="233">
        <v>92</v>
      </c>
      <c r="I194" s="234"/>
      <c r="J194" s="235">
        <f>ROUND(I194*H194,2)</f>
        <v>0</v>
      </c>
      <c r="K194" s="231" t="s">
        <v>1</v>
      </c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186</v>
      </c>
      <c r="AT194" s="240" t="s">
        <v>181</v>
      </c>
      <c r="AU194" s="240" t="s">
        <v>78</v>
      </c>
      <c r="AY194" s="18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85</v>
      </c>
      <c r="BK194" s="241">
        <f>ROUND(I194*H194,2)</f>
        <v>0</v>
      </c>
      <c r="BL194" s="18" t="s">
        <v>186</v>
      </c>
      <c r="BM194" s="240" t="s">
        <v>1779</v>
      </c>
    </row>
    <row r="195" s="2" customFormat="1">
      <c r="A195" s="39"/>
      <c r="B195" s="40"/>
      <c r="C195" s="41"/>
      <c r="D195" s="242" t="s">
        <v>188</v>
      </c>
      <c r="E195" s="41"/>
      <c r="F195" s="243" t="s">
        <v>1778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188</v>
      </c>
      <c r="AU195" s="18" t="s">
        <v>78</v>
      </c>
    </row>
    <row r="196" s="2" customFormat="1" ht="21.75" customHeight="1">
      <c r="A196" s="39"/>
      <c r="B196" s="40"/>
      <c r="C196" s="229" t="s">
        <v>550</v>
      </c>
      <c r="D196" s="229" t="s">
        <v>181</v>
      </c>
      <c r="E196" s="230" t="s">
        <v>1780</v>
      </c>
      <c r="F196" s="231" t="s">
        <v>1781</v>
      </c>
      <c r="G196" s="232" t="s">
        <v>1672</v>
      </c>
      <c r="H196" s="233">
        <v>16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186</v>
      </c>
      <c r="AT196" s="240" t="s">
        <v>181</v>
      </c>
      <c r="AU196" s="240" t="s">
        <v>78</v>
      </c>
      <c r="AY196" s="18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85</v>
      </c>
      <c r="BK196" s="241">
        <f>ROUND(I196*H196,2)</f>
        <v>0</v>
      </c>
      <c r="BL196" s="18" t="s">
        <v>186</v>
      </c>
      <c r="BM196" s="240" t="s">
        <v>1782</v>
      </c>
    </row>
    <row r="197" s="2" customFormat="1">
      <c r="A197" s="39"/>
      <c r="B197" s="40"/>
      <c r="C197" s="41"/>
      <c r="D197" s="242" t="s">
        <v>188</v>
      </c>
      <c r="E197" s="41"/>
      <c r="F197" s="243" t="s">
        <v>1781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188</v>
      </c>
      <c r="AU197" s="18" t="s">
        <v>78</v>
      </c>
    </row>
    <row r="198" s="2" customFormat="1" ht="21.75" customHeight="1">
      <c r="A198" s="39"/>
      <c r="B198" s="40"/>
      <c r="C198" s="229" t="s">
        <v>571</v>
      </c>
      <c r="D198" s="229" t="s">
        <v>181</v>
      </c>
      <c r="E198" s="230" t="s">
        <v>1783</v>
      </c>
      <c r="F198" s="231" t="s">
        <v>1784</v>
      </c>
      <c r="G198" s="232" t="s">
        <v>1785</v>
      </c>
      <c r="H198" s="233">
        <v>9.1300000000000008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186</v>
      </c>
      <c r="AT198" s="240" t="s">
        <v>181</v>
      </c>
      <c r="AU198" s="240" t="s">
        <v>78</v>
      </c>
      <c r="AY198" s="18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85</v>
      </c>
      <c r="BK198" s="241">
        <f>ROUND(I198*H198,2)</f>
        <v>0</v>
      </c>
      <c r="BL198" s="18" t="s">
        <v>186</v>
      </c>
      <c r="BM198" s="240" t="s">
        <v>1786</v>
      </c>
    </row>
    <row r="199" s="2" customFormat="1">
      <c r="A199" s="39"/>
      <c r="B199" s="40"/>
      <c r="C199" s="41"/>
      <c r="D199" s="242" t="s">
        <v>188</v>
      </c>
      <c r="E199" s="41"/>
      <c r="F199" s="243" t="s">
        <v>1784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188</v>
      </c>
      <c r="AU199" s="18" t="s">
        <v>78</v>
      </c>
    </row>
    <row r="200" s="2" customFormat="1" ht="16.5" customHeight="1">
      <c r="A200" s="39"/>
      <c r="B200" s="40"/>
      <c r="C200" s="280" t="s">
        <v>580</v>
      </c>
      <c r="D200" s="280" t="s">
        <v>400</v>
      </c>
      <c r="E200" s="281" t="s">
        <v>1787</v>
      </c>
      <c r="F200" s="282" t="s">
        <v>1788</v>
      </c>
      <c r="G200" s="283" t="s">
        <v>1785</v>
      </c>
      <c r="H200" s="284">
        <v>9.1300000000000008</v>
      </c>
      <c r="I200" s="285"/>
      <c r="J200" s="286">
        <f>ROUND(I200*H200,2)</f>
        <v>0</v>
      </c>
      <c r="K200" s="282" t="s">
        <v>1</v>
      </c>
      <c r="L200" s="287"/>
      <c r="M200" s="288" t="s">
        <v>1</v>
      </c>
      <c r="N200" s="289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227</v>
      </c>
      <c r="AT200" s="240" t="s">
        <v>400</v>
      </c>
      <c r="AU200" s="240" t="s">
        <v>78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1789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1788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78</v>
      </c>
    </row>
    <row r="202" s="2" customFormat="1" ht="21.75" customHeight="1">
      <c r="A202" s="39"/>
      <c r="B202" s="40"/>
      <c r="C202" s="229" t="s">
        <v>612</v>
      </c>
      <c r="D202" s="229" t="s">
        <v>181</v>
      </c>
      <c r="E202" s="230" t="s">
        <v>1790</v>
      </c>
      <c r="F202" s="231" t="s">
        <v>1791</v>
      </c>
      <c r="G202" s="232" t="s">
        <v>400</v>
      </c>
      <c r="H202" s="233">
        <v>600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186</v>
      </c>
      <c r="AT202" s="240" t="s">
        <v>181</v>
      </c>
      <c r="AU202" s="240" t="s">
        <v>78</v>
      </c>
      <c r="AY202" s="18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85</v>
      </c>
      <c r="BK202" s="241">
        <f>ROUND(I202*H202,2)</f>
        <v>0</v>
      </c>
      <c r="BL202" s="18" t="s">
        <v>186</v>
      </c>
      <c r="BM202" s="240" t="s">
        <v>1792</v>
      </c>
    </row>
    <row r="203" s="2" customFormat="1">
      <c r="A203" s="39"/>
      <c r="B203" s="40"/>
      <c r="C203" s="41"/>
      <c r="D203" s="242" t="s">
        <v>188</v>
      </c>
      <c r="E203" s="41"/>
      <c r="F203" s="243" t="s">
        <v>1791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188</v>
      </c>
      <c r="AU203" s="18" t="s">
        <v>78</v>
      </c>
    </row>
    <row r="204" s="2" customFormat="1" ht="21.75" customHeight="1">
      <c r="A204" s="39"/>
      <c r="B204" s="40"/>
      <c r="C204" s="280" t="s">
        <v>618</v>
      </c>
      <c r="D204" s="280" t="s">
        <v>400</v>
      </c>
      <c r="E204" s="281" t="s">
        <v>1793</v>
      </c>
      <c r="F204" s="282" t="s">
        <v>1794</v>
      </c>
      <c r="G204" s="283" t="s">
        <v>400</v>
      </c>
      <c r="H204" s="284">
        <v>600</v>
      </c>
      <c r="I204" s="285"/>
      <c r="J204" s="286">
        <f>ROUND(I204*H204,2)</f>
        <v>0</v>
      </c>
      <c r="K204" s="282" t="s">
        <v>1</v>
      </c>
      <c r="L204" s="287"/>
      <c r="M204" s="288" t="s">
        <v>1</v>
      </c>
      <c r="N204" s="289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227</v>
      </c>
      <c r="AT204" s="240" t="s">
        <v>400</v>
      </c>
      <c r="AU204" s="240" t="s">
        <v>78</v>
      </c>
      <c r="AY204" s="18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85</v>
      </c>
      <c r="BK204" s="241">
        <f>ROUND(I204*H204,2)</f>
        <v>0</v>
      </c>
      <c r="BL204" s="18" t="s">
        <v>186</v>
      </c>
      <c r="BM204" s="240" t="s">
        <v>1795</v>
      </c>
    </row>
    <row r="205" s="2" customFormat="1">
      <c r="A205" s="39"/>
      <c r="B205" s="40"/>
      <c r="C205" s="41"/>
      <c r="D205" s="242" t="s">
        <v>188</v>
      </c>
      <c r="E205" s="41"/>
      <c r="F205" s="243" t="s">
        <v>1794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188</v>
      </c>
      <c r="AU205" s="18" t="s">
        <v>78</v>
      </c>
    </row>
    <row r="206" s="2" customFormat="1" ht="21.75" customHeight="1">
      <c r="A206" s="39"/>
      <c r="B206" s="40"/>
      <c r="C206" s="229" t="s">
        <v>211</v>
      </c>
      <c r="D206" s="229" t="s">
        <v>181</v>
      </c>
      <c r="E206" s="230" t="s">
        <v>1796</v>
      </c>
      <c r="F206" s="231" t="s">
        <v>1797</v>
      </c>
      <c r="G206" s="232" t="s">
        <v>400</v>
      </c>
      <c r="H206" s="233">
        <v>450</v>
      </c>
      <c r="I206" s="234"/>
      <c r="J206" s="235">
        <f>ROUND(I206*H206,2)</f>
        <v>0</v>
      </c>
      <c r="K206" s="231" t="s">
        <v>1</v>
      </c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186</v>
      </c>
      <c r="AT206" s="240" t="s">
        <v>181</v>
      </c>
      <c r="AU206" s="240" t="s">
        <v>78</v>
      </c>
      <c r="AY206" s="18" t="s">
        <v>179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85</v>
      </c>
      <c r="BK206" s="241">
        <f>ROUND(I206*H206,2)</f>
        <v>0</v>
      </c>
      <c r="BL206" s="18" t="s">
        <v>186</v>
      </c>
      <c r="BM206" s="240" t="s">
        <v>1798</v>
      </c>
    </row>
    <row r="207" s="2" customFormat="1">
      <c r="A207" s="39"/>
      <c r="B207" s="40"/>
      <c r="C207" s="41"/>
      <c r="D207" s="242" t="s">
        <v>188</v>
      </c>
      <c r="E207" s="41"/>
      <c r="F207" s="243" t="s">
        <v>1797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188</v>
      </c>
      <c r="AU207" s="18" t="s">
        <v>78</v>
      </c>
    </row>
    <row r="208" s="2" customFormat="1" ht="21.75" customHeight="1">
      <c r="A208" s="39"/>
      <c r="B208" s="40"/>
      <c r="C208" s="280" t="s">
        <v>217</v>
      </c>
      <c r="D208" s="280" t="s">
        <v>400</v>
      </c>
      <c r="E208" s="281" t="s">
        <v>1799</v>
      </c>
      <c r="F208" s="282" t="s">
        <v>1800</v>
      </c>
      <c r="G208" s="283" t="s">
        <v>400</v>
      </c>
      <c r="H208" s="284">
        <v>450</v>
      </c>
      <c r="I208" s="285"/>
      <c r="J208" s="286">
        <f>ROUND(I208*H208,2)</f>
        <v>0</v>
      </c>
      <c r="K208" s="282" t="s">
        <v>1</v>
      </c>
      <c r="L208" s="287"/>
      <c r="M208" s="288" t="s">
        <v>1</v>
      </c>
      <c r="N208" s="289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227</v>
      </c>
      <c r="AT208" s="240" t="s">
        <v>400</v>
      </c>
      <c r="AU208" s="240" t="s">
        <v>78</v>
      </c>
      <c r="AY208" s="18" t="s">
        <v>179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85</v>
      </c>
      <c r="BK208" s="241">
        <f>ROUND(I208*H208,2)</f>
        <v>0</v>
      </c>
      <c r="BL208" s="18" t="s">
        <v>186</v>
      </c>
      <c r="BM208" s="240" t="s">
        <v>1801</v>
      </c>
    </row>
    <row r="209" s="2" customFormat="1">
      <c r="A209" s="39"/>
      <c r="B209" s="40"/>
      <c r="C209" s="41"/>
      <c r="D209" s="242" t="s">
        <v>188</v>
      </c>
      <c r="E209" s="41"/>
      <c r="F209" s="243" t="s">
        <v>1800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188</v>
      </c>
      <c r="AU209" s="18" t="s">
        <v>78</v>
      </c>
    </row>
    <row r="210" s="2" customFormat="1" ht="21.75" customHeight="1">
      <c r="A210" s="39"/>
      <c r="B210" s="40"/>
      <c r="C210" s="229" t="s">
        <v>95</v>
      </c>
      <c r="D210" s="229" t="s">
        <v>181</v>
      </c>
      <c r="E210" s="230" t="s">
        <v>1802</v>
      </c>
      <c r="F210" s="231" t="s">
        <v>1803</v>
      </c>
      <c r="G210" s="232" t="s">
        <v>400</v>
      </c>
      <c r="H210" s="233">
        <v>145</v>
      </c>
      <c r="I210" s="234"/>
      <c r="J210" s="235">
        <f>ROUND(I210*H210,2)</f>
        <v>0</v>
      </c>
      <c r="K210" s="231" t="s">
        <v>1</v>
      </c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186</v>
      </c>
      <c r="AT210" s="240" t="s">
        <v>181</v>
      </c>
      <c r="AU210" s="240" t="s">
        <v>78</v>
      </c>
      <c r="AY210" s="18" t="s">
        <v>179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85</v>
      </c>
      <c r="BK210" s="241">
        <f>ROUND(I210*H210,2)</f>
        <v>0</v>
      </c>
      <c r="BL210" s="18" t="s">
        <v>186</v>
      </c>
      <c r="BM210" s="240" t="s">
        <v>1804</v>
      </c>
    </row>
    <row r="211" s="2" customFormat="1">
      <c r="A211" s="39"/>
      <c r="B211" s="40"/>
      <c r="C211" s="41"/>
      <c r="D211" s="242" t="s">
        <v>188</v>
      </c>
      <c r="E211" s="41"/>
      <c r="F211" s="243" t="s">
        <v>1803</v>
      </c>
      <c r="G211" s="41"/>
      <c r="H211" s="41"/>
      <c r="I211" s="244"/>
      <c r="J211" s="41"/>
      <c r="K211" s="41"/>
      <c r="L211" s="45"/>
      <c r="M211" s="245"/>
      <c r="N211" s="24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188</v>
      </c>
      <c r="AU211" s="18" t="s">
        <v>78</v>
      </c>
    </row>
    <row r="212" s="2" customFormat="1" ht="21.75" customHeight="1">
      <c r="A212" s="39"/>
      <c r="B212" s="40"/>
      <c r="C212" s="280" t="s">
        <v>186</v>
      </c>
      <c r="D212" s="280" t="s">
        <v>400</v>
      </c>
      <c r="E212" s="281" t="s">
        <v>1805</v>
      </c>
      <c r="F212" s="282" t="s">
        <v>1806</v>
      </c>
      <c r="G212" s="283" t="s">
        <v>400</v>
      </c>
      <c r="H212" s="284">
        <v>145</v>
      </c>
      <c r="I212" s="285"/>
      <c r="J212" s="286">
        <f>ROUND(I212*H212,2)</f>
        <v>0</v>
      </c>
      <c r="K212" s="282" t="s">
        <v>1</v>
      </c>
      <c r="L212" s="287"/>
      <c r="M212" s="288" t="s">
        <v>1</v>
      </c>
      <c r="N212" s="289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227</v>
      </c>
      <c r="AT212" s="240" t="s">
        <v>400</v>
      </c>
      <c r="AU212" s="240" t="s">
        <v>78</v>
      </c>
      <c r="AY212" s="18" t="s">
        <v>179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85</v>
      </c>
      <c r="BK212" s="241">
        <f>ROUND(I212*H212,2)</f>
        <v>0</v>
      </c>
      <c r="BL212" s="18" t="s">
        <v>186</v>
      </c>
      <c r="BM212" s="240" t="s">
        <v>1807</v>
      </c>
    </row>
    <row r="213" s="2" customFormat="1">
      <c r="A213" s="39"/>
      <c r="B213" s="40"/>
      <c r="C213" s="41"/>
      <c r="D213" s="242" t="s">
        <v>188</v>
      </c>
      <c r="E213" s="41"/>
      <c r="F213" s="243" t="s">
        <v>1806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188</v>
      </c>
      <c r="AU213" s="18" t="s">
        <v>78</v>
      </c>
    </row>
    <row r="214" s="2" customFormat="1" ht="16.5" customHeight="1">
      <c r="A214" s="39"/>
      <c r="B214" s="40"/>
      <c r="C214" s="229" t="s">
        <v>586</v>
      </c>
      <c r="D214" s="229" t="s">
        <v>181</v>
      </c>
      <c r="E214" s="230" t="s">
        <v>1808</v>
      </c>
      <c r="F214" s="231" t="s">
        <v>1809</v>
      </c>
      <c r="G214" s="232" t="s">
        <v>1672</v>
      </c>
      <c r="H214" s="233">
        <v>24</v>
      </c>
      <c r="I214" s="234"/>
      <c r="J214" s="235">
        <f>ROUND(I214*H214,2)</f>
        <v>0</v>
      </c>
      <c r="K214" s="231" t="s">
        <v>1</v>
      </c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186</v>
      </c>
      <c r="AT214" s="240" t="s">
        <v>181</v>
      </c>
      <c r="AU214" s="240" t="s">
        <v>78</v>
      </c>
      <c r="AY214" s="18" t="s">
        <v>179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85</v>
      </c>
      <c r="BK214" s="241">
        <f>ROUND(I214*H214,2)</f>
        <v>0</v>
      </c>
      <c r="BL214" s="18" t="s">
        <v>186</v>
      </c>
      <c r="BM214" s="240" t="s">
        <v>1810</v>
      </c>
    </row>
    <row r="215" s="2" customFormat="1">
      <c r="A215" s="39"/>
      <c r="B215" s="40"/>
      <c r="C215" s="41"/>
      <c r="D215" s="242" t="s">
        <v>188</v>
      </c>
      <c r="E215" s="41"/>
      <c r="F215" s="243" t="s">
        <v>1809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188</v>
      </c>
      <c r="AU215" s="18" t="s">
        <v>78</v>
      </c>
    </row>
    <row r="216" s="2" customFormat="1" ht="16.5" customHeight="1">
      <c r="A216" s="39"/>
      <c r="B216" s="40"/>
      <c r="C216" s="280" t="s">
        <v>593</v>
      </c>
      <c r="D216" s="280" t="s">
        <v>400</v>
      </c>
      <c r="E216" s="281" t="s">
        <v>1811</v>
      </c>
      <c r="F216" s="282" t="s">
        <v>1812</v>
      </c>
      <c r="G216" s="283" t="s">
        <v>1672</v>
      </c>
      <c r="H216" s="284">
        <v>24</v>
      </c>
      <c r="I216" s="285"/>
      <c r="J216" s="286">
        <f>ROUND(I216*H216,2)</f>
        <v>0</v>
      </c>
      <c r="K216" s="282" t="s">
        <v>1</v>
      </c>
      <c r="L216" s="287"/>
      <c r="M216" s="288" t="s">
        <v>1</v>
      </c>
      <c r="N216" s="289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227</v>
      </c>
      <c r="AT216" s="240" t="s">
        <v>400</v>
      </c>
      <c r="AU216" s="240" t="s">
        <v>78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1813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1812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78</v>
      </c>
    </row>
    <row r="218" s="2" customFormat="1" ht="16.5" customHeight="1">
      <c r="A218" s="39"/>
      <c r="B218" s="40"/>
      <c r="C218" s="280" t="s">
        <v>599</v>
      </c>
      <c r="D218" s="280" t="s">
        <v>400</v>
      </c>
      <c r="E218" s="281" t="s">
        <v>1814</v>
      </c>
      <c r="F218" s="282" t="s">
        <v>1815</v>
      </c>
      <c r="G218" s="283" t="s">
        <v>1672</v>
      </c>
      <c r="H218" s="284">
        <v>10</v>
      </c>
      <c r="I218" s="285"/>
      <c r="J218" s="286">
        <f>ROUND(I218*H218,2)</f>
        <v>0</v>
      </c>
      <c r="K218" s="282" t="s">
        <v>1</v>
      </c>
      <c r="L218" s="287"/>
      <c r="M218" s="288" t="s">
        <v>1</v>
      </c>
      <c r="N218" s="289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227</v>
      </c>
      <c r="AT218" s="240" t="s">
        <v>400</v>
      </c>
      <c r="AU218" s="240" t="s">
        <v>78</v>
      </c>
      <c r="AY218" s="18" t="s">
        <v>179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85</v>
      </c>
      <c r="BK218" s="241">
        <f>ROUND(I218*H218,2)</f>
        <v>0</v>
      </c>
      <c r="BL218" s="18" t="s">
        <v>186</v>
      </c>
      <c r="BM218" s="240" t="s">
        <v>1816</v>
      </c>
    </row>
    <row r="219" s="2" customFormat="1">
      <c r="A219" s="39"/>
      <c r="B219" s="40"/>
      <c r="C219" s="41"/>
      <c r="D219" s="242" t="s">
        <v>188</v>
      </c>
      <c r="E219" s="41"/>
      <c r="F219" s="243" t="s">
        <v>1815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188</v>
      </c>
      <c r="AU219" s="18" t="s">
        <v>78</v>
      </c>
    </row>
    <row r="220" s="2" customFormat="1" ht="16.5" customHeight="1">
      <c r="A220" s="39"/>
      <c r="B220" s="40"/>
      <c r="C220" s="280" t="s">
        <v>605</v>
      </c>
      <c r="D220" s="280" t="s">
        <v>400</v>
      </c>
      <c r="E220" s="281" t="s">
        <v>1817</v>
      </c>
      <c r="F220" s="282" t="s">
        <v>1818</v>
      </c>
      <c r="G220" s="283" t="s">
        <v>1672</v>
      </c>
      <c r="H220" s="284">
        <v>9</v>
      </c>
      <c r="I220" s="285"/>
      <c r="J220" s="286">
        <f>ROUND(I220*H220,2)</f>
        <v>0</v>
      </c>
      <c r="K220" s="282" t="s">
        <v>1</v>
      </c>
      <c r="L220" s="287"/>
      <c r="M220" s="288" t="s">
        <v>1</v>
      </c>
      <c r="N220" s="289" t="s">
        <v>43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227</v>
      </c>
      <c r="AT220" s="240" t="s">
        <v>400</v>
      </c>
      <c r="AU220" s="240" t="s">
        <v>78</v>
      </c>
      <c r="AY220" s="18" t="s">
        <v>179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85</v>
      </c>
      <c r="BK220" s="241">
        <f>ROUND(I220*H220,2)</f>
        <v>0</v>
      </c>
      <c r="BL220" s="18" t="s">
        <v>186</v>
      </c>
      <c r="BM220" s="240" t="s">
        <v>1819</v>
      </c>
    </row>
    <row r="221" s="2" customFormat="1" ht="16.5" customHeight="1">
      <c r="A221" s="39"/>
      <c r="B221" s="40"/>
      <c r="C221" s="229" t="s">
        <v>631</v>
      </c>
      <c r="D221" s="229" t="s">
        <v>181</v>
      </c>
      <c r="E221" s="230" t="s">
        <v>1820</v>
      </c>
      <c r="F221" s="231" t="s">
        <v>1821</v>
      </c>
      <c r="G221" s="232" t="s">
        <v>400</v>
      </c>
      <c r="H221" s="233">
        <v>10</v>
      </c>
      <c r="I221" s="234"/>
      <c r="J221" s="235">
        <f>ROUND(I221*H221,2)</f>
        <v>0</v>
      </c>
      <c r="K221" s="231" t="s">
        <v>1</v>
      </c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186</v>
      </c>
      <c r="AT221" s="240" t="s">
        <v>181</v>
      </c>
      <c r="AU221" s="240" t="s">
        <v>78</v>
      </c>
      <c r="AY221" s="18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85</v>
      </c>
      <c r="BK221" s="241">
        <f>ROUND(I221*H221,2)</f>
        <v>0</v>
      </c>
      <c r="BL221" s="18" t="s">
        <v>186</v>
      </c>
      <c r="BM221" s="240" t="s">
        <v>1822</v>
      </c>
    </row>
    <row r="222" s="2" customFormat="1">
      <c r="A222" s="39"/>
      <c r="B222" s="40"/>
      <c r="C222" s="41"/>
      <c r="D222" s="242" t="s">
        <v>188</v>
      </c>
      <c r="E222" s="41"/>
      <c r="F222" s="243" t="s">
        <v>1821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188</v>
      </c>
      <c r="AU222" s="18" t="s">
        <v>78</v>
      </c>
    </row>
    <row r="223" s="2" customFormat="1" ht="16.5" customHeight="1">
      <c r="A223" s="39"/>
      <c r="B223" s="40"/>
      <c r="C223" s="280" t="s">
        <v>637</v>
      </c>
      <c r="D223" s="280" t="s">
        <v>400</v>
      </c>
      <c r="E223" s="281" t="s">
        <v>1823</v>
      </c>
      <c r="F223" s="282" t="s">
        <v>1824</v>
      </c>
      <c r="G223" s="283" t="s">
        <v>1825</v>
      </c>
      <c r="H223" s="284">
        <v>10</v>
      </c>
      <c r="I223" s="285"/>
      <c r="J223" s="286">
        <f>ROUND(I223*H223,2)</f>
        <v>0</v>
      </c>
      <c r="K223" s="282" t="s">
        <v>1</v>
      </c>
      <c r="L223" s="287"/>
      <c r="M223" s="288" t="s">
        <v>1</v>
      </c>
      <c r="N223" s="289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227</v>
      </c>
      <c r="AT223" s="240" t="s">
        <v>400</v>
      </c>
      <c r="AU223" s="240" t="s">
        <v>78</v>
      </c>
      <c r="AY223" s="18" t="s">
        <v>179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85</v>
      </c>
      <c r="BK223" s="241">
        <f>ROUND(I223*H223,2)</f>
        <v>0</v>
      </c>
      <c r="BL223" s="18" t="s">
        <v>186</v>
      </c>
      <c r="BM223" s="240" t="s">
        <v>1826</v>
      </c>
    </row>
    <row r="224" s="2" customFormat="1">
      <c r="A224" s="39"/>
      <c r="B224" s="40"/>
      <c r="C224" s="41"/>
      <c r="D224" s="242" t="s">
        <v>188</v>
      </c>
      <c r="E224" s="41"/>
      <c r="F224" s="243" t="s">
        <v>1824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188</v>
      </c>
      <c r="AU224" s="18" t="s">
        <v>78</v>
      </c>
    </row>
    <row r="225" s="2" customFormat="1" ht="16.5" customHeight="1">
      <c r="A225" s="39"/>
      <c r="B225" s="40"/>
      <c r="C225" s="280" t="s">
        <v>643</v>
      </c>
      <c r="D225" s="280" t="s">
        <v>400</v>
      </c>
      <c r="E225" s="281" t="s">
        <v>1827</v>
      </c>
      <c r="F225" s="282" t="s">
        <v>1828</v>
      </c>
      <c r="G225" s="283" t="s">
        <v>1825</v>
      </c>
      <c r="H225" s="284">
        <v>1.75</v>
      </c>
      <c r="I225" s="285"/>
      <c r="J225" s="286">
        <f>ROUND(I225*H225,2)</f>
        <v>0</v>
      </c>
      <c r="K225" s="282" t="s">
        <v>1</v>
      </c>
      <c r="L225" s="287"/>
      <c r="M225" s="288" t="s">
        <v>1</v>
      </c>
      <c r="N225" s="289" t="s">
        <v>43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227</v>
      </c>
      <c r="AT225" s="240" t="s">
        <v>400</v>
      </c>
      <c r="AU225" s="240" t="s">
        <v>78</v>
      </c>
      <c r="AY225" s="18" t="s">
        <v>179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85</v>
      </c>
      <c r="BK225" s="241">
        <f>ROUND(I225*H225,2)</f>
        <v>0</v>
      </c>
      <c r="BL225" s="18" t="s">
        <v>186</v>
      </c>
      <c r="BM225" s="240" t="s">
        <v>1829</v>
      </c>
    </row>
    <row r="226" s="2" customFormat="1">
      <c r="A226" s="39"/>
      <c r="B226" s="40"/>
      <c r="C226" s="41"/>
      <c r="D226" s="242" t="s">
        <v>188</v>
      </c>
      <c r="E226" s="41"/>
      <c r="F226" s="243" t="s">
        <v>1828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188</v>
      </c>
      <c r="AU226" s="18" t="s">
        <v>78</v>
      </c>
    </row>
    <row r="227" s="13" customFormat="1">
      <c r="A227" s="13"/>
      <c r="B227" s="247"/>
      <c r="C227" s="248"/>
      <c r="D227" s="242" t="s">
        <v>190</v>
      </c>
      <c r="E227" s="249" t="s">
        <v>1</v>
      </c>
      <c r="F227" s="250" t="s">
        <v>1830</v>
      </c>
      <c r="G227" s="248"/>
      <c r="H227" s="251">
        <v>1.75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190</v>
      </c>
      <c r="AU227" s="257" t="s">
        <v>78</v>
      </c>
      <c r="AV227" s="13" t="s">
        <v>87</v>
      </c>
      <c r="AW227" s="13" t="s">
        <v>34</v>
      </c>
      <c r="AX227" s="13" t="s">
        <v>78</v>
      </c>
      <c r="AY227" s="257" t="s">
        <v>179</v>
      </c>
    </row>
    <row r="228" s="14" customFormat="1">
      <c r="A228" s="14"/>
      <c r="B228" s="258"/>
      <c r="C228" s="259"/>
      <c r="D228" s="242" t="s">
        <v>190</v>
      </c>
      <c r="E228" s="260" t="s">
        <v>1</v>
      </c>
      <c r="F228" s="261" t="s">
        <v>192</v>
      </c>
      <c r="G228" s="259"/>
      <c r="H228" s="262">
        <v>1.75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190</v>
      </c>
      <c r="AU228" s="268" t="s">
        <v>78</v>
      </c>
      <c r="AV228" s="14" t="s">
        <v>186</v>
      </c>
      <c r="AW228" s="14" t="s">
        <v>34</v>
      </c>
      <c r="AX228" s="14" t="s">
        <v>85</v>
      </c>
      <c r="AY228" s="268" t="s">
        <v>179</v>
      </c>
    </row>
    <row r="229" s="2" customFormat="1" ht="16.5" customHeight="1">
      <c r="A229" s="39"/>
      <c r="B229" s="40"/>
      <c r="C229" s="229" t="s">
        <v>284</v>
      </c>
      <c r="D229" s="229" t="s">
        <v>181</v>
      </c>
      <c r="E229" s="230" t="s">
        <v>1831</v>
      </c>
      <c r="F229" s="231" t="s">
        <v>1832</v>
      </c>
      <c r="G229" s="232" t="s">
        <v>400</v>
      </c>
      <c r="H229" s="233">
        <v>214</v>
      </c>
      <c r="I229" s="234"/>
      <c r="J229" s="235">
        <f>ROUND(I229*H229,2)</f>
        <v>0</v>
      </c>
      <c r="K229" s="231" t="s">
        <v>1</v>
      </c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186</v>
      </c>
      <c r="AT229" s="240" t="s">
        <v>181</v>
      </c>
      <c r="AU229" s="240" t="s">
        <v>78</v>
      </c>
      <c r="AY229" s="18" t="s">
        <v>179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85</v>
      </c>
      <c r="BK229" s="241">
        <f>ROUND(I229*H229,2)</f>
        <v>0</v>
      </c>
      <c r="BL229" s="18" t="s">
        <v>186</v>
      </c>
      <c r="BM229" s="240" t="s">
        <v>1833</v>
      </c>
    </row>
    <row r="230" s="2" customFormat="1">
      <c r="A230" s="39"/>
      <c r="B230" s="40"/>
      <c r="C230" s="41"/>
      <c r="D230" s="242" t="s">
        <v>188</v>
      </c>
      <c r="E230" s="41"/>
      <c r="F230" s="243" t="s">
        <v>1832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188</v>
      </c>
      <c r="AU230" s="18" t="s">
        <v>78</v>
      </c>
    </row>
    <row r="231" s="2" customFormat="1" ht="16.5" customHeight="1">
      <c r="A231" s="39"/>
      <c r="B231" s="40"/>
      <c r="C231" s="280" t="s">
        <v>290</v>
      </c>
      <c r="D231" s="280" t="s">
        <v>400</v>
      </c>
      <c r="E231" s="281" t="s">
        <v>1823</v>
      </c>
      <c r="F231" s="282" t="s">
        <v>1824</v>
      </c>
      <c r="G231" s="283" t="s">
        <v>1825</v>
      </c>
      <c r="H231" s="284">
        <v>214</v>
      </c>
      <c r="I231" s="285"/>
      <c r="J231" s="286">
        <f>ROUND(I231*H231,2)</f>
        <v>0</v>
      </c>
      <c r="K231" s="282" t="s">
        <v>1</v>
      </c>
      <c r="L231" s="287"/>
      <c r="M231" s="288" t="s">
        <v>1</v>
      </c>
      <c r="N231" s="289" t="s">
        <v>43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227</v>
      </c>
      <c r="AT231" s="240" t="s">
        <v>400</v>
      </c>
      <c r="AU231" s="240" t="s">
        <v>78</v>
      </c>
      <c r="AY231" s="18" t="s">
        <v>179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85</v>
      </c>
      <c r="BK231" s="241">
        <f>ROUND(I231*H231,2)</f>
        <v>0</v>
      </c>
      <c r="BL231" s="18" t="s">
        <v>186</v>
      </c>
      <c r="BM231" s="240" t="s">
        <v>1834</v>
      </c>
    </row>
    <row r="232" s="2" customFormat="1">
      <c r="A232" s="39"/>
      <c r="B232" s="40"/>
      <c r="C232" s="41"/>
      <c r="D232" s="242" t="s">
        <v>188</v>
      </c>
      <c r="E232" s="41"/>
      <c r="F232" s="243" t="s">
        <v>1824</v>
      </c>
      <c r="G232" s="41"/>
      <c r="H232" s="41"/>
      <c r="I232" s="244"/>
      <c r="J232" s="41"/>
      <c r="K232" s="41"/>
      <c r="L232" s="45"/>
      <c r="M232" s="245"/>
      <c r="N232" s="24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188</v>
      </c>
      <c r="AU232" s="18" t="s">
        <v>78</v>
      </c>
    </row>
    <row r="233" s="2" customFormat="1" ht="16.5" customHeight="1">
      <c r="A233" s="39"/>
      <c r="B233" s="40"/>
      <c r="C233" s="280" t="s">
        <v>295</v>
      </c>
      <c r="D233" s="280" t="s">
        <v>400</v>
      </c>
      <c r="E233" s="281" t="s">
        <v>1827</v>
      </c>
      <c r="F233" s="282" t="s">
        <v>1828</v>
      </c>
      <c r="G233" s="283" t="s">
        <v>1825</v>
      </c>
      <c r="H233" s="284">
        <v>48.792000000000002</v>
      </c>
      <c r="I233" s="285"/>
      <c r="J233" s="286">
        <f>ROUND(I233*H233,2)</f>
        <v>0</v>
      </c>
      <c r="K233" s="282" t="s">
        <v>1</v>
      </c>
      <c r="L233" s="287"/>
      <c r="M233" s="288" t="s">
        <v>1</v>
      </c>
      <c r="N233" s="289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227</v>
      </c>
      <c r="AT233" s="240" t="s">
        <v>400</v>
      </c>
      <c r="AU233" s="240" t="s">
        <v>78</v>
      </c>
      <c r="AY233" s="18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85</v>
      </c>
      <c r="BK233" s="241">
        <f>ROUND(I233*H233,2)</f>
        <v>0</v>
      </c>
      <c r="BL233" s="18" t="s">
        <v>186</v>
      </c>
      <c r="BM233" s="240" t="s">
        <v>1835</v>
      </c>
    </row>
    <row r="234" s="2" customFormat="1">
      <c r="A234" s="39"/>
      <c r="B234" s="40"/>
      <c r="C234" s="41"/>
      <c r="D234" s="242" t="s">
        <v>188</v>
      </c>
      <c r="E234" s="41"/>
      <c r="F234" s="243" t="s">
        <v>1828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188</v>
      </c>
      <c r="AU234" s="18" t="s">
        <v>78</v>
      </c>
    </row>
    <row r="235" s="13" customFormat="1">
      <c r="A235" s="13"/>
      <c r="B235" s="247"/>
      <c r="C235" s="248"/>
      <c r="D235" s="242" t="s">
        <v>190</v>
      </c>
      <c r="E235" s="249" t="s">
        <v>1</v>
      </c>
      <c r="F235" s="250" t="s">
        <v>1836</v>
      </c>
      <c r="G235" s="248"/>
      <c r="H235" s="251">
        <v>48.792000000000002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190</v>
      </c>
      <c r="AU235" s="257" t="s">
        <v>78</v>
      </c>
      <c r="AV235" s="13" t="s">
        <v>87</v>
      </c>
      <c r="AW235" s="13" t="s">
        <v>34</v>
      </c>
      <c r="AX235" s="13" t="s">
        <v>78</v>
      </c>
      <c r="AY235" s="257" t="s">
        <v>179</v>
      </c>
    </row>
    <row r="236" s="14" customFormat="1">
      <c r="A236" s="14"/>
      <c r="B236" s="258"/>
      <c r="C236" s="259"/>
      <c r="D236" s="242" t="s">
        <v>190</v>
      </c>
      <c r="E236" s="260" t="s">
        <v>1</v>
      </c>
      <c r="F236" s="261" t="s">
        <v>192</v>
      </c>
      <c r="G236" s="259"/>
      <c r="H236" s="262">
        <v>48.792000000000002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8" t="s">
        <v>190</v>
      </c>
      <c r="AU236" s="268" t="s">
        <v>78</v>
      </c>
      <c r="AV236" s="14" t="s">
        <v>186</v>
      </c>
      <c r="AW236" s="14" t="s">
        <v>34</v>
      </c>
      <c r="AX236" s="14" t="s">
        <v>85</v>
      </c>
      <c r="AY236" s="268" t="s">
        <v>179</v>
      </c>
    </row>
    <row r="237" s="2" customFormat="1" ht="16.5" customHeight="1">
      <c r="A237" s="39"/>
      <c r="B237" s="40"/>
      <c r="C237" s="229" t="s">
        <v>649</v>
      </c>
      <c r="D237" s="229" t="s">
        <v>181</v>
      </c>
      <c r="E237" s="230" t="s">
        <v>1837</v>
      </c>
      <c r="F237" s="231" t="s">
        <v>1838</v>
      </c>
      <c r="G237" s="232" t="s">
        <v>400</v>
      </c>
      <c r="H237" s="233">
        <v>114</v>
      </c>
      <c r="I237" s="234"/>
      <c r="J237" s="235">
        <f>ROUND(I237*H237,2)</f>
        <v>0</v>
      </c>
      <c r="K237" s="231" t="s">
        <v>1</v>
      </c>
      <c r="L237" s="45"/>
      <c r="M237" s="236" t="s">
        <v>1</v>
      </c>
      <c r="N237" s="237" t="s">
        <v>43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186</v>
      </c>
      <c r="AT237" s="240" t="s">
        <v>181</v>
      </c>
      <c r="AU237" s="240" t="s">
        <v>78</v>
      </c>
      <c r="AY237" s="18" t="s">
        <v>179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85</v>
      </c>
      <c r="BK237" s="241">
        <f>ROUND(I237*H237,2)</f>
        <v>0</v>
      </c>
      <c r="BL237" s="18" t="s">
        <v>186</v>
      </c>
      <c r="BM237" s="240" t="s">
        <v>1839</v>
      </c>
    </row>
    <row r="238" s="2" customFormat="1">
      <c r="A238" s="39"/>
      <c r="B238" s="40"/>
      <c r="C238" s="41"/>
      <c r="D238" s="242" t="s">
        <v>188</v>
      </c>
      <c r="E238" s="41"/>
      <c r="F238" s="243" t="s">
        <v>1838</v>
      </c>
      <c r="G238" s="41"/>
      <c r="H238" s="41"/>
      <c r="I238" s="244"/>
      <c r="J238" s="41"/>
      <c r="K238" s="41"/>
      <c r="L238" s="45"/>
      <c r="M238" s="245"/>
      <c r="N238" s="24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188</v>
      </c>
      <c r="AU238" s="18" t="s">
        <v>78</v>
      </c>
    </row>
    <row r="239" s="2" customFormat="1" ht="16.5" customHeight="1">
      <c r="A239" s="39"/>
      <c r="B239" s="40"/>
      <c r="C239" s="280" t="s">
        <v>656</v>
      </c>
      <c r="D239" s="280" t="s">
        <v>400</v>
      </c>
      <c r="E239" s="281" t="s">
        <v>1823</v>
      </c>
      <c r="F239" s="282" t="s">
        <v>1824</v>
      </c>
      <c r="G239" s="283" t="s">
        <v>1825</v>
      </c>
      <c r="H239" s="284">
        <v>114</v>
      </c>
      <c r="I239" s="285"/>
      <c r="J239" s="286">
        <f>ROUND(I239*H239,2)</f>
        <v>0</v>
      </c>
      <c r="K239" s="282" t="s">
        <v>1</v>
      </c>
      <c r="L239" s="287"/>
      <c r="M239" s="288" t="s">
        <v>1</v>
      </c>
      <c r="N239" s="289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227</v>
      </c>
      <c r="AT239" s="240" t="s">
        <v>400</v>
      </c>
      <c r="AU239" s="240" t="s">
        <v>78</v>
      </c>
      <c r="AY239" s="18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85</v>
      </c>
      <c r="BK239" s="241">
        <f>ROUND(I239*H239,2)</f>
        <v>0</v>
      </c>
      <c r="BL239" s="18" t="s">
        <v>186</v>
      </c>
      <c r="BM239" s="240" t="s">
        <v>1840</v>
      </c>
    </row>
    <row r="240" s="2" customFormat="1">
      <c r="A240" s="39"/>
      <c r="B240" s="40"/>
      <c r="C240" s="41"/>
      <c r="D240" s="242" t="s">
        <v>188</v>
      </c>
      <c r="E240" s="41"/>
      <c r="F240" s="243" t="s">
        <v>1824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188</v>
      </c>
      <c r="AU240" s="18" t="s">
        <v>78</v>
      </c>
    </row>
    <row r="241" s="2" customFormat="1" ht="16.5" customHeight="1">
      <c r="A241" s="39"/>
      <c r="B241" s="40"/>
      <c r="C241" s="280" t="s">
        <v>662</v>
      </c>
      <c r="D241" s="280" t="s">
        <v>400</v>
      </c>
      <c r="E241" s="281" t="s">
        <v>1827</v>
      </c>
      <c r="F241" s="282" t="s">
        <v>1828</v>
      </c>
      <c r="G241" s="283" t="s">
        <v>1825</v>
      </c>
      <c r="H241" s="284">
        <v>33.972000000000001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43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227</v>
      </c>
      <c r="AT241" s="240" t="s">
        <v>400</v>
      </c>
      <c r="AU241" s="240" t="s">
        <v>78</v>
      </c>
      <c r="AY241" s="18" t="s">
        <v>179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85</v>
      </c>
      <c r="BK241" s="241">
        <f>ROUND(I241*H241,2)</f>
        <v>0</v>
      </c>
      <c r="BL241" s="18" t="s">
        <v>186</v>
      </c>
      <c r="BM241" s="240" t="s">
        <v>1841</v>
      </c>
    </row>
    <row r="242" s="2" customFormat="1">
      <c r="A242" s="39"/>
      <c r="B242" s="40"/>
      <c r="C242" s="41"/>
      <c r="D242" s="242" t="s">
        <v>188</v>
      </c>
      <c r="E242" s="41"/>
      <c r="F242" s="243" t="s">
        <v>1828</v>
      </c>
      <c r="G242" s="41"/>
      <c r="H242" s="41"/>
      <c r="I242" s="244"/>
      <c r="J242" s="41"/>
      <c r="K242" s="41"/>
      <c r="L242" s="45"/>
      <c r="M242" s="245"/>
      <c r="N242" s="24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188</v>
      </c>
      <c r="AU242" s="18" t="s">
        <v>78</v>
      </c>
    </row>
    <row r="243" s="13" customFormat="1">
      <c r="A243" s="13"/>
      <c r="B243" s="247"/>
      <c r="C243" s="248"/>
      <c r="D243" s="242" t="s">
        <v>190</v>
      </c>
      <c r="E243" s="249" t="s">
        <v>1</v>
      </c>
      <c r="F243" s="250" t="s">
        <v>1842</v>
      </c>
      <c r="G243" s="248"/>
      <c r="H243" s="251">
        <v>33.972000000000001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190</v>
      </c>
      <c r="AU243" s="257" t="s">
        <v>78</v>
      </c>
      <c r="AV243" s="13" t="s">
        <v>87</v>
      </c>
      <c r="AW243" s="13" t="s">
        <v>34</v>
      </c>
      <c r="AX243" s="13" t="s">
        <v>78</v>
      </c>
      <c r="AY243" s="257" t="s">
        <v>179</v>
      </c>
    </row>
    <row r="244" s="14" customFormat="1">
      <c r="A244" s="14"/>
      <c r="B244" s="258"/>
      <c r="C244" s="259"/>
      <c r="D244" s="242" t="s">
        <v>190</v>
      </c>
      <c r="E244" s="260" t="s">
        <v>1</v>
      </c>
      <c r="F244" s="261" t="s">
        <v>192</v>
      </c>
      <c r="G244" s="259"/>
      <c r="H244" s="262">
        <v>33.972000000000001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8" t="s">
        <v>190</v>
      </c>
      <c r="AU244" s="268" t="s">
        <v>78</v>
      </c>
      <c r="AV244" s="14" t="s">
        <v>186</v>
      </c>
      <c r="AW244" s="14" t="s">
        <v>34</v>
      </c>
      <c r="AX244" s="14" t="s">
        <v>85</v>
      </c>
      <c r="AY244" s="268" t="s">
        <v>179</v>
      </c>
    </row>
    <row r="245" s="2" customFormat="1" ht="16.5" customHeight="1">
      <c r="A245" s="39"/>
      <c r="B245" s="40"/>
      <c r="C245" s="229" t="s">
        <v>243</v>
      </c>
      <c r="D245" s="229" t="s">
        <v>181</v>
      </c>
      <c r="E245" s="230" t="s">
        <v>1843</v>
      </c>
      <c r="F245" s="231" t="s">
        <v>1844</v>
      </c>
      <c r="G245" s="232" t="s">
        <v>400</v>
      </c>
      <c r="H245" s="233">
        <v>119</v>
      </c>
      <c r="I245" s="234"/>
      <c r="J245" s="235">
        <f>ROUND(I245*H245,2)</f>
        <v>0</v>
      </c>
      <c r="K245" s="231" t="s">
        <v>1</v>
      </c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186</v>
      </c>
      <c r="AT245" s="240" t="s">
        <v>181</v>
      </c>
      <c r="AU245" s="240" t="s">
        <v>78</v>
      </c>
      <c r="AY245" s="18" t="s">
        <v>179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85</v>
      </c>
      <c r="BK245" s="241">
        <f>ROUND(I245*H245,2)</f>
        <v>0</v>
      </c>
      <c r="BL245" s="18" t="s">
        <v>186</v>
      </c>
      <c r="BM245" s="240" t="s">
        <v>1845</v>
      </c>
    </row>
    <row r="246" s="2" customFormat="1">
      <c r="A246" s="39"/>
      <c r="B246" s="40"/>
      <c r="C246" s="41"/>
      <c r="D246" s="242" t="s">
        <v>188</v>
      </c>
      <c r="E246" s="41"/>
      <c r="F246" s="243" t="s">
        <v>1844</v>
      </c>
      <c r="G246" s="41"/>
      <c r="H246" s="41"/>
      <c r="I246" s="244"/>
      <c r="J246" s="41"/>
      <c r="K246" s="41"/>
      <c r="L246" s="45"/>
      <c r="M246" s="245"/>
      <c r="N246" s="24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188</v>
      </c>
      <c r="AU246" s="18" t="s">
        <v>78</v>
      </c>
    </row>
    <row r="247" s="2" customFormat="1" ht="16.5" customHeight="1">
      <c r="A247" s="39"/>
      <c r="B247" s="40"/>
      <c r="C247" s="280" t="s">
        <v>250</v>
      </c>
      <c r="D247" s="280" t="s">
        <v>400</v>
      </c>
      <c r="E247" s="281" t="s">
        <v>1823</v>
      </c>
      <c r="F247" s="282" t="s">
        <v>1824</v>
      </c>
      <c r="G247" s="283" t="s">
        <v>1825</v>
      </c>
      <c r="H247" s="284">
        <v>119</v>
      </c>
      <c r="I247" s="285"/>
      <c r="J247" s="286">
        <f>ROUND(I247*H247,2)</f>
        <v>0</v>
      </c>
      <c r="K247" s="282" t="s">
        <v>1</v>
      </c>
      <c r="L247" s="287"/>
      <c r="M247" s="288" t="s">
        <v>1</v>
      </c>
      <c r="N247" s="289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227</v>
      </c>
      <c r="AT247" s="240" t="s">
        <v>400</v>
      </c>
      <c r="AU247" s="240" t="s">
        <v>78</v>
      </c>
      <c r="AY247" s="18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85</v>
      </c>
      <c r="BK247" s="241">
        <f>ROUND(I247*H247,2)</f>
        <v>0</v>
      </c>
      <c r="BL247" s="18" t="s">
        <v>186</v>
      </c>
      <c r="BM247" s="240" t="s">
        <v>1846</v>
      </c>
    </row>
    <row r="248" s="2" customFormat="1">
      <c r="A248" s="39"/>
      <c r="B248" s="40"/>
      <c r="C248" s="41"/>
      <c r="D248" s="242" t="s">
        <v>188</v>
      </c>
      <c r="E248" s="41"/>
      <c r="F248" s="243" t="s">
        <v>1824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188</v>
      </c>
      <c r="AU248" s="18" t="s">
        <v>78</v>
      </c>
    </row>
    <row r="249" s="2" customFormat="1" ht="16.5" customHeight="1">
      <c r="A249" s="39"/>
      <c r="B249" s="40"/>
      <c r="C249" s="280" t="s">
        <v>258</v>
      </c>
      <c r="D249" s="280" t="s">
        <v>400</v>
      </c>
      <c r="E249" s="281" t="s">
        <v>1827</v>
      </c>
      <c r="F249" s="282" t="s">
        <v>1828</v>
      </c>
      <c r="G249" s="283" t="s">
        <v>1825</v>
      </c>
      <c r="H249" s="284">
        <v>71.400000000000006</v>
      </c>
      <c r="I249" s="285"/>
      <c r="J249" s="286">
        <f>ROUND(I249*H249,2)</f>
        <v>0</v>
      </c>
      <c r="K249" s="282" t="s">
        <v>1</v>
      </c>
      <c r="L249" s="287"/>
      <c r="M249" s="288" t="s">
        <v>1</v>
      </c>
      <c r="N249" s="289" t="s">
        <v>43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227</v>
      </c>
      <c r="AT249" s="240" t="s">
        <v>400</v>
      </c>
      <c r="AU249" s="240" t="s">
        <v>78</v>
      </c>
      <c r="AY249" s="18" t="s">
        <v>179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85</v>
      </c>
      <c r="BK249" s="241">
        <f>ROUND(I249*H249,2)</f>
        <v>0</v>
      </c>
      <c r="BL249" s="18" t="s">
        <v>186</v>
      </c>
      <c r="BM249" s="240" t="s">
        <v>1847</v>
      </c>
    </row>
    <row r="250" s="2" customFormat="1">
      <c r="A250" s="39"/>
      <c r="B250" s="40"/>
      <c r="C250" s="41"/>
      <c r="D250" s="242" t="s">
        <v>188</v>
      </c>
      <c r="E250" s="41"/>
      <c r="F250" s="243" t="s">
        <v>1828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188</v>
      </c>
      <c r="AU250" s="18" t="s">
        <v>78</v>
      </c>
    </row>
    <row r="251" s="13" customFormat="1">
      <c r="A251" s="13"/>
      <c r="B251" s="247"/>
      <c r="C251" s="248"/>
      <c r="D251" s="242" t="s">
        <v>190</v>
      </c>
      <c r="E251" s="249" t="s">
        <v>1</v>
      </c>
      <c r="F251" s="250" t="s">
        <v>1848</v>
      </c>
      <c r="G251" s="248"/>
      <c r="H251" s="251">
        <v>71.400000000000006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190</v>
      </c>
      <c r="AU251" s="257" t="s">
        <v>78</v>
      </c>
      <c r="AV251" s="13" t="s">
        <v>87</v>
      </c>
      <c r="AW251" s="13" t="s">
        <v>34</v>
      </c>
      <c r="AX251" s="13" t="s">
        <v>78</v>
      </c>
      <c r="AY251" s="257" t="s">
        <v>179</v>
      </c>
    </row>
    <row r="252" s="14" customFormat="1">
      <c r="A252" s="14"/>
      <c r="B252" s="258"/>
      <c r="C252" s="259"/>
      <c r="D252" s="242" t="s">
        <v>190</v>
      </c>
      <c r="E252" s="260" t="s">
        <v>1</v>
      </c>
      <c r="F252" s="261" t="s">
        <v>192</v>
      </c>
      <c r="G252" s="259"/>
      <c r="H252" s="262">
        <v>71.400000000000006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190</v>
      </c>
      <c r="AU252" s="268" t="s">
        <v>78</v>
      </c>
      <c r="AV252" s="14" t="s">
        <v>186</v>
      </c>
      <c r="AW252" s="14" t="s">
        <v>34</v>
      </c>
      <c r="AX252" s="14" t="s">
        <v>85</v>
      </c>
      <c r="AY252" s="268" t="s">
        <v>179</v>
      </c>
    </row>
    <row r="253" s="2" customFormat="1" ht="16.5" customHeight="1">
      <c r="A253" s="39"/>
      <c r="B253" s="40"/>
      <c r="C253" s="229" t="s">
        <v>512</v>
      </c>
      <c r="D253" s="229" t="s">
        <v>181</v>
      </c>
      <c r="E253" s="230" t="s">
        <v>1849</v>
      </c>
      <c r="F253" s="231" t="s">
        <v>1850</v>
      </c>
      <c r="G253" s="232" t="s">
        <v>400</v>
      </c>
      <c r="H253" s="233">
        <v>455</v>
      </c>
      <c r="I253" s="234"/>
      <c r="J253" s="235">
        <f>ROUND(I253*H253,2)</f>
        <v>0</v>
      </c>
      <c r="K253" s="231" t="s">
        <v>1</v>
      </c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186</v>
      </c>
      <c r="AT253" s="240" t="s">
        <v>181</v>
      </c>
      <c r="AU253" s="240" t="s">
        <v>78</v>
      </c>
      <c r="AY253" s="18" t="s">
        <v>179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85</v>
      </c>
      <c r="BK253" s="241">
        <f>ROUND(I253*H253,2)</f>
        <v>0</v>
      </c>
      <c r="BL253" s="18" t="s">
        <v>186</v>
      </c>
      <c r="BM253" s="240" t="s">
        <v>1851</v>
      </c>
    </row>
    <row r="254" s="2" customFormat="1">
      <c r="A254" s="39"/>
      <c r="B254" s="40"/>
      <c r="C254" s="41"/>
      <c r="D254" s="242" t="s">
        <v>188</v>
      </c>
      <c r="E254" s="41"/>
      <c r="F254" s="243" t="s">
        <v>1850</v>
      </c>
      <c r="G254" s="41"/>
      <c r="H254" s="41"/>
      <c r="I254" s="244"/>
      <c r="J254" s="41"/>
      <c r="K254" s="41"/>
      <c r="L254" s="45"/>
      <c r="M254" s="245"/>
      <c r="N254" s="24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188</v>
      </c>
      <c r="AU254" s="18" t="s">
        <v>78</v>
      </c>
    </row>
    <row r="255" s="2" customFormat="1" ht="21.75" customHeight="1">
      <c r="A255" s="39"/>
      <c r="B255" s="40"/>
      <c r="C255" s="229" t="s">
        <v>682</v>
      </c>
      <c r="D255" s="229" t="s">
        <v>181</v>
      </c>
      <c r="E255" s="230" t="s">
        <v>1852</v>
      </c>
      <c r="F255" s="231" t="s">
        <v>1853</v>
      </c>
      <c r="G255" s="232" t="s">
        <v>400</v>
      </c>
      <c r="H255" s="233">
        <v>455</v>
      </c>
      <c r="I255" s="234"/>
      <c r="J255" s="235">
        <f>ROUND(I255*H255,2)</f>
        <v>0</v>
      </c>
      <c r="K255" s="231" t="s">
        <v>1</v>
      </c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186</v>
      </c>
      <c r="AT255" s="240" t="s">
        <v>181</v>
      </c>
      <c r="AU255" s="240" t="s">
        <v>78</v>
      </c>
      <c r="AY255" s="18" t="s">
        <v>179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85</v>
      </c>
      <c r="BK255" s="241">
        <f>ROUND(I255*H255,2)</f>
        <v>0</v>
      </c>
      <c r="BL255" s="18" t="s">
        <v>186</v>
      </c>
      <c r="BM255" s="240" t="s">
        <v>1854</v>
      </c>
    </row>
    <row r="256" s="2" customFormat="1">
      <c r="A256" s="39"/>
      <c r="B256" s="40"/>
      <c r="C256" s="41"/>
      <c r="D256" s="242" t="s">
        <v>188</v>
      </c>
      <c r="E256" s="41"/>
      <c r="F256" s="243" t="s">
        <v>1853</v>
      </c>
      <c r="G256" s="41"/>
      <c r="H256" s="41"/>
      <c r="I256" s="244"/>
      <c r="J256" s="41"/>
      <c r="K256" s="41"/>
      <c r="L256" s="45"/>
      <c r="M256" s="245"/>
      <c r="N256" s="24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188</v>
      </c>
      <c r="AU256" s="18" t="s">
        <v>78</v>
      </c>
    </row>
    <row r="257" s="2" customFormat="1" ht="16.5" customHeight="1">
      <c r="A257" s="39"/>
      <c r="B257" s="40"/>
      <c r="C257" s="280" t="s">
        <v>688</v>
      </c>
      <c r="D257" s="280" t="s">
        <v>400</v>
      </c>
      <c r="E257" s="281" t="s">
        <v>1855</v>
      </c>
      <c r="F257" s="282" t="s">
        <v>1856</v>
      </c>
      <c r="G257" s="283" t="s">
        <v>1702</v>
      </c>
      <c r="H257" s="284">
        <v>69615</v>
      </c>
      <c r="I257" s="285"/>
      <c r="J257" s="286">
        <f>ROUND(I257*H257,2)</f>
        <v>0</v>
      </c>
      <c r="K257" s="282" t="s">
        <v>1</v>
      </c>
      <c r="L257" s="287"/>
      <c r="M257" s="288" t="s">
        <v>1</v>
      </c>
      <c r="N257" s="289" t="s">
        <v>43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227</v>
      </c>
      <c r="AT257" s="240" t="s">
        <v>400</v>
      </c>
      <c r="AU257" s="240" t="s">
        <v>78</v>
      </c>
      <c r="AY257" s="18" t="s">
        <v>179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85</v>
      </c>
      <c r="BK257" s="241">
        <f>ROUND(I257*H257,2)</f>
        <v>0</v>
      </c>
      <c r="BL257" s="18" t="s">
        <v>186</v>
      </c>
      <c r="BM257" s="240" t="s">
        <v>1857</v>
      </c>
    </row>
    <row r="258" s="2" customFormat="1">
      <c r="A258" s="39"/>
      <c r="B258" s="40"/>
      <c r="C258" s="41"/>
      <c r="D258" s="242" t="s">
        <v>188</v>
      </c>
      <c r="E258" s="41"/>
      <c r="F258" s="243" t="s">
        <v>1856</v>
      </c>
      <c r="G258" s="41"/>
      <c r="H258" s="41"/>
      <c r="I258" s="244"/>
      <c r="J258" s="41"/>
      <c r="K258" s="41"/>
      <c r="L258" s="45"/>
      <c r="M258" s="245"/>
      <c r="N258" s="24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188</v>
      </c>
      <c r="AU258" s="18" t="s">
        <v>78</v>
      </c>
    </row>
    <row r="259" s="13" customFormat="1">
      <c r="A259" s="13"/>
      <c r="B259" s="247"/>
      <c r="C259" s="248"/>
      <c r="D259" s="242" t="s">
        <v>190</v>
      </c>
      <c r="E259" s="249" t="s">
        <v>1</v>
      </c>
      <c r="F259" s="250" t="s">
        <v>1858</v>
      </c>
      <c r="G259" s="248"/>
      <c r="H259" s="251">
        <v>69615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190</v>
      </c>
      <c r="AU259" s="257" t="s">
        <v>78</v>
      </c>
      <c r="AV259" s="13" t="s">
        <v>87</v>
      </c>
      <c r="AW259" s="13" t="s">
        <v>34</v>
      </c>
      <c r="AX259" s="13" t="s">
        <v>78</v>
      </c>
      <c r="AY259" s="257" t="s">
        <v>179</v>
      </c>
    </row>
    <row r="260" s="14" customFormat="1">
      <c r="A260" s="14"/>
      <c r="B260" s="258"/>
      <c r="C260" s="259"/>
      <c r="D260" s="242" t="s">
        <v>190</v>
      </c>
      <c r="E260" s="260" t="s">
        <v>1</v>
      </c>
      <c r="F260" s="261" t="s">
        <v>192</v>
      </c>
      <c r="G260" s="259"/>
      <c r="H260" s="262">
        <v>69615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8" t="s">
        <v>190</v>
      </c>
      <c r="AU260" s="268" t="s">
        <v>78</v>
      </c>
      <c r="AV260" s="14" t="s">
        <v>186</v>
      </c>
      <c r="AW260" s="14" t="s">
        <v>34</v>
      </c>
      <c r="AX260" s="14" t="s">
        <v>85</v>
      </c>
      <c r="AY260" s="268" t="s">
        <v>179</v>
      </c>
    </row>
    <row r="261" s="2" customFormat="1" ht="21.75" customHeight="1">
      <c r="A261" s="39"/>
      <c r="B261" s="40"/>
      <c r="C261" s="229" t="s">
        <v>670</v>
      </c>
      <c r="D261" s="229" t="s">
        <v>181</v>
      </c>
      <c r="E261" s="230" t="s">
        <v>1859</v>
      </c>
      <c r="F261" s="231" t="s">
        <v>1860</v>
      </c>
      <c r="G261" s="232" t="s">
        <v>400</v>
      </c>
      <c r="H261" s="233">
        <v>455</v>
      </c>
      <c r="I261" s="234"/>
      <c r="J261" s="235">
        <f>ROUND(I261*H261,2)</f>
        <v>0</v>
      </c>
      <c r="K261" s="231" t="s">
        <v>1</v>
      </c>
      <c r="L261" s="45"/>
      <c r="M261" s="236" t="s">
        <v>1</v>
      </c>
      <c r="N261" s="237" t="s">
        <v>43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186</v>
      </c>
      <c r="AT261" s="240" t="s">
        <v>181</v>
      </c>
      <c r="AU261" s="240" t="s">
        <v>78</v>
      </c>
      <c r="AY261" s="18" t="s">
        <v>179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85</v>
      </c>
      <c r="BK261" s="241">
        <f>ROUND(I261*H261,2)</f>
        <v>0</v>
      </c>
      <c r="BL261" s="18" t="s">
        <v>186</v>
      </c>
      <c r="BM261" s="240" t="s">
        <v>1861</v>
      </c>
    </row>
    <row r="262" s="2" customFormat="1">
      <c r="A262" s="39"/>
      <c r="B262" s="40"/>
      <c r="C262" s="41"/>
      <c r="D262" s="242" t="s">
        <v>188</v>
      </c>
      <c r="E262" s="41"/>
      <c r="F262" s="243" t="s">
        <v>1860</v>
      </c>
      <c r="G262" s="41"/>
      <c r="H262" s="41"/>
      <c r="I262" s="244"/>
      <c r="J262" s="41"/>
      <c r="K262" s="41"/>
      <c r="L262" s="45"/>
      <c r="M262" s="245"/>
      <c r="N262" s="24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188</v>
      </c>
      <c r="AU262" s="18" t="s">
        <v>78</v>
      </c>
    </row>
    <row r="263" s="2" customFormat="1" ht="16.5" customHeight="1">
      <c r="A263" s="39"/>
      <c r="B263" s="40"/>
      <c r="C263" s="280" t="s">
        <v>676</v>
      </c>
      <c r="D263" s="280" t="s">
        <v>400</v>
      </c>
      <c r="E263" s="281" t="s">
        <v>1862</v>
      </c>
      <c r="F263" s="282" t="s">
        <v>1863</v>
      </c>
      <c r="G263" s="283" t="s">
        <v>1672</v>
      </c>
      <c r="H263" s="284">
        <v>4.0949999999999998</v>
      </c>
      <c r="I263" s="285"/>
      <c r="J263" s="286">
        <f>ROUND(I263*H263,2)</f>
        <v>0</v>
      </c>
      <c r="K263" s="282" t="s">
        <v>1</v>
      </c>
      <c r="L263" s="287"/>
      <c r="M263" s="288" t="s">
        <v>1</v>
      </c>
      <c r="N263" s="289" t="s">
        <v>43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227</v>
      </c>
      <c r="AT263" s="240" t="s">
        <v>400</v>
      </c>
      <c r="AU263" s="240" t="s">
        <v>78</v>
      </c>
      <c r="AY263" s="18" t="s">
        <v>179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85</v>
      </c>
      <c r="BK263" s="241">
        <f>ROUND(I263*H263,2)</f>
        <v>0</v>
      </c>
      <c r="BL263" s="18" t="s">
        <v>186</v>
      </c>
      <c r="BM263" s="240" t="s">
        <v>1864</v>
      </c>
    </row>
    <row r="264" s="2" customFormat="1">
      <c r="A264" s="39"/>
      <c r="B264" s="40"/>
      <c r="C264" s="41"/>
      <c r="D264" s="242" t="s">
        <v>188</v>
      </c>
      <c r="E264" s="41"/>
      <c r="F264" s="243" t="s">
        <v>1865</v>
      </c>
      <c r="G264" s="41"/>
      <c r="H264" s="41"/>
      <c r="I264" s="244"/>
      <c r="J264" s="41"/>
      <c r="K264" s="41"/>
      <c r="L264" s="45"/>
      <c r="M264" s="245"/>
      <c r="N264" s="24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188</v>
      </c>
      <c r="AU264" s="18" t="s">
        <v>78</v>
      </c>
    </row>
    <row r="265" s="13" customFormat="1">
      <c r="A265" s="13"/>
      <c r="B265" s="247"/>
      <c r="C265" s="248"/>
      <c r="D265" s="242" t="s">
        <v>190</v>
      </c>
      <c r="E265" s="249" t="s">
        <v>1</v>
      </c>
      <c r="F265" s="250" t="s">
        <v>1866</v>
      </c>
      <c r="G265" s="248"/>
      <c r="H265" s="251">
        <v>4.0949999999999998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190</v>
      </c>
      <c r="AU265" s="257" t="s">
        <v>78</v>
      </c>
      <c r="AV265" s="13" t="s">
        <v>87</v>
      </c>
      <c r="AW265" s="13" t="s">
        <v>34</v>
      </c>
      <c r="AX265" s="13" t="s">
        <v>78</v>
      </c>
      <c r="AY265" s="257" t="s">
        <v>179</v>
      </c>
    </row>
    <row r="266" s="14" customFormat="1">
      <c r="A266" s="14"/>
      <c r="B266" s="258"/>
      <c r="C266" s="259"/>
      <c r="D266" s="242" t="s">
        <v>190</v>
      </c>
      <c r="E266" s="260" t="s">
        <v>1</v>
      </c>
      <c r="F266" s="261" t="s">
        <v>192</v>
      </c>
      <c r="G266" s="259"/>
      <c r="H266" s="262">
        <v>4.0949999999999998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190</v>
      </c>
      <c r="AU266" s="268" t="s">
        <v>78</v>
      </c>
      <c r="AV266" s="14" t="s">
        <v>186</v>
      </c>
      <c r="AW266" s="14" t="s">
        <v>34</v>
      </c>
      <c r="AX266" s="14" t="s">
        <v>85</v>
      </c>
      <c r="AY266" s="268" t="s">
        <v>179</v>
      </c>
    </row>
    <row r="267" s="2" customFormat="1" ht="16.5" customHeight="1">
      <c r="A267" s="39"/>
      <c r="B267" s="40"/>
      <c r="C267" s="229" t="s">
        <v>222</v>
      </c>
      <c r="D267" s="229" t="s">
        <v>181</v>
      </c>
      <c r="E267" s="230" t="s">
        <v>1867</v>
      </c>
      <c r="F267" s="231" t="s">
        <v>1868</v>
      </c>
      <c r="G267" s="232" t="s">
        <v>1869</v>
      </c>
      <c r="H267" s="233">
        <v>83</v>
      </c>
      <c r="I267" s="234"/>
      <c r="J267" s="235">
        <f>ROUND(I267*H267,2)</f>
        <v>0</v>
      </c>
      <c r="K267" s="231" t="s">
        <v>1</v>
      </c>
      <c r="L267" s="45"/>
      <c r="M267" s="236" t="s">
        <v>1</v>
      </c>
      <c r="N267" s="237" t="s">
        <v>43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186</v>
      </c>
      <c r="AT267" s="240" t="s">
        <v>181</v>
      </c>
      <c r="AU267" s="240" t="s">
        <v>78</v>
      </c>
      <c r="AY267" s="18" t="s">
        <v>179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85</v>
      </c>
      <c r="BK267" s="241">
        <f>ROUND(I267*H267,2)</f>
        <v>0</v>
      </c>
      <c r="BL267" s="18" t="s">
        <v>186</v>
      </c>
      <c r="BM267" s="240" t="s">
        <v>1870</v>
      </c>
    </row>
    <row r="268" s="2" customFormat="1">
      <c r="A268" s="39"/>
      <c r="B268" s="40"/>
      <c r="C268" s="41"/>
      <c r="D268" s="242" t="s">
        <v>188</v>
      </c>
      <c r="E268" s="41"/>
      <c r="F268" s="243" t="s">
        <v>1868</v>
      </c>
      <c r="G268" s="41"/>
      <c r="H268" s="41"/>
      <c r="I268" s="244"/>
      <c r="J268" s="41"/>
      <c r="K268" s="41"/>
      <c r="L268" s="45"/>
      <c r="M268" s="245"/>
      <c r="N268" s="24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188</v>
      </c>
      <c r="AU268" s="18" t="s">
        <v>78</v>
      </c>
    </row>
    <row r="269" s="2" customFormat="1" ht="16.5" customHeight="1">
      <c r="A269" s="39"/>
      <c r="B269" s="40"/>
      <c r="C269" s="280" t="s">
        <v>227</v>
      </c>
      <c r="D269" s="280" t="s">
        <v>400</v>
      </c>
      <c r="E269" s="281" t="s">
        <v>1871</v>
      </c>
      <c r="F269" s="282" t="s">
        <v>1872</v>
      </c>
      <c r="G269" s="283" t="s">
        <v>1702</v>
      </c>
      <c r="H269" s="284">
        <v>3.3199999999999998</v>
      </c>
      <c r="I269" s="285"/>
      <c r="J269" s="286">
        <f>ROUND(I269*H269,2)</f>
        <v>0</v>
      </c>
      <c r="K269" s="282" t="s">
        <v>1</v>
      </c>
      <c r="L269" s="287"/>
      <c r="M269" s="288" t="s">
        <v>1</v>
      </c>
      <c r="N269" s="289" t="s">
        <v>43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227</v>
      </c>
      <c r="AT269" s="240" t="s">
        <v>400</v>
      </c>
      <c r="AU269" s="240" t="s">
        <v>78</v>
      </c>
      <c r="AY269" s="18" t="s">
        <v>179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85</v>
      </c>
      <c r="BK269" s="241">
        <f>ROUND(I269*H269,2)</f>
        <v>0</v>
      </c>
      <c r="BL269" s="18" t="s">
        <v>186</v>
      </c>
      <c r="BM269" s="240" t="s">
        <v>1873</v>
      </c>
    </row>
    <row r="270" s="2" customFormat="1">
      <c r="A270" s="39"/>
      <c r="B270" s="40"/>
      <c r="C270" s="41"/>
      <c r="D270" s="242" t="s">
        <v>188</v>
      </c>
      <c r="E270" s="41"/>
      <c r="F270" s="243" t="s">
        <v>1872</v>
      </c>
      <c r="G270" s="41"/>
      <c r="H270" s="41"/>
      <c r="I270" s="244"/>
      <c r="J270" s="41"/>
      <c r="K270" s="41"/>
      <c r="L270" s="45"/>
      <c r="M270" s="245"/>
      <c r="N270" s="24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188</v>
      </c>
      <c r="AU270" s="18" t="s">
        <v>78</v>
      </c>
    </row>
    <row r="271" s="13" customFormat="1">
      <c r="A271" s="13"/>
      <c r="B271" s="247"/>
      <c r="C271" s="248"/>
      <c r="D271" s="242" t="s">
        <v>190</v>
      </c>
      <c r="E271" s="249" t="s">
        <v>1</v>
      </c>
      <c r="F271" s="250" t="s">
        <v>1874</v>
      </c>
      <c r="G271" s="248"/>
      <c r="H271" s="251">
        <v>3.3199999999999998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190</v>
      </c>
      <c r="AU271" s="257" t="s">
        <v>78</v>
      </c>
      <c r="AV271" s="13" t="s">
        <v>87</v>
      </c>
      <c r="AW271" s="13" t="s">
        <v>34</v>
      </c>
      <c r="AX271" s="13" t="s">
        <v>78</v>
      </c>
      <c r="AY271" s="257" t="s">
        <v>179</v>
      </c>
    </row>
    <row r="272" s="14" customFormat="1">
      <c r="A272" s="14"/>
      <c r="B272" s="258"/>
      <c r="C272" s="259"/>
      <c r="D272" s="242" t="s">
        <v>190</v>
      </c>
      <c r="E272" s="260" t="s">
        <v>1</v>
      </c>
      <c r="F272" s="261" t="s">
        <v>192</v>
      </c>
      <c r="G272" s="259"/>
      <c r="H272" s="262">
        <v>3.3199999999999998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8" t="s">
        <v>190</v>
      </c>
      <c r="AU272" s="268" t="s">
        <v>78</v>
      </c>
      <c r="AV272" s="14" t="s">
        <v>186</v>
      </c>
      <c r="AW272" s="14" t="s">
        <v>34</v>
      </c>
      <c r="AX272" s="14" t="s">
        <v>85</v>
      </c>
      <c r="AY272" s="268" t="s">
        <v>179</v>
      </c>
    </row>
    <row r="273" s="2" customFormat="1" ht="21.75" customHeight="1">
      <c r="A273" s="39"/>
      <c r="B273" s="40"/>
      <c r="C273" s="229" t="s">
        <v>216</v>
      </c>
      <c r="D273" s="229" t="s">
        <v>181</v>
      </c>
      <c r="E273" s="230" t="s">
        <v>1875</v>
      </c>
      <c r="F273" s="231" t="s">
        <v>1876</v>
      </c>
      <c r="G273" s="232" t="s">
        <v>1869</v>
      </c>
      <c r="H273" s="233">
        <v>83</v>
      </c>
      <c r="I273" s="234"/>
      <c r="J273" s="235">
        <f>ROUND(I273*H273,2)</f>
        <v>0</v>
      </c>
      <c r="K273" s="231" t="s">
        <v>1</v>
      </c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186</v>
      </c>
      <c r="AT273" s="240" t="s">
        <v>181</v>
      </c>
      <c r="AU273" s="240" t="s">
        <v>78</v>
      </c>
      <c r="AY273" s="18" t="s">
        <v>179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85</v>
      </c>
      <c r="BK273" s="241">
        <f>ROUND(I273*H273,2)</f>
        <v>0</v>
      </c>
      <c r="BL273" s="18" t="s">
        <v>186</v>
      </c>
      <c r="BM273" s="240" t="s">
        <v>1877</v>
      </c>
    </row>
    <row r="274" s="2" customFormat="1">
      <c r="A274" s="39"/>
      <c r="B274" s="40"/>
      <c r="C274" s="41"/>
      <c r="D274" s="242" t="s">
        <v>188</v>
      </c>
      <c r="E274" s="41"/>
      <c r="F274" s="243" t="s">
        <v>1876</v>
      </c>
      <c r="G274" s="41"/>
      <c r="H274" s="41"/>
      <c r="I274" s="244"/>
      <c r="J274" s="41"/>
      <c r="K274" s="41"/>
      <c r="L274" s="45"/>
      <c r="M274" s="245"/>
      <c r="N274" s="24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188</v>
      </c>
      <c r="AU274" s="18" t="s">
        <v>78</v>
      </c>
    </row>
    <row r="275" s="2" customFormat="1" ht="16.5" customHeight="1">
      <c r="A275" s="39"/>
      <c r="B275" s="40"/>
      <c r="C275" s="280" t="s">
        <v>237</v>
      </c>
      <c r="D275" s="280" t="s">
        <v>400</v>
      </c>
      <c r="E275" s="281" t="s">
        <v>1871</v>
      </c>
      <c r="F275" s="282" t="s">
        <v>1872</v>
      </c>
      <c r="G275" s="283" t="s">
        <v>1702</v>
      </c>
      <c r="H275" s="284">
        <v>1.6599999999999999</v>
      </c>
      <c r="I275" s="285"/>
      <c r="J275" s="286">
        <f>ROUND(I275*H275,2)</f>
        <v>0</v>
      </c>
      <c r="K275" s="282" t="s">
        <v>1</v>
      </c>
      <c r="L275" s="287"/>
      <c r="M275" s="288" t="s">
        <v>1</v>
      </c>
      <c r="N275" s="289" t="s">
        <v>43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227</v>
      </c>
      <c r="AT275" s="240" t="s">
        <v>400</v>
      </c>
      <c r="AU275" s="240" t="s">
        <v>78</v>
      </c>
      <c r="AY275" s="18" t="s">
        <v>179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85</v>
      </c>
      <c r="BK275" s="241">
        <f>ROUND(I275*H275,2)</f>
        <v>0</v>
      </c>
      <c r="BL275" s="18" t="s">
        <v>186</v>
      </c>
      <c r="BM275" s="240" t="s">
        <v>1878</v>
      </c>
    </row>
    <row r="276" s="2" customFormat="1">
      <c r="A276" s="39"/>
      <c r="B276" s="40"/>
      <c r="C276" s="41"/>
      <c r="D276" s="242" t="s">
        <v>188</v>
      </c>
      <c r="E276" s="41"/>
      <c r="F276" s="243" t="s">
        <v>1872</v>
      </c>
      <c r="G276" s="41"/>
      <c r="H276" s="41"/>
      <c r="I276" s="244"/>
      <c r="J276" s="41"/>
      <c r="K276" s="41"/>
      <c r="L276" s="45"/>
      <c r="M276" s="245"/>
      <c r="N276" s="24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188</v>
      </c>
      <c r="AU276" s="18" t="s">
        <v>78</v>
      </c>
    </row>
    <row r="277" s="13" customFormat="1">
      <c r="A277" s="13"/>
      <c r="B277" s="247"/>
      <c r="C277" s="248"/>
      <c r="D277" s="242" t="s">
        <v>190</v>
      </c>
      <c r="E277" s="249" t="s">
        <v>1</v>
      </c>
      <c r="F277" s="250" t="s">
        <v>1879</v>
      </c>
      <c r="G277" s="248"/>
      <c r="H277" s="251">
        <v>1.6599999999999999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190</v>
      </c>
      <c r="AU277" s="257" t="s">
        <v>78</v>
      </c>
      <c r="AV277" s="13" t="s">
        <v>87</v>
      </c>
      <c r="AW277" s="13" t="s">
        <v>34</v>
      </c>
      <c r="AX277" s="13" t="s">
        <v>78</v>
      </c>
      <c r="AY277" s="257" t="s">
        <v>179</v>
      </c>
    </row>
    <row r="278" s="14" customFormat="1">
      <c r="A278" s="14"/>
      <c r="B278" s="258"/>
      <c r="C278" s="259"/>
      <c r="D278" s="242" t="s">
        <v>190</v>
      </c>
      <c r="E278" s="260" t="s">
        <v>1</v>
      </c>
      <c r="F278" s="261" t="s">
        <v>192</v>
      </c>
      <c r="G278" s="259"/>
      <c r="H278" s="262">
        <v>1.6599999999999999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190</v>
      </c>
      <c r="AU278" s="268" t="s">
        <v>78</v>
      </c>
      <c r="AV278" s="14" t="s">
        <v>186</v>
      </c>
      <c r="AW278" s="14" t="s">
        <v>34</v>
      </c>
      <c r="AX278" s="14" t="s">
        <v>85</v>
      </c>
      <c r="AY278" s="268" t="s">
        <v>179</v>
      </c>
    </row>
    <row r="279" s="2" customFormat="1" ht="16.5" customHeight="1">
      <c r="A279" s="39"/>
      <c r="B279" s="40"/>
      <c r="C279" s="229" t="s">
        <v>264</v>
      </c>
      <c r="D279" s="229" t="s">
        <v>181</v>
      </c>
      <c r="E279" s="230" t="s">
        <v>1880</v>
      </c>
      <c r="F279" s="231" t="s">
        <v>1881</v>
      </c>
      <c r="G279" s="232" t="s">
        <v>1672</v>
      </c>
      <c r="H279" s="233">
        <v>2</v>
      </c>
      <c r="I279" s="234"/>
      <c r="J279" s="235">
        <f>ROUND(I279*H279,2)</f>
        <v>0</v>
      </c>
      <c r="K279" s="231" t="s">
        <v>1</v>
      </c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186</v>
      </c>
      <c r="AT279" s="240" t="s">
        <v>181</v>
      </c>
      <c r="AU279" s="240" t="s">
        <v>78</v>
      </c>
      <c r="AY279" s="18" t="s">
        <v>179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85</v>
      </c>
      <c r="BK279" s="241">
        <f>ROUND(I279*H279,2)</f>
        <v>0</v>
      </c>
      <c r="BL279" s="18" t="s">
        <v>186</v>
      </c>
      <c r="BM279" s="240" t="s">
        <v>1882</v>
      </c>
    </row>
    <row r="280" s="2" customFormat="1">
      <c r="A280" s="39"/>
      <c r="B280" s="40"/>
      <c r="C280" s="41"/>
      <c r="D280" s="242" t="s">
        <v>188</v>
      </c>
      <c r="E280" s="41"/>
      <c r="F280" s="243" t="s">
        <v>1881</v>
      </c>
      <c r="G280" s="41"/>
      <c r="H280" s="41"/>
      <c r="I280" s="244"/>
      <c r="J280" s="41"/>
      <c r="K280" s="41"/>
      <c r="L280" s="45"/>
      <c r="M280" s="245"/>
      <c r="N280" s="24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188</v>
      </c>
      <c r="AU280" s="18" t="s">
        <v>78</v>
      </c>
    </row>
    <row r="281" s="2" customFormat="1" ht="16.5" customHeight="1">
      <c r="A281" s="39"/>
      <c r="B281" s="40"/>
      <c r="C281" s="280" t="s">
        <v>8</v>
      </c>
      <c r="D281" s="280" t="s">
        <v>400</v>
      </c>
      <c r="E281" s="281" t="s">
        <v>1823</v>
      </c>
      <c r="F281" s="282" t="s">
        <v>1824</v>
      </c>
      <c r="G281" s="283" t="s">
        <v>1825</v>
      </c>
      <c r="H281" s="284">
        <v>6</v>
      </c>
      <c r="I281" s="285"/>
      <c r="J281" s="286">
        <f>ROUND(I281*H281,2)</f>
        <v>0</v>
      </c>
      <c r="K281" s="282" t="s">
        <v>1</v>
      </c>
      <c r="L281" s="287"/>
      <c r="M281" s="288" t="s">
        <v>1</v>
      </c>
      <c r="N281" s="289" t="s">
        <v>43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227</v>
      </c>
      <c r="AT281" s="240" t="s">
        <v>400</v>
      </c>
      <c r="AU281" s="240" t="s">
        <v>78</v>
      </c>
      <c r="AY281" s="18" t="s">
        <v>179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85</v>
      </c>
      <c r="BK281" s="241">
        <f>ROUND(I281*H281,2)</f>
        <v>0</v>
      </c>
      <c r="BL281" s="18" t="s">
        <v>186</v>
      </c>
      <c r="BM281" s="240" t="s">
        <v>1883</v>
      </c>
    </row>
    <row r="282" s="2" customFormat="1">
      <c r="A282" s="39"/>
      <c r="B282" s="40"/>
      <c r="C282" s="41"/>
      <c r="D282" s="242" t="s">
        <v>188</v>
      </c>
      <c r="E282" s="41"/>
      <c r="F282" s="243" t="s">
        <v>1824</v>
      </c>
      <c r="G282" s="41"/>
      <c r="H282" s="41"/>
      <c r="I282" s="244"/>
      <c r="J282" s="41"/>
      <c r="K282" s="41"/>
      <c r="L282" s="45"/>
      <c r="M282" s="245"/>
      <c r="N282" s="24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188</v>
      </c>
      <c r="AU282" s="18" t="s">
        <v>78</v>
      </c>
    </row>
    <row r="283" s="13" customFormat="1">
      <c r="A283" s="13"/>
      <c r="B283" s="247"/>
      <c r="C283" s="248"/>
      <c r="D283" s="242" t="s">
        <v>190</v>
      </c>
      <c r="E283" s="249" t="s">
        <v>1</v>
      </c>
      <c r="F283" s="250" t="s">
        <v>1884</v>
      </c>
      <c r="G283" s="248"/>
      <c r="H283" s="251">
        <v>6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190</v>
      </c>
      <c r="AU283" s="257" t="s">
        <v>78</v>
      </c>
      <c r="AV283" s="13" t="s">
        <v>87</v>
      </c>
      <c r="AW283" s="13" t="s">
        <v>34</v>
      </c>
      <c r="AX283" s="13" t="s">
        <v>78</v>
      </c>
      <c r="AY283" s="257" t="s">
        <v>179</v>
      </c>
    </row>
    <row r="284" s="14" customFormat="1">
      <c r="A284" s="14"/>
      <c r="B284" s="258"/>
      <c r="C284" s="259"/>
      <c r="D284" s="242" t="s">
        <v>190</v>
      </c>
      <c r="E284" s="260" t="s">
        <v>1</v>
      </c>
      <c r="F284" s="261" t="s">
        <v>192</v>
      </c>
      <c r="G284" s="259"/>
      <c r="H284" s="262">
        <v>6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8" t="s">
        <v>190</v>
      </c>
      <c r="AU284" s="268" t="s">
        <v>78</v>
      </c>
      <c r="AV284" s="14" t="s">
        <v>186</v>
      </c>
      <c r="AW284" s="14" t="s">
        <v>34</v>
      </c>
      <c r="AX284" s="14" t="s">
        <v>85</v>
      </c>
      <c r="AY284" s="268" t="s">
        <v>179</v>
      </c>
    </row>
    <row r="285" s="2" customFormat="1" ht="16.5" customHeight="1">
      <c r="A285" s="39"/>
      <c r="B285" s="40"/>
      <c r="C285" s="280" t="s">
        <v>278</v>
      </c>
      <c r="D285" s="280" t="s">
        <v>400</v>
      </c>
      <c r="E285" s="281" t="s">
        <v>1885</v>
      </c>
      <c r="F285" s="282" t="s">
        <v>1886</v>
      </c>
      <c r="G285" s="283" t="s">
        <v>1825</v>
      </c>
      <c r="H285" s="284">
        <v>14.926</v>
      </c>
      <c r="I285" s="285"/>
      <c r="J285" s="286">
        <f>ROUND(I285*H285,2)</f>
        <v>0</v>
      </c>
      <c r="K285" s="282" t="s">
        <v>1</v>
      </c>
      <c r="L285" s="287"/>
      <c r="M285" s="288" t="s">
        <v>1</v>
      </c>
      <c r="N285" s="289" t="s">
        <v>43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227</v>
      </c>
      <c r="AT285" s="240" t="s">
        <v>400</v>
      </c>
      <c r="AU285" s="240" t="s">
        <v>78</v>
      </c>
      <c r="AY285" s="18" t="s">
        <v>179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85</v>
      </c>
      <c r="BK285" s="241">
        <f>ROUND(I285*H285,2)</f>
        <v>0</v>
      </c>
      <c r="BL285" s="18" t="s">
        <v>186</v>
      </c>
      <c r="BM285" s="240" t="s">
        <v>1887</v>
      </c>
    </row>
    <row r="286" s="2" customFormat="1">
      <c r="A286" s="39"/>
      <c r="B286" s="40"/>
      <c r="C286" s="41"/>
      <c r="D286" s="242" t="s">
        <v>188</v>
      </c>
      <c r="E286" s="41"/>
      <c r="F286" s="243" t="s">
        <v>1886</v>
      </c>
      <c r="G286" s="41"/>
      <c r="H286" s="41"/>
      <c r="I286" s="244"/>
      <c r="J286" s="41"/>
      <c r="K286" s="41"/>
      <c r="L286" s="45"/>
      <c r="M286" s="245"/>
      <c r="N286" s="24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188</v>
      </c>
      <c r="AU286" s="18" t="s">
        <v>78</v>
      </c>
    </row>
    <row r="287" s="13" customFormat="1">
      <c r="A287" s="13"/>
      <c r="B287" s="247"/>
      <c r="C287" s="248"/>
      <c r="D287" s="242" t="s">
        <v>190</v>
      </c>
      <c r="E287" s="249" t="s">
        <v>1</v>
      </c>
      <c r="F287" s="250" t="s">
        <v>1888</v>
      </c>
      <c r="G287" s="248"/>
      <c r="H287" s="251">
        <v>14.926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190</v>
      </c>
      <c r="AU287" s="257" t="s">
        <v>78</v>
      </c>
      <c r="AV287" s="13" t="s">
        <v>87</v>
      </c>
      <c r="AW287" s="13" t="s">
        <v>34</v>
      </c>
      <c r="AX287" s="13" t="s">
        <v>78</v>
      </c>
      <c r="AY287" s="257" t="s">
        <v>179</v>
      </c>
    </row>
    <row r="288" s="14" customFormat="1">
      <c r="A288" s="14"/>
      <c r="B288" s="258"/>
      <c r="C288" s="259"/>
      <c r="D288" s="242" t="s">
        <v>190</v>
      </c>
      <c r="E288" s="260" t="s">
        <v>1</v>
      </c>
      <c r="F288" s="261" t="s">
        <v>192</v>
      </c>
      <c r="G288" s="259"/>
      <c r="H288" s="262">
        <v>14.926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8" t="s">
        <v>190</v>
      </c>
      <c r="AU288" s="268" t="s">
        <v>78</v>
      </c>
      <c r="AV288" s="14" t="s">
        <v>186</v>
      </c>
      <c r="AW288" s="14" t="s">
        <v>34</v>
      </c>
      <c r="AX288" s="14" t="s">
        <v>85</v>
      </c>
      <c r="AY288" s="268" t="s">
        <v>179</v>
      </c>
    </row>
    <row r="289" s="2" customFormat="1" ht="16.5" customHeight="1">
      <c r="A289" s="39"/>
      <c r="B289" s="40"/>
      <c r="C289" s="229" t="s">
        <v>7</v>
      </c>
      <c r="D289" s="229" t="s">
        <v>181</v>
      </c>
      <c r="E289" s="230" t="s">
        <v>1889</v>
      </c>
      <c r="F289" s="231" t="s">
        <v>1890</v>
      </c>
      <c r="G289" s="232" t="s">
        <v>400</v>
      </c>
      <c r="H289" s="233">
        <v>20</v>
      </c>
      <c r="I289" s="234"/>
      <c r="J289" s="235">
        <f>ROUND(I289*H289,2)</f>
        <v>0</v>
      </c>
      <c r="K289" s="231" t="s">
        <v>1</v>
      </c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186</v>
      </c>
      <c r="AT289" s="240" t="s">
        <v>181</v>
      </c>
      <c r="AU289" s="240" t="s">
        <v>78</v>
      </c>
      <c r="AY289" s="18" t="s">
        <v>179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85</v>
      </c>
      <c r="BK289" s="241">
        <f>ROUND(I289*H289,2)</f>
        <v>0</v>
      </c>
      <c r="BL289" s="18" t="s">
        <v>186</v>
      </c>
      <c r="BM289" s="240" t="s">
        <v>1891</v>
      </c>
    </row>
    <row r="290" s="2" customFormat="1">
      <c r="A290" s="39"/>
      <c r="B290" s="40"/>
      <c r="C290" s="41"/>
      <c r="D290" s="242" t="s">
        <v>188</v>
      </c>
      <c r="E290" s="41"/>
      <c r="F290" s="243" t="s">
        <v>1890</v>
      </c>
      <c r="G290" s="41"/>
      <c r="H290" s="41"/>
      <c r="I290" s="244"/>
      <c r="J290" s="41"/>
      <c r="K290" s="41"/>
      <c r="L290" s="45"/>
      <c r="M290" s="245"/>
      <c r="N290" s="24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188</v>
      </c>
      <c r="AU290" s="18" t="s">
        <v>78</v>
      </c>
    </row>
    <row r="291" s="2" customFormat="1" ht="16.5" customHeight="1">
      <c r="A291" s="39"/>
      <c r="B291" s="40"/>
      <c r="C291" s="280" t="s">
        <v>309</v>
      </c>
      <c r="D291" s="280" t="s">
        <v>400</v>
      </c>
      <c r="E291" s="281" t="s">
        <v>1892</v>
      </c>
      <c r="F291" s="282" t="s">
        <v>1893</v>
      </c>
      <c r="G291" s="283" t="s">
        <v>400</v>
      </c>
      <c r="H291" s="284">
        <v>22</v>
      </c>
      <c r="I291" s="285"/>
      <c r="J291" s="286">
        <f>ROUND(I291*H291,2)</f>
        <v>0</v>
      </c>
      <c r="K291" s="282" t="s">
        <v>1</v>
      </c>
      <c r="L291" s="287"/>
      <c r="M291" s="288" t="s">
        <v>1</v>
      </c>
      <c r="N291" s="289" t="s">
        <v>43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227</v>
      </c>
      <c r="AT291" s="240" t="s">
        <v>400</v>
      </c>
      <c r="AU291" s="240" t="s">
        <v>78</v>
      </c>
      <c r="AY291" s="18" t="s">
        <v>179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85</v>
      </c>
      <c r="BK291" s="241">
        <f>ROUND(I291*H291,2)</f>
        <v>0</v>
      </c>
      <c r="BL291" s="18" t="s">
        <v>186</v>
      </c>
      <c r="BM291" s="240" t="s">
        <v>1894</v>
      </c>
    </row>
    <row r="292" s="2" customFormat="1">
      <c r="A292" s="39"/>
      <c r="B292" s="40"/>
      <c r="C292" s="41"/>
      <c r="D292" s="242" t="s">
        <v>188</v>
      </c>
      <c r="E292" s="41"/>
      <c r="F292" s="243" t="s">
        <v>1893</v>
      </c>
      <c r="G292" s="41"/>
      <c r="H292" s="41"/>
      <c r="I292" s="244"/>
      <c r="J292" s="41"/>
      <c r="K292" s="41"/>
      <c r="L292" s="45"/>
      <c r="M292" s="245"/>
      <c r="N292" s="24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188</v>
      </c>
      <c r="AU292" s="18" t="s">
        <v>78</v>
      </c>
    </row>
    <row r="293" s="13" customFormat="1">
      <c r="A293" s="13"/>
      <c r="B293" s="247"/>
      <c r="C293" s="248"/>
      <c r="D293" s="242" t="s">
        <v>190</v>
      </c>
      <c r="E293" s="249" t="s">
        <v>1</v>
      </c>
      <c r="F293" s="250" t="s">
        <v>1895</v>
      </c>
      <c r="G293" s="248"/>
      <c r="H293" s="251">
        <v>22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190</v>
      </c>
      <c r="AU293" s="257" t="s">
        <v>78</v>
      </c>
      <c r="AV293" s="13" t="s">
        <v>87</v>
      </c>
      <c r="AW293" s="13" t="s">
        <v>34</v>
      </c>
      <c r="AX293" s="13" t="s">
        <v>78</v>
      </c>
      <c r="AY293" s="257" t="s">
        <v>179</v>
      </c>
    </row>
    <row r="294" s="14" customFormat="1">
      <c r="A294" s="14"/>
      <c r="B294" s="258"/>
      <c r="C294" s="259"/>
      <c r="D294" s="242" t="s">
        <v>190</v>
      </c>
      <c r="E294" s="260" t="s">
        <v>1</v>
      </c>
      <c r="F294" s="261" t="s">
        <v>192</v>
      </c>
      <c r="G294" s="259"/>
      <c r="H294" s="262">
        <v>22</v>
      </c>
      <c r="I294" s="263"/>
      <c r="J294" s="259"/>
      <c r="K294" s="259"/>
      <c r="L294" s="264"/>
      <c r="M294" s="265"/>
      <c r="N294" s="266"/>
      <c r="O294" s="266"/>
      <c r="P294" s="266"/>
      <c r="Q294" s="266"/>
      <c r="R294" s="266"/>
      <c r="S294" s="266"/>
      <c r="T294" s="26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8" t="s">
        <v>190</v>
      </c>
      <c r="AU294" s="268" t="s">
        <v>78</v>
      </c>
      <c r="AV294" s="14" t="s">
        <v>186</v>
      </c>
      <c r="AW294" s="14" t="s">
        <v>34</v>
      </c>
      <c r="AX294" s="14" t="s">
        <v>85</v>
      </c>
      <c r="AY294" s="268" t="s">
        <v>179</v>
      </c>
    </row>
    <row r="295" s="2" customFormat="1" ht="16.5" customHeight="1">
      <c r="A295" s="39"/>
      <c r="B295" s="40"/>
      <c r="C295" s="229" t="s">
        <v>87</v>
      </c>
      <c r="D295" s="229" t="s">
        <v>181</v>
      </c>
      <c r="E295" s="230" t="s">
        <v>1896</v>
      </c>
      <c r="F295" s="231" t="s">
        <v>1897</v>
      </c>
      <c r="G295" s="232" t="s">
        <v>1785</v>
      </c>
      <c r="H295" s="233">
        <v>12.9</v>
      </c>
      <c r="I295" s="234"/>
      <c r="J295" s="235">
        <f>ROUND(I295*H295,2)</f>
        <v>0</v>
      </c>
      <c r="K295" s="231" t="s">
        <v>1</v>
      </c>
      <c r="L295" s="45"/>
      <c r="M295" s="236" t="s">
        <v>1</v>
      </c>
      <c r="N295" s="237" t="s">
        <v>43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186</v>
      </c>
      <c r="AT295" s="240" t="s">
        <v>181</v>
      </c>
      <c r="AU295" s="240" t="s">
        <v>78</v>
      </c>
      <c r="AY295" s="18" t="s">
        <v>179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85</v>
      </c>
      <c r="BK295" s="241">
        <f>ROUND(I295*H295,2)</f>
        <v>0</v>
      </c>
      <c r="BL295" s="18" t="s">
        <v>186</v>
      </c>
      <c r="BM295" s="240" t="s">
        <v>1898</v>
      </c>
    </row>
    <row r="296" s="2" customFormat="1">
      <c r="A296" s="39"/>
      <c r="B296" s="40"/>
      <c r="C296" s="41"/>
      <c r="D296" s="242" t="s">
        <v>188</v>
      </c>
      <c r="E296" s="41"/>
      <c r="F296" s="243" t="s">
        <v>1897</v>
      </c>
      <c r="G296" s="41"/>
      <c r="H296" s="41"/>
      <c r="I296" s="244"/>
      <c r="J296" s="41"/>
      <c r="K296" s="41"/>
      <c r="L296" s="45"/>
      <c r="M296" s="245"/>
      <c r="N296" s="24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188</v>
      </c>
      <c r="AU296" s="18" t="s">
        <v>78</v>
      </c>
    </row>
    <row r="297" s="2" customFormat="1" ht="16.5" customHeight="1">
      <c r="A297" s="39"/>
      <c r="B297" s="40"/>
      <c r="C297" s="229" t="s">
        <v>625</v>
      </c>
      <c r="D297" s="229" t="s">
        <v>181</v>
      </c>
      <c r="E297" s="230" t="s">
        <v>1899</v>
      </c>
      <c r="F297" s="231" t="s">
        <v>1900</v>
      </c>
      <c r="G297" s="232" t="s">
        <v>1785</v>
      </c>
      <c r="H297" s="233">
        <v>2</v>
      </c>
      <c r="I297" s="234"/>
      <c r="J297" s="235">
        <f>ROUND(I297*H297,2)</f>
        <v>0</v>
      </c>
      <c r="K297" s="231" t="s">
        <v>1</v>
      </c>
      <c r="L297" s="45"/>
      <c r="M297" s="236" t="s">
        <v>1</v>
      </c>
      <c r="N297" s="237" t="s">
        <v>43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186</v>
      </c>
      <c r="AT297" s="240" t="s">
        <v>181</v>
      </c>
      <c r="AU297" s="240" t="s">
        <v>78</v>
      </c>
      <c r="AY297" s="18" t="s">
        <v>179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85</v>
      </c>
      <c r="BK297" s="241">
        <f>ROUND(I297*H297,2)</f>
        <v>0</v>
      </c>
      <c r="BL297" s="18" t="s">
        <v>186</v>
      </c>
      <c r="BM297" s="240" t="s">
        <v>1901</v>
      </c>
    </row>
    <row r="298" s="2" customFormat="1">
      <c r="A298" s="39"/>
      <c r="B298" s="40"/>
      <c r="C298" s="41"/>
      <c r="D298" s="242" t="s">
        <v>188</v>
      </c>
      <c r="E298" s="41"/>
      <c r="F298" s="243" t="s">
        <v>1900</v>
      </c>
      <c r="G298" s="41"/>
      <c r="H298" s="41"/>
      <c r="I298" s="244"/>
      <c r="J298" s="41"/>
      <c r="K298" s="41"/>
      <c r="L298" s="45"/>
      <c r="M298" s="245"/>
      <c r="N298" s="24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188</v>
      </c>
      <c r="AU298" s="18" t="s">
        <v>78</v>
      </c>
    </row>
    <row r="299" s="2" customFormat="1" ht="16.5" customHeight="1">
      <c r="A299" s="39"/>
      <c r="B299" s="40"/>
      <c r="C299" s="229" t="s">
        <v>559</v>
      </c>
      <c r="D299" s="229" t="s">
        <v>181</v>
      </c>
      <c r="E299" s="230" t="s">
        <v>1902</v>
      </c>
      <c r="F299" s="231" t="s">
        <v>1903</v>
      </c>
      <c r="G299" s="232" t="s">
        <v>400</v>
      </c>
      <c r="H299" s="233">
        <v>450</v>
      </c>
      <c r="I299" s="234"/>
      <c r="J299" s="235">
        <f>ROUND(I299*H299,2)</f>
        <v>0</v>
      </c>
      <c r="K299" s="231" t="s">
        <v>1</v>
      </c>
      <c r="L299" s="45"/>
      <c r="M299" s="236" t="s">
        <v>1</v>
      </c>
      <c r="N299" s="237" t="s">
        <v>43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186</v>
      </c>
      <c r="AT299" s="240" t="s">
        <v>181</v>
      </c>
      <c r="AU299" s="240" t="s">
        <v>78</v>
      </c>
      <c r="AY299" s="18" t="s">
        <v>179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85</v>
      </c>
      <c r="BK299" s="241">
        <f>ROUND(I299*H299,2)</f>
        <v>0</v>
      </c>
      <c r="BL299" s="18" t="s">
        <v>186</v>
      </c>
      <c r="BM299" s="240" t="s">
        <v>1904</v>
      </c>
    </row>
    <row r="300" s="2" customFormat="1">
      <c r="A300" s="39"/>
      <c r="B300" s="40"/>
      <c r="C300" s="41"/>
      <c r="D300" s="242" t="s">
        <v>188</v>
      </c>
      <c r="E300" s="41"/>
      <c r="F300" s="243" t="s">
        <v>1903</v>
      </c>
      <c r="G300" s="41"/>
      <c r="H300" s="41"/>
      <c r="I300" s="244"/>
      <c r="J300" s="41"/>
      <c r="K300" s="41"/>
      <c r="L300" s="45"/>
      <c r="M300" s="245"/>
      <c r="N300" s="24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188</v>
      </c>
      <c r="AU300" s="18" t="s">
        <v>78</v>
      </c>
    </row>
    <row r="301" s="2" customFormat="1" ht="16.5" customHeight="1">
      <c r="A301" s="39"/>
      <c r="B301" s="40"/>
      <c r="C301" s="280" t="s">
        <v>565</v>
      </c>
      <c r="D301" s="280" t="s">
        <v>400</v>
      </c>
      <c r="E301" s="281" t="s">
        <v>1905</v>
      </c>
      <c r="F301" s="282" t="s">
        <v>1906</v>
      </c>
      <c r="G301" s="283" t="s">
        <v>400</v>
      </c>
      <c r="H301" s="284">
        <v>472.5</v>
      </c>
      <c r="I301" s="285"/>
      <c r="J301" s="286">
        <f>ROUND(I301*H301,2)</f>
        <v>0</v>
      </c>
      <c r="K301" s="282" t="s">
        <v>1</v>
      </c>
      <c r="L301" s="287"/>
      <c r="M301" s="288" t="s">
        <v>1</v>
      </c>
      <c r="N301" s="289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227</v>
      </c>
      <c r="AT301" s="240" t="s">
        <v>400</v>
      </c>
      <c r="AU301" s="240" t="s">
        <v>78</v>
      </c>
      <c r="AY301" s="18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85</v>
      </c>
      <c r="BK301" s="241">
        <f>ROUND(I301*H301,2)</f>
        <v>0</v>
      </c>
      <c r="BL301" s="18" t="s">
        <v>186</v>
      </c>
      <c r="BM301" s="240" t="s">
        <v>1907</v>
      </c>
    </row>
    <row r="302" s="2" customFormat="1">
      <c r="A302" s="39"/>
      <c r="B302" s="40"/>
      <c r="C302" s="41"/>
      <c r="D302" s="242" t="s">
        <v>188</v>
      </c>
      <c r="E302" s="41"/>
      <c r="F302" s="243" t="s">
        <v>1906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188</v>
      </c>
      <c r="AU302" s="18" t="s">
        <v>78</v>
      </c>
    </row>
    <row r="303" s="13" customFormat="1">
      <c r="A303" s="13"/>
      <c r="B303" s="247"/>
      <c r="C303" s="248"/>
      <c r="D303" s="242" t="s">
        <v>190</v>
      </c>
      <c r="E303" s="249" t="s">
        <v>1</v>
      </c>
      <c r="F303" s="250" t="s">
        <v>1908</v>
      </c>
      <c r="G303" s="248"/>
      <c r="H303" s="251">
        <v>472.5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190</v>
      </c>
      <c r="AU303" s="257" t="s">
        <v>78</v>
      </c>
      <c r="AV303" s="13" t="s">
        <v>87</v>
      </c>
      <c r="AW303" s="13" t="s">
        <v>34</v>
      </c>
      <c r="AX303" s="13" t="s">
        <v>78</v>
      </c>
      <c r="AY303" s="257" t="s">
        <v>179</v>
      </c>
    </row>
    <row r="304" s="14" customFormat="1">
      <c r="A304" s="14"/>
      <c r="B304" s="258"/>
      <c r="C304" s="259"/>
      <c r="D304" s="242" t="s">
        <v>190</v>
      </c>
      <c r="E304" s="260" t="s">
        <v>1</v>
      </c>
      <c r="F304" s="261" t="s">
        <v>192</v>
      </c>
      <c r="G304" s="259"/>
      <c r="H304" s="262">
        <v>472.5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8" t="s">
        <v>190</v>
      </c>
      <c r="AU304" s="268" t="s">
        <v>78</v>
      </c>
      <c r="AV304" s="14" t="s">
        <v>186</v>
      </c>
      <c r="AW304" s="14" t="s">
        <v>34</v>
      </c>
      <c r="AX304" s="14" t="s">
        <v>85</v>
      </c>
      <c r="AY304" s="268" t="s">
        <v>179</v>
      </c>
    </row>
    <row r="305" s="2" customFormat="1" ht="16.5" customHeight="1">
      <c r="A305" s="39"/>
      <c r="B305" s="40"/>
      <c r="C305" s="229" t="s">
        <v>314</v>
      </c>
      <c r="D305" s="229" t="s">
        <v>181</v>
      </c>
      <c r="E305" s="230" t="s">
        <v>1909</v>
      </c>
      <c r="F305" s="231" t="s">
        <v>1910</v>
      </c>
      <c r="G305" s="232" t="s">
        <v>400</v>
      </c>
      <c r="H305" s="233">
        <v>598</v>
      </c>
      <c r="I305" s="234"/>
      <c r="J305" s="235">
        <f>ROUND(I305*H305,2)</f>
        <v>0</v>
      </c>
      <c r="K305" s="231" t="s">
        <v>1</v>
      </c>
      <c r="L305" s="45"/>
      <c r="M305" s="236" t="s">
        <v>1</v>
      </c>
      <c r="N305" s="237" t="s">
        <v>43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186</v>
      </c>
      <c r="AT305" s="240" t="s">
        <v>181</v>
      </c>
      <c r="AU305" s="240" t="s">
        <v>78</v>
      </c>
      <c r="AY305" s="18" t="s">
        <v>179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85</v>
      </c>
      <c r="BK305" s="241">
        <f>ROUND(I305*H305,2)</f>
        <v>0</v>
      </c>
      <c r="BL305" s="18" t="s">
        <v>186</v>
      </c>
      <c r="BM305" s="240" t="s">
        <v>1911</v>
      </c>
    </row>
    <row r="306" s="2" customFormat="1">
      <c r="A306" s="39"/>
      <c r="B306" s="40"/>
      <c r="C306" s="41"/>
      <c r="D306" s="242" t="s">
        <v>188</v>
      </c>
      <c r="E306" s="41"/>
      <c r="F306" s="243" t="s">
        <v>1910</v>
      </c>
      <c r="G306" s="41"/>
      <c r="H306" s="41"/>
      <c r="I306" s="244"/>
      <c r="J306" s="41"/>
      <c r="K306" s="41"/>
      <c r="L306" s="45"/>
      <c r="M306" s="245"/>
      <c r="N306" s="246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188</v>
      </c>
      <c r="AU306" s="18" t="s">
        <v>78</v>
      </c>
    </row>
    <row r="307" s="2" customFormat="1" ht="16.5" customHeight="1">
      <c r="A307" s="39"/>
      <c r="B307" s="40"/>
      <c r="C307" s="280" t="s">
        <v>319</v>
      </c>
      <c r="D307" s="280" t="s">
        <v>400</v>
      </c>
      <c r="E307" s="281" t="s">
        <v>1912</v>
      </c>
      <c r="F307" s="282" t="s">
        <v>1913</v>
      </c>
      <c r="G307" s="283" t="s">
        <v>400</v>
      </c>
      <c r="H307" s="284">
        <v>627.89999999999998</v>
      </c>
      <c r="I307" s="285"/>
      <c r="J307" s="286">
        <f>ROUND(I307*H307,2)</f>
        <v>0</v>
      </c>
      <c r="K307" s="282" t="s">
        <v>1</v>
      </c>
      <c r="L307" s="287"/>
      <c r="M307" s="288" t="s">
        <v>1</v>
      </c>
      <c r="N307" s="289" t="s">
        <v>43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227</v>
      </c>
      <c r="AT307" s="240" t="s">
        <v>400</v>
      </c>
      <c r="AU307" s="240" t="s">
        <v>78</v>
      </c>
      <c r="AY307" s="18" t="s">
        <v>179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85</v>
      </c>
      <c r="BK307" s="241">
        <f>ROUND(I307*H307,2)</f>
        <v>0</v>
      </c>
      <c r="BL307" s="18" t="s">
        <v>186</v>
      </c>
      <c r="BM307" s="240" t="s">
        <v>1914</v>
      </c>
    </row>
    <row r="308" s="2" customFormat="1">
      <c r="A308" s="39"/>
      <c r="B308" s="40"/>
      <c r="C308" s="41"/>
      <c r="D308" s="242" t="s">
        <v>188</v>
      </c>
      <c r="E308" s="41"/>
      <c r="F308" s="243" t="s">
        <v>1913</v>
      </c>
      <c r="G308" s="41"/>
      <c r="H308" s="41"/>
      <c r="I308" s="244"/>
      <c r="J308" s="41"/>
      <c r="K308" s="41"/>
      <c r="L308" s="45"/>
      <c r="M308" s="245"/>
      <c r="N308" s="24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188</v>
      </c>
      <c r="AU308" s="18" t="s">
        <v>78</v>
      </c>
    </row>
    <row r="309" s="13" customFormat="1">
      <c r="A309" s="13"/>
      <c r="B309" s="247"/>
      <c r="C309" s="248"/>
      <c r="D309" s="242" t="s">
        <v>190</v>
      </c>
      <c r="E309" s="249" t="s">
        <v>1</v>
      </c>
      <c r="F309" s="250" t="s">
        <v>1915</v>
      </c>
      <c r="G309" s="248"/>
      <c r="H309" s="251">
        <v>627.89999999999998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190</v>
      </c>
      <c r="AU309" s="257" t="s">
        <v>78</v>
      </c>
      <c r="AV309" s="13" t="s">
        <v>87</v>
      </c>
      <c r="AW309" s="13" t="s">
        <v>34</v>
      </c>
      <c r="AX309" s="13" t="s">
        <v>78</v>
      </c>
      <c r="AY309" s="257" t="s">
        <v>179</v>
      </c>
    </row>
    <row r="310" s="14" customFormat="1">
      <c r="A310" s="14"/>
      <c r="B310" s="258"/>
      <c r="C310" s="259"/>
      <c r="D310" s="242" t="s">
        <v>190</v>
      </c>
      <c r="E310" s="260" t="s">
        <v>1</v>
      </c>
      <c r="F310" s="261" t="s">
        <v>192</v>
      </c>
      <c r="G310" s="259"/>
      <c r="H310" s="262">
        <v>627.89999999999998</v>
      </c>
      <c r="I310" s="263"/>
      <c r="J310" s="259"/>
      <c r="K310" s="259"/>
      <c r="L310" s="264"/>
      <c r="M310" s="308"/>
      <c r="N310" s="309"/>
      <c r="O310" s="309"/>
      <c r="P310" s="309"/>
      <c r="Q310" s="309"/>
      <c r="R310" s="309"/>
      <c r="S310" s="309"/>
      <c r="T310" s="31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190</v>
      </c>
      <c r="AU310" s="268" t="s">
        <v>78</v>
      </c>
      <c r="AV310" s="14" t="s">
        <v>186</v>
      </c>
      <c r="AW310" s="14" t="s">
        <v>34</v>
      </c>
      <c r="AX310" s="14" t="s">
        <v>85</v>
      </c>
      <c r="AY310" s="268" t="s">
        <v>179</v>
      </c>
    </row>
    <row r="311" s="2" customFormat="1" ht="6.96" customHeight="1">
      <c r="A311" s="3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tbiISeG2Tw7pcKPwHGIMxEWj26wMaWTohel1XasW3pa+f33/ftwS5XtStpetB2QGZqUyQAbwHOHr2Z0kn0Msog==" hashValue="W09MIIQ7XtvC6JPPF31ulyPflycvzg1Zhh9J4jJxiRvGmAo0SYL0ADPek/touigw+tS9D25vTd3F/ygdnCwLQQ==" algorithmName="SHA-512" password="CC35"/>
  <autoFilter ref="C123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1916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ROUND((SUM(BE127:BE137)),  2)</f>
        <v>0</v>
      </c>
      <c r="G37" s="39"/>
      <c r="H37" s="39"/>
      <c r="I37" s="166">
        <v>0.20999999999999999</v>
      </c>
      <c r="J37" s="165">
        <f>ROUND(((SUM(BE127:BE137))*I37),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ROUND((SUM(BF127:BF137)),  2)</f>
        <v>0</v>
      </c>
      <c r="G38" s="39"/>
      <c r="H38" s="39"/>
      <c r="I38" s="166">
        <v>0.14999999999999999</v>
      </c>
      <c r="J38" s="165">
        <f>ROUND(((SUM(BF127:BF137))*I38),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ROUND((SUM(BG127:BG137)),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ROUND((SUM(BH127:BH137)),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ROUND((SUM(BI127:BI137)),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VRN - Vedlejší rozpočtové náklady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1917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1918</v>
      </c>
      <c r="E102" s="199"/>
      <c r="F102" s="199"/>
      <c r="G102" s="199"/>
      <c r="H102" s="199"/>
      <c r="I102" s="199"/>
      <c r="J102" s="200">
        <f>J129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1919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Klatovy - cyklostezka podél I/22 v Puškinově ulici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139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140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6" t="s">
        <v>141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VRN - Vedlejší rozpočtové náklady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Klatovy </v>
      </c>
      <c r="G121" s="41"/>
      <c r="H121" s="41"/>
      <c r="I121" s="33" t="s">
        <v>24</v>
      </c>
      <c r="J121" s="80" t="str">
        <f>IF(J16="","",J16)</f>
        <v>2. 11. 2023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26</v>
      </c>
      <c r="D123" s="41"/>
      <c r="E123" s="41"/>
      <c r="F123" s="28" t="str">
        <f>E19</f>
        <v xml:space="preserve"> </v>
      </c>
      <c r="G123" s="41"/>
      <c r="H123" s="41"/>
      <c r="I123" s="33" t="s">
        <v>32</v>
      </c>
      <c r="J123" s="37" t="str">
        <f>E25</f>
        <v>Projekce dopravní Filip,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2"/>
      <c r="B126" s="203"/>
      <c r="C126" s="204" t="s">
        <v>165</v>
      </c>
      <c r="D126" s="205" t="s">
        <v>63</v>
      </c>
      <c r="E126" s="205" t="s">
        <v>59</v>
      </c>
      <c r="F126" s="205" t="s">
        <v>60</v>
      </c>
      <c r="G126" s="205" t="s">
        <v>166</v>
      </c>
      <c r="H126" s="205" t="s">
        <v>167</v>
      </c>
      <c r="I126" s="205" t="s">
        <v>168</v>
      </c>
      <c r="J126" s="205" t="s">
        <v>146</v>
      </c>
      <c r="K126" s="206" t="s">
        <v>169</v>
      </c>
      <c r="L126" s="207"/>
      <c r="M126" s="101" t="s">
        <v>1</v>
      </c>
      <c r="N126" s="102" t="s">
        <v>42</v>
      </c>
      <c r="O126" s="102" t="s">
        <v>170</v>
      </c>
      <c r="P126" s="102" t="s">
        <v>171</v>
      </c>
      <c r="Q126" s="102" t="s">
        <v>172</v>
      </c>
      <c r="R126" s="102" t="s">
        <v>173</v>
      </c>
      <c r="S126" s="102" t="s">
        <v>174</v>
      </c>
      <c r="T126" s="103" t="s">
        <v>175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39"/>
      <c r="B127" s="40"/>
      <c r="C127" s="108" t="s">
        <v>176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148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106</v>
      </c>
      <c r="F128" s="216" t="s">
        <v>1920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P129+P134</f>
        <v>0</v>
      </c>
      <c r="Q128" s="221"/>
      <c r="R128" s="222">
        <f>R129+R134</f>
        <v>0</v>
      </c>
      <c r="S128" s="221"/>
      <c r="T128" s="223">
        <f>T129+T134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211</v>
      </c>
      <c r="AT128" s="225" t="s">
        <v>77</v>
      </c>
      <c r="AU128" s="225" t="s">
        <v>78</v>
      </c>
      <c r="AY128" s="224" t="s">
        <v>179</v>
      </c>
      <c r="BK128" s="226">
        <f>BK129+BK134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1921</v>
      </c>
      <c r="F129" s="227" t="s">
        <v>1922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SUM(P130:P133)</f>
        <v>0</v>
      </c>
      <c r="Q129" s="221"/>
      <c r="R129" s="222">
        <f>SUM(R130:R133)</f>
        <v>0</v>
      </c>
      <c r="S129" s="221"/>
      <c r="T129" s="223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211</v>
      </c>
      <c r="AT129" s="225" t="s">
        <v>77</v>
      </c>
      <c r="AU129" s="225" t="s">
        <v>85</v>
      </c>
      <c r="AY129" s="224" t="s">
        <v>179</v>
      </c>
      <c r="BK129" s="226">
        <f>SUM(BK130:BK133)</f>
        <v>0</v>
      </c>
    </row>
    <row r="130" s="2" customFormat="1" ht="16.5" customHeight="1">
      <c r="A130" s="39"/>
      <c r="B130" s="40"/>
      <c r="C130" s="229" t="s">
        <v>85</v>
      </c>
      <c r="D130" s="229" t="s">
        <v>181</v>
      </c>
      <c r="E130" s="230" t="s">
        <v>1923</v>
      </c>
      <c r="F130" s="231" t="s">
        <v>1924</v>
      </c>
      <c r="G130" s="232" t="s">
        <v>1283</v>
      </c>
      <c r="H130" s="233">
        <v>1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43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1925</v>
      </c>
      <c r="AT130" s="240" t="s">
        <v>181</v>
      </c>
      <c r="AU130" s="240" t="s">
        <v>87</v>
      </c>
      <c r="AY130" s="18" t="s">
        <v>179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85</v>
      </c>
      <c r="BK130" s="241">
        <f>ROUND(I130*H130,2)</f>
        <v>0</v>
      </c>
      <c r="BL130" s="18" t="s">
        <v>1925</v>
      </c>
      <c r="BM130" s="240" t="s">
        <v>1926</v>
      </c>
    </row>
    <row r="131" s="2" customFormat="1">
      <c r="A131" s="39"/>
      <c r="B131" s="40"/>
      <c r="C131" s="41"/>
      <c r="D131" s="242" t="s">
        <v>188</v>
      </c>
      <c r="E131" s="41"/>
      <c r="F131" s="243" t="s">
        <v>1924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188</v>
      </c>
      <c r="AU131" s="18" t="s">
        <v>87</v>
      </c>
    </row>
    <row r="132" s="2" customFormat="1" ht="16.5" customHeight="1">
      <c r="A132" s="39"/>
      <c r="B132" s="40"/>
      <c r="C132" s="229" t="s">
        <v>87</v>
      </c>
      <c r="D132" s="229" t="s">
        <v>181</v>
      </c>
      <c r="E132" s="230" t="s">
        <v>1927</v>
      </c>
      <c r="F132" s="231" t="s">
        <v>1928</v>
      </c>
      <c r="G132" s="232" t="s">
        <v>1283</v>
      </c>
      <c r="H132" s="233">
        <v>1</v>
      </c>
      <c r="I132" s="234"/>
      <c r="J132" s="235">
        <f>ROUND(I132*H132,2)</f>
        <v>0</v>
      </c>
      <c r="K132" s="231" t="s">
        <v>185</v>
      </c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1925</v>
      </c>
      <c r="AT132" s="240" t="s">
        <v>181</v>
      </c>
      <c r="AU132" s="240" t="s">
        <v>87</v>
      </c>
      <c r="AY132" s="18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85</v>
      </c>
      <c r="BK132" s="241">
        <f>ROUND(I132*H132,2)</f>
        <v>0</v>
      </c>
      <c r="BL132" s="18" t="s">
        <v>1925</v>
      </c>
      <c r="BM132" s="240" t="s">
        <v>1929</v>
      </c>
    </row>
    <row r="133" s="2" customFormat="1">
      <c r="A133" s="39"/>
      <c r="B133" s="40"/>
      <c r="C133" s="41"/>
      <c r="D133" s="242" t="s">
        <v>188</v>
      </c>
      <c r="E133" s="41"/>
      <c r="F133" s="243" t="s">
        <v>1928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188</v>
      </c>
      <c r="AU133" s="18" t="s">
        <v>87</v>
      </c>
    </row>
    <row r="134" s="12" customFormat="1" ht="22.8" customHeight="1">
      <c r="A134" s="12"/>
      <c r="B134" s="213"/>
      <c r="C134" s="214"/>
      <c r="D134" s="215" t="s">
        <v>77</v>
      </c>
      <c r="E134" s="227" t="s">
        <v>1930</v>
      </c>
      <c r="F134" s="227" t="s">
        <v>1931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0</v>
      </c>
      <c r="S134" s="221"/>
      <c r="T134" s="223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211</v>
      </c>
      <c r="AT134" s="225" t="s">
        <v>77</v>
      </c>
      <c r="AU134" s="225" t="s">
        <v>85</v>
      </c>
      <c r="AY134" s="224" t="s">
        <v>179</v>
      </c>
      <c r="BK134" s="226">
        <f>SUM(BK135:BK137)</f>
        <v>0</v>
      </c>
    </row>
    <row r="135" s="2" customFormat="1" ht="16.5" customHeight="1">
      <c r="A135" s="39"/>
      <c r="B135" s="40"/>
      <c r="C135" s="229" t="s">
        <v>95</v>
      </c>
      <c r="D135" s="229" t="s">
        <v>181</v>
      </c>
      <c r="E135" s="230" t="s">
        <v>1932</v>
      </c>
      <c r="F135" s="231" t="s">
        <v>1933</v>
      </c>
      <c r="G135" s="232" t="s">
        <v>1283</v>
      </c>
      <c r="H135" s="233">
        <v>1</v>
      </c>
      <c r="I135" s="234"/>
      <c r="J135" s="235">
        <f>ROUND(I135*H135,2)</f>
        <v>0</v>
      </c>
      <c r="K135" s="231" t="s">
        <v>185</v>
      </c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1925</v>
      </c>
      <c r="AT135" s="240" t="s">
        <v>181</v>
      </c>
      <c r="AU135" s="240" t="s">
        <v>87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1925</v>
      </c>
      <c r="BM135" s="240" t="s">
        <v>1934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1933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87</v>
      </c>
    </row>
    <row r="137" s="2" customFormat="1">
      <c r="A137" s="39"/>
      <c r="B137" s="40"/>
      <c r="C137" s="41"/>
      <c r="D137" s="242" t="s">
        <v>198</v>
      </c>
      <c r="E137" s="41"/>
      <c r="F137" s="269" t="s">
        <v>1935</v>
      </c>
      <c r="G137" s="41"/>
      <c r="H137" s="41"/>
      <c r="I137" s="244"/>
      <c r="J137" s="41"/>
      <c r="K137" s="41"/>
      <c r="L137" s="45"/>
      <c r="M137" s="304"/>
      <c r="N137" s="305"/>
      <c r="O137" s="306"/>
      <c r="P137" s="306"/>
      <c r="Q137" s="306"/>
      <c r="R137" s="306"/>
      <c r="S137" s="306"/>
      <c r="T137" s="307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198</v>
      </c>
      <c r="AU137" s="18" t="s">
        <v>87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zmaa068h+CeV++rWh3B0gR/TRpAPg1mqL0CGRiASX9+2mbfd0gcseGia7qDVLTjxbUtItJHP7YHfThpFP0VgXQ==" hashValue="8G+phP+eG6pLPdONuBVkZssToyBEwEhNzYZGj4EiBTd5TyE3WRczx6yfh+UhOm+ERTFPq5QREr1gS2+pVG/uTQ==" algorithmName="SHA-512" password="CC35"/>
  <autoFilter ref="C126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1936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1937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ROUND((SUM(BE135:BE374)),  2)</f>
        <v>0</v>
      </c>
      <c r="G37" s="39"/>
      <c r="H37" s="39"/>
      <c r="I37" s="166">
        <v>0.20999999999999999</v>
      </c>
      <c r="J37" s="165">
        <f>ROUND(((SUM(BE135:BE374))*I37),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ROUND((SUM(BF135:BF374)),  2)</f>
        <v>0</v>
      </c>
      <c r="G38" s="39"/>
      <c r="H38" s="39"/>
      <c r="I38" s="166">
        <v>0.14999999999999999</v>
      </c>
      <c r="J38" s="165">
        <f>ROUND(((SUM(BF135:BF374))*I38),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ROUND((SUM(BG135:BG374)),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ROUND((SUM(BH135:BH374)),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ROUND((SUM(BI135:BI374)),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101 - Stezka a zpevněné plochy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149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150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152</v>
      </c>
      <c r="E103" s="199"/>
      <c r="F103" s="199"/>
      <c r="G103" s="199"/>
      <c r="H103" s="199"/>
      <c r="I103" s="199"/>
      <c r="J103" s="200">
        <f>J238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154</v>
      </c>
      <c r="E104" s="199"/>
      <c r="F104" s="199"/>
      <c r="G104" s="199"/>
      <c r="H104" s="199"/>
      <c r="I104" s="199"/>
      <c r="J104" s="200">
        <f>J251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1938</v>
      </c>
      <c r="E105" s="199"/>
      <c r="F105" s="199"/>
      <c r="G105" s="199"/>
      <c r="H105" s="199"/>
      <c r="I105" s="199"/>
      <c r="J105" s="200">
        <f>J276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</v>
      </c>
      <c r="E106" s="199"/>
      <c r="F106" s="199"/>
      <c r="G106" s="199"/>
      <c r="H106" s="199"/>
      <c r="I106" s="199"/>
      <c r="J106" s="200">
        <f>J281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3"/>
      <c r="D107" s="198" t="s">
        <v>157</v>
      </c>
      <c r="E107" s="199"/>
      <c r="F107" s="199"/>
      <c r="G107" s="199"/>
      <c r="H107" s="199"/>
      <c r="I107" s="199"/>
      <c r="J107" s="200">
        <f>J297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158</v>
      </c>
      <c r="E108" s="199"/>
      <c r="F108" s="199"/>
      <c r="G108" s="199"/>
      <c r="H108" s="199"/>
      <c r="I108" s="199"/>
      <c r="J108" s="200">
        <f>J307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159</v>
      </c>
      <c r="E109" s="199"/>
      <c r="F109" s="199"/>
      <c r="G109" s="199"/>
      <c r="H109" s="199"/>
      <c r="I109" s="199"/>
      <c r="J109" s="200">
        <f>J330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1939</v>
      </c>
      <c r="E110" s="194"/>
      <c r="F110" s="194"/>
      <c r="G110" s="194"/>
      <c r="H110" s="194"/>
      <c r="I110" s="194"/>
      <c r="J110" s="195">
        <f>J333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1940</v>
      </c>
      <c r="E111" s="199"/>
      <c r="F111" s="199"/>
      <c r="G111" s="199"/>
      <c r="H111" s="199"/>
      <c r="I111" s="199"/>
      <c r="J111" s="200">
        <f>J334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164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Klatovy - cyklostezka podél I/22 v Puškinově ulici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138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139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140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1936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142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 101 - Stezka a zpevněné plochy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F16</f>
        <v xml:space="preserve">Klatovy </v>
      </c>
      <c r="G129" s="41"/>
      <c r="H129" s="41"/>
      <c r="I129" s="33" t="s">
        <v>24</v>
      </c>
      <c r="J129" s="80" t="str">
        <f>IF(J16="","",J16)</f>
        <v>2. 11. 2023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26</v>
      </c>
      <c r="D131" s="41"/>
      <c r="E131" s="41"/>
      <c r="F131" s="28" t="str">
        <f>E19</f>
        <v xml:space="preserve"> </v>
      </c>
      <c r="G131" s="41"/>
      <c r="H131" s="41"/>
      <c r="I131" s="33" t="s">
        <v>32</v>
      </c>
      <c r="J131" s="37" t="str">
        <f>E25</f>
        <v>Projekce dopravní Filip,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IF(E22="","",E22)</f>
        <v>Vyplň údaj</v>
      </c>
      <c r="G132" s="41"/>
      <c r="H132" s="41"/>
      <c r="I132" s="33" t="s">
        <v>35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165</v>
      </c>
      <c r="D134" s="205" t="s">
        <v>63</v>
      </c>
      <c r="E134" s="205" t="s">
        <v>59</v>
      </c>
      <c r="F134" s="205" t="s">
        <v>60</v>
      </c>
      <c r="G134" s="205" t="s">
        <v>166</v>
      </c>
      <c r="H134" s="205" t="s">
        <v>167</v>
      </c>
      <c r="I134" s="205" t="s">
        <v>168</v>
      </c>
      <c r="J134" s="205" t="s">
        <v>146</v>
      </c>
      <c r="K134" s="206" t="s">
        <v>169</v>
      </c>
      <c r="L134" s="207"/>
      <c r="M134" s="101" t="s">
        <v>1</v>
      </c>
      <c r="N134" s="102" t="s">
        <v>42</v>
      </c>
      <c r="O134" s="102" t="s">
        <v>170</v>
      </c>
      <c r="P134" s="102" t="s">
        <v>171</v>
      </c>
      <c r="Q134" s="102" t="s">
        <v>172</v>
      </c>
      <c r="R134" s="102" t="s">
        <v>173</v>
      </c>
      <c r="S134" s="102" t="s">
        <v>174</v>
      </c>
      <c r="T134" s="103" t="s">
        <v>175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176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P136+P333</f>
        <v>0</v>
      </c>
      <c r="Q135" s="105"/>
      <c r="R135" s="210">
        <f>R136+R333</f>
        <v>34.975097999999996</v>
      </c>
      <c r="S135" s="105"/>
      <c r="T135" s="211">
        <f>T136+T333</f>
        <v>17.456699999999998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148</v>
      </c>
      <c r="BK135" s="212">
        <f>BK136+BK333</f>
        <v>0</v>
      </c>
    </row>
    <row r="136" s="12" customFormat="1" ht="25.92" customHeight="1">
      <c r="A136" s="12"/>
      <c r="B136" s="213"/>
      <c r="C136" s="214"/>
      <c r="D136" s="215" t="s">
        <v>77</v>
      </c>
      <c r="E136" s="216" t="s">
        <v>177</v>
      </c>
      <c r="F136" s="216" t="s">
        <v>178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P137+P238+P251+P276+P281+P307+P330</f>
        <v>0</v>
      </c>
      <c r="Q136" s="221"/>
      <c r="R136" s="222">
        <f>R137+R238+R251+R276+R281+R307+R330</f>
        <v>30.779377999999994</v>
      </c>
      <c r="S136" s="221"/>
      <c r="T136" s="223">
        <f>T137+T238+T251+T276+T281+T307+T330</f>
        <v>17.456699999999998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85</v>
      </c>
      <c r="AT136" s="225" t="s">
        <v>77</v>
      </c>
      <c r="AU136" s="225" t="s">
        <v>78</v>
      </c>
      <c r="AY136" s="224" t="s">
        <v>179</v>
      </c>
      <c r="BK136" s="226">
        <f>BK137+BK238+BK251+BK276+BK281+BK307+BK330</f>
        <v>0</v>
      </c>
    </row>
    <row r="137" s="12" customFormat="1" ht="22.8" customHeight="1">
      <c r="A137" s="12"/>
      <c r="B137" s="213"/>
      <c r="C137" s="214"/>
      <c r="D137" s="215" t="s">
        <v>77</v>
      </c>
      <c r="E137" s="227" t="s">
        <v>85</v>
      </c>
      <c r="F137" s="227" t="s">
        <v>180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SUM(P138:P237)</f>
        <v>0</v>
      </c>
      <c r="Q137" s="221"/>
      <c r="R137" s="222">
        <f>SUM(R138:R237)</f>
        <v>5.4423769999999996</v>
      </c>
      <c r="S137" s="221"/>
      <c r="T137" s="223">
        <f>SUM(T138:T237)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85</v>
      </c>
      <c r="AY137" s="224" t="s">
        <v>179</v>
      </c>
      <c r="BK137" s="226">
        <f>SUM(BK138:BK237)</f>
        <v>0</v>
      </c>
    </row>
    <row r="138" s="2" customFormat="1" ht="33" customHeight="1">
      <c r="A138" s="39"/>
      <c r="B138" s="40"/>
      <c r="C138" s="229" t="s">
        <v>85</v>
      </c>
      <c r="D138" s="229" t="s">
        <v>181</v>
      </c>
      <c r="E138" s="230" t="s">
        <v>182</v>
      </c>
      <c r="F138" s="231" t="s">
        <v>183</v>
      </c>
      <c r="G138" s="232" t="s">
        <v>184</v>
      </c>
      <c r="H138" s="233">
        <v>2</v>
      </c>
      <c r="I138" s="234"/>
      <c r="J138" s="235">
        <f>ROUND(I138*H138,2)</f>
        <v>0</v>
      </c>
      <c r="K138" s="231" t="s">
        <v>185</v>
      </c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186</v>
      </c>
      <c r="AT138" s="240" t="s">
        <v>181</v>
      </c>
      <c r="AU138" s="240" t="s">
        <v>87</v>
      </c>
      <c r="AY138" s="18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85</v>
      </c>
      <c r="BK138" s="241">
        <f>ROUND(I138*H138,2)</f>
        <v>0</v>
      </c>
      <c r="BL138" s="18" t="s">
        <v>186</v>
      </c>
      <c r="BM138" s="240" t="s">
        <v>1941</v>
      </c>
    </row>
    <row r="139" s="2" customFormat="1">
      <c r="A139" s="39"/>
      <c r="B139" s="40"/>
      <c r="C139" s="41"/>
      <c r="D139" s="242" t="s">
        <v>188</v>
      </c>
      <c r="E139" s="41"/>
      <c r="F139" s="243" t="s">
        <v>189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188</v>
      </c>
      <c r="AU139" s="18" t="s">
        <v>87</v>
      </c>
    </row>
    <row r="140" s="13" customFormat="1">
      <c r="A140" s="13"/>
      <c r="B140" s="247"/>
      <c r="C140" s="248"/>
      <c r="D140" s="242" t="s">
        <v>190</v>
      </c>
      <c r="E140" s="249" t="s">
        <v>1</v>
      </c>
      <c r="F140" s="250" t="s">
        <v>87</v>
      </c>
      <c r="G140" s="248"/>
      <c r="H140" s="251">
        <v>2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190</v>
      </c>
      <c r="AU140" s="257" t="s">
        <v>87</v>
      </c>
      <c r="AV140" s="13" t="s">
        <v>87</v>
      </c>
      <c r="AW140" s="13" t="s">
        <v>34</v>
      </c>
      <c r="AX140" s="13" t="s">
        <v>78</v>
      </c>
      <c r="AY140" s="257" t="s">
        <v>179</v>
      </c>
    </row>
    <row r="141" s="14" customFormat="1">
      <c r="A141" s="14"/>
      <c r="B141" s="258"/>
      <c r="C141" s="259"/>
      <c r="D141" s="242" t="s">
        <v>190</v>
      </c>
      <c r="E141" s="260" t="s">
        <v>1</v>
      </c>
      <c r="F141" s="261" t="s">
        <v>192</v>
      </c>
      <c r="G141" s="259"/>
      <c r="H141" s="262">
        <v>2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190</v>
      </c>
      <c r="AU141" s="268" t="s">
        <v>87</v>
      </c>
      <c r="AV141" s="14" t="s">
        <v>186</v>
      </c>
      <c r="AW141" s="14" t="s">
        <v>34</v>
      </c>
      <c r="AX141" s="14" t="s">
        <v>85</v>
      </c>
      <c r="AY141" s="268" t="s">
        <v>179</v>
      </c>
    </row>
    <row r="142" s="2" customFormat="1" ht="16.5" customHeight="1">
      <c r="A142" s="39"/>
      <c r="B142" s="40"/>
      <c r="C142" s="229" t="s">
        <v>87</v>
      </c>
      <c r="D142" s="229" t="s">
        <v>181</v>
      </c>
      <c r="E142" s="230" t="s">
        <v>1942</v>
      </c>
      <c r="F142" s="231" t="s">
        <v>1943</v>
      </c>
      <c r="G142" s="232" t="s">
        <v>253</v>
      </c>
      <c r="H142" s="233">
        <v>30</v>
      </c>
      <c r="I142" s="234"/>
      <c r="J142" s="235">
        <f>ROUND(I142*H142,2)</f>
        <v>0</v>
      </c>
      <c r="K142" s="231" t="s">
        <v>185</v>
      </c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0.021930000000000002</v>
      </c>
      <c r="R142" s="238">
        <f>Q142*H142</f>
        <v>0.65790000000000004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186</v>
      </c>
      <c r="AT142" s="240" t="s">
        <v>181</v>
      </c>
      <c r="AU142" s="240" t="s">
        <v>87</v>
      </c>
      <c r="AY142" s="18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85</v>
      </c>
      <c r="BK142" s="241">
        <f>ROUND(I142*H142,2)</f>
        <v>0</v>
      </c>
      <c r="BL142" s="18" t="s">
        <v>186</v>
      </c>
      <c r="BM142" s="240" t="s">
        <v>1944</v>
      </c>
    </row>
    <row r="143" s="2" customFormat="1">
      <c r="A143" s="39"/>
      <c r="B143" s="40"/>
      <c r="C143" s="41"/>
      <c r="D143" s="242" t="s">
        <v>188</v>
      </c>
      <c r="E143" s="41"/>
      <c r="F143" s="243" t="s">
        <v>1945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188</v>
      </c>
      <c r="AU143" s="18" t="s">
        <v>87</v>
      </c>
    </row>
    <row r="144" s="13" customFormat="1">
      <c r="A144" s="13"/>
      <c r="B144" s="247"/>
      <c r="C144" s="248"/>
      <c r="D144" s="242" t="s">
        <v>190</v>
      </c>
      <c r="E144" s="249" t="s">
        <v>1</v>
      </c>
      <c r="F144" s="250" t="s">
        <v>352</v>
      </c>
      <c r="G144" s="248"/>
      <c r="H144" s="251">
        <v>30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190</v>
      </c>
      <c r="AU144" s="257" t="s">
        <v>87</v>
      </c>
      <c r="AV144" s="13" t="s">
        <v>87</v>
      </c>
      <c r="AW144" s="13" t="s">
        <v>34</v>
      </c>
      <c r="AX144" s="13" t="s">
        <v>85</v>
      </c>
      <c r="AY144" s="257" t="s">
        <v>179</v>
      </c>
    </row>
    <row r="145" s="2" customFormat="1" ht="24.15" customHeight="1">
      <c r="A145" s="39"/>
      <c r="B145" s="40"/>
      <c r="C145" s="229" t="s">
        <v>95</v>
      </c>
      <c r="D145" s="229" t="s">
        <v>181</v>
      </c>
      <c r="E145" s="230" t="s">
        <v>1946</v>
      </c>
      <c r="F145" s="231" t="s">
        <v>1947</v>
      </c>
      <c r="G145" s="232" t="s">
        <v>1948</v>
      </c>
      <c r="H145" s="233">
        <v>480</v>
      </c>
      <c r="I145" s="234"/>
      <c r="J145" s="235">
        <f>ROUND(I145*H145,2)</f>
        <v>0</v>
      </c>
      <c r="K145" s="231" t="s">
        <v>185</v>
      </c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3.0000000000000001E-05</v>
      </c>
      <c r="R145" s="238">
        <f>Q145*H145</f>
        <v>0.0144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186</v>
      </c>
      <c r="AT145" s="240" t="s">
        <v>181</v>
      </c>
      <c r="AU145" s="240" t="s">
        <v>87</v>
      </c>
      <c r="AY145" s="18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85</v>
      </c>
      <c r="BK145" s="241">
        <f>ROUND(I145*H145,2)</f>
        <v>0</v>
      </c>
      <c r="BL145" s="18" t="s">
        <v>186</v>
      </c>
      <c r="BM145" s="240" t="s">
        <v>1949</v>
      </c>
    </row>
    <row r="146" s="2" customFormat="1">
      <c r="A146" s="39"/>
      <c r="B146" s="40"/>
      <c r="C146" s="41"/>
      <c r="D146" s="242" t="s">
        <v>188</v>
      </c>
      <c r="E146" s="41"/>
      <c r="F146" s="243" t="s">
        <v>1950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188</v>
      </c>
      <c r="AU146" s="18" t="s">
        <v>87</v>
      </c>
    </row>
    <row r="147" s="13" customFormat="1">
      <c r="A147" s="13"/>
      <c r="B147" s="247"/>
      <c r="C147" s="248"/>
      <c r="D147" s="242" t="s">
        <v>190</v>
      </c>
      <c r="E147" s="249" t="s">
        <v>1</v>
      </c>
      <c r="F147" s="250" t="s">
        <v>1951</v>
      </c>
      <c r="G147" s="248"/>
      <c r="H147" s="251">
        <v>480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190</v>
      </c>
      <c r="AU147" s="257" t="s">
        <v>87</v>
      </c>
      <c r="AV147" s="13" t="s">
        <v>87</v>
      </c>
      <c r="AW147" s="13" t="s">
        <v>34</v>
      </c>
      <c r="AX147" s="13" t="s">
        <v>85</v>
      </c>
      <c r="AY147" s="257" t="s">
        <v>179</v>
      </c>
    </row>
    <row r="148" s="2" customFormat="1" ht="24.15" customHeight="1">
      <c r="A148" s="39"/>
      <c r="B148" s="40"/>
      <c r="C148" s="229" t="s">
        <v>186</v>
      </c>
      <c r="D148" s="229" t="s">
        <v>181</v>
      </c>
      <c r="E148" s="230" t="s">
        <v>1952</v>
      </c>
      <c r="F148" s="231" t="s">
        <v>1953</v>
      </c>
      <c r="G148" s="232" t="s">
        <v>1954</v>
      </c>
      <c r="H148" s="233">
        <v>60</v>
      </c>
      <c r="I148" s="234"/>
      <c r="J148" s="235">
        <f>ROUND(I148*H148,2)</f>
        <v>0</v>
      </c>
      <c r="K148" s="231" t="s">
        <v>185</v>
      </c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186</v>
      </c>
      <c r="AT148" s="240" t="s">
        <v>181</v>
      </c>
      <c r="AU148" s="240" t="s">
        <v>87</v>
      </c>
      <c r="AY148" s="18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85</v>
      </c>
      <c r="BK148" s="241">
        <f>ROUND(I148*H148,2)</f>
        <v>0</v>
      </c>
      <c r="BL148" s="18" t="s">
        <v>186</v>
      </c>
      <c r="BM148" s="240" t="s">
        <v>1955</v>
      </c>
    </row>
    <row r="149" s="2" customFormat="1">
      <c r="A149" s="39"/>
      <c r="B149" s="40"/>
      <c r="C149" s="41"/>
      <c r="D149" s="242" t="s">
        <v>188</v>
      </c>
      <c r="E149" s="41"/>
      <c r="F149" s="243" t="s">
        <v>1956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188</v>
      </c>
      <c r="AU149" s="18" t="s">
        <v>87</v>
      </c>
    </row>
    <row r="150" s="13" customFormat="1">
      <c r="A150" s="13"/>
      <c r="B150" s="247"/>
      <c r="C150" s="248"/>
      <c r="D150" s="242" t="s">
        <v>190</v>
      </c>
      <c r="E150" s="249" t="s">
        <v>1</v>
      </c>
      <c r="F150" s="250" t="s">
        <v>559</v>
      </c>
      <c r="G150" s="248"/>
      <c r="H150" s="251">
        <v>60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190</v>
      </c>
      <c r="AU150" s="257" t="s">
        <v>87</v>
      </c>
      <c r="AV150" s="13" t="s">
        <v>87</v>
      </c>
      <c r="AW150" s="13" t="s">
        <v>34</v>
      </c>
      <c r="AX150" s="13" t="s">
        <v>85</v>
      </c>
      <c r="AY150" s="257" t="s">
        <v>179</v>
      </c>
    </row>
    <row r="151" s="2" customFormat="1" ht="24.15" customHeight="1">
      <c r="A151" s="39"/>
      <c r="B151" s="40"/>
      <c r="C151" s="229" t="s">
        <v>211</v>
      </c>
      <c r="D151" s="229" t="s">
        <v>181</v>
      </c>
      <c r="E151" s="230" t="s">
        <v>1957</v>
      </c>
      <c r="F151" s="231" t="s">
        <v>1958</v>
      </c>
      <c r="G151" s="232" t="s">
        <v>184</v>
      </c>
      <c r="H151" s="233">
        <v>50.469999999999999</v>
      </c>
      <c r="I151" s="234"/>
      <c r="J151" s="235">
        <f>ROUND(I151*H151,2)</f>
        <v>0</v>
      </c>
      <c r="K151" s="231" t="s">
        <v>185</v>
      </c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186</v>
      </c>
      <c r="AT151" s="240" t="s">
        <v>181</v>
      </c>
      <c r="AU151" s="240" t="s">
        <v>87</v>
      </c>
      <c r="AY151" s="18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85</v>
      </c>
      <c r="BK151" s="241">
        <f>ROUND(I151*H151,2)</f>
        <v>0</v>
      </c>
      <c r="BL151" s="18" t="s">
        <v>186</v>
      </c>
      <c r="BM151" s="240" t="s">
        <v>1959</v>
      </c>
    </row>
    <row r="152" s="2" customFormat="1">
      <c r="A152" s="39"/>
      <c r="B152" s="40"/>
      <c r="C152" s="41"/>
      <c r="D152" s="242" t="s">
        <v>188</v>
      </c>
      <c r="E152" s="41"/>
      <c r="F152" s="243" t="s">
        <v>1960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188</v>
      </c>
      <c r="AU152" s="18" t="s">
        <v>87</v>
      </c>
    </row>
    <row r="153" s="13" customFormat="1">
      <c r="A153" s="13"/>
      <c r="B153" s="247"/>
      <c r="C153" s="248"/>
      <c r="D153" s="242" t="s">
        <v>190</v>
      </c>
      <c r="E153" s="249" t="s">
        <v>1</v>
      </c>
      <c r="F153" s="250" t="s">
        <v>1961</v>
      </c>
      <c r="G153" s="248"/>
      <c r="H153" s="251">
        <v>50.469999999999999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190</v>
      </c>
      <c r="AU153" s="257" t="s">
        <v>87</v>
      </c>
      <c r="AV153" s="13" t="s">
        <v>87</v>
      </c>
      <c r="AW153" s="13" t="s">
        <v>34</v>
      </c>
      <c r="AX153" s="13" t="s">
        <v>78</v>
      </c>
      <c r="AY153" s="257" t="s">
        <v>179</v>
      </c>
    </row>
    <row r="154" s="14" customFormat="1">
      <c r="A154" s="14"/>
      <c r="B154" s="258"/>
      <c r="C154" s="259"/>
      <c r="D154" s="242" t="s">
        <v>190</v>
      </c>
      <c r="E154" s="260" t="s">
        <v>1</v>
      </c>
      <c r="F154" s="261" t="s">
        <v>192</v>
      </c>
      <c r="G154" s="259"/>
      <c r="H154" s="262">
        <v>50.469999999999999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190</v>
      </c>
      <c r="AU154" s="268" t="s">
        <v>87</v>
      </c>
      <c r="AV154" s="14" t="s">
        <v>186</v>
      </c>
      <c r="AW154" s="14" t="s">
        <v>34</v>
      </c>
      <c r="AX154" s="14" t="s">
        <v>85</v>
      </c>
      <c r="AY154" s="268" t="s">
        <v>179</v>
      </c>
    </row>
    <row r="155" s="2" customFormat="1" ht="33" customHeight="1">
      <c r="A155" s="39"/>
      <c r="B155" s="40"/>
      <c r="C155" s="229" t="s">
        <v>217</v>
      </c>
      <c r="D155" s="229" t="s">
        <v>181</v>
      </c>
      <c r="E155" s="230" t="s">
        <v>1962</v>
      </c>
      <c r="F155" s="231" t="s">
        <v>1963</v>
      </c>
      <c r="G155" s="232" t="s">
        <v>246</v>
      </c>
      <c r="H155" s="233">
        <v>15.199999999999999</v>
      </c>
      <c r="I155" s="234"/>
      <c r="J155" s="235">
        <f>ROUND(I155*H155,2)</f>
        <v>0</v>
      </c>
      <c r="K155" s="231" t="s">
        <v>185</v>
      </c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186</v>
      </c>
      <c r="AT155" s="240" t="s">
        <v>181</v>
      </c>
      <c r="AU155" s="240" t="s">
        <v>87</v>
      </c>
      <c r="AY155" s="18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85</v>
      </c>
      <c r="BK155" s="241">
        <f>ROUND(I155*H155,2)</f>
        <v>0</v>
      </c>
      <c r="BL155" s="18" t="s">
        <v>186</v>
      </c>
      <c r="BM155" s="240" t="s">
        <v>1964</v>
      </c>
    </row>
    <row r="156" s="2" customFormat="1">
      <c r="A156" s="39"/>
      <c r="B156" s="40"/>
      <c r="C156" s="41"/>
      <c r="D156" s="242" t="s">
        <v>188</v>
      </c>
      <c r="E156" s="41"/>
      <c r="F156" s="243" t="s">
        <v>1965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188</v>
      </c>
      <c r="AU156" s="18" t="s">
        <v>87</v>
      </c>
    </row>
    <row r="157" s="13" customFormat="1">
      <c r="A157" s="13"/>
      <c r="B157" s="247"/>
      <c r="C157" s="248"/>
      <c r="D157" s="242" t="s">
        <v>190</v>
      </c>
      <c r="E157" s="249" t="s">
        <v>1</v>
      </c>
      <c r="F157" s="250" t="s">
        <v>1966</v>
      </c>
      <c r="G157" s="248"/>
      <c r="H157" s="251">
        <v>15.199999999999999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190</v>
      </c>
      <c r="AU157" s="257" t="s">
        <v>87</v>
      </c>
      <c r="AV157" s="13" t="s">
        <v>87</v>
      </c>
      <c r="AW157" s="13" t="s">
        <v>34</v>
      </c>
      <c r="AX157" s="13" t="s">
        <v>78</v>
      </c>
      <c r="AY157" s="257" t="s">
        <v>179</v>
      </c>
    </row>
    <row r="158" s="14" customFormat="1">
      <c r="A158" s="14"/>
      <c r="B158" s="258"/>
      <c r="C158" s="259"/>
      <c r="D158" s="242" t="s">
        <v>190</v>
      </c>
      <c r="E158" s="260" t="s">
        <v>1</v>
      </c>
      <c r="F158" s="261" t="s">
        <v>192</v>
      </c>
      <c r="G158" s="259"/>
      <c r="H158" s="262">
        <v>15.199999999999999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190</v>
      </c>
      <c r="AU158" s="268" t="s">
        <v>87</v>
      </c>
      <c r="AV158" s="14" t="s">
        <v>186</v>
      </c>
      <c r="AW158" s="14" t="s">
        <v>34</v>
      </c>
      <c r="AX158" s="14" t="s">
        <v>85</v>
      </c>
      <c r="AY158" s="268" t="s">
        <v>179</v>
      </c>
    </row>
    <row r="159" s="2" customFormat="1" ht="21.75" customHeight="1">
      <c r="A159" s="39"/>
      <c r="B159" s="40"/>
      <c r="C159" s="229" t="s">
        <v>222</v>
      </c>
      <c r="D159" s="229" t="s">
        <v>181</v>
      </c>
      <c r="E159" s="230" t="s">
        <v>1967</v>
      </c>
      <c r="F159" s="231" t="s">
        <v>1968</v>
      </c>
      <c r="G159" s="232" t="s">
        <v>246</v>
      </c>
      <c r="H159" s="233">
        <v>4.5</v>
      </c>
      <c r="I159" s="234"/>
      <c r="J159" s="235">
        <f>ROUND(I159*H159,2)</f>
        <v>0</v>
      </c>
      <c r="K159" s="231" t="s">
        <v>185</v>
      </c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186</v>
      </c>
      <c r="AT159" s="240" t="s">
        <v>181</v>
      </c>
      <c r="AU159" s="240" t="s">
        <v>87</v>
      </c>
      <c r="AY159" s="18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85</v>
      </c>
      <c r="BK159" s="241">
        <f>ROUND(I159*H159,2)</f>
        <v>0</v>
      </c>
      <c r="BL159" s="18" t="s">
        <v>186</v>
      </c>
      <c r="BM159" s="240" t="s">
        <v>1969</v>
      </c>
    </row>
    <row r="160" s="2" customFormat="1">
      <c r="A160" s="39"/>
      <c r="B160" s="40"/>
      <c r="C160" s="41"/>
      <c r="D160" s="242" t="s">
        <v>188</v>
      </c>
      <c r="E160" s="41"/>
      <c r="F160" s="243" t="s">
        <v>1970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188</v>
      </c>
      <c r="AU160" s="18" t="s">
        <v>87</v>
      </c>
    </row>
    <row r="161" s="13" customFormat="1">
      <c r="A161" s="13"/>
      <c r="B161" s="247"/>
      <c r="C161" s="248"/>
      <c r="D161" s="242" t="s">
        <v>190</v>
      </c>
      <c r="E161" s="249" t="s">
        <v>1</v>
      </c>
      <c r="F161" s="250" t="s">
        <v>1971</v>
      </c>
      <c r="G161" s="248"/>
      <c r="H161" s="251">
        <v>4.5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190</v>
      </c>
      <c r="AU161" s="257" t="s">
        <v>87</v>
      </c>
      <c r="AV161" s="13" t="s">
        <v>87</v>
      </c>
      <c r="AW161" s="13" t="s">
        <v>34</v>
      </c>
      <c r="AX161" s="13" t="s">
        <v>85</v>
      </c>
      <c r="AY161" s="257" t="s">
        <v>179</v>
      </c>
    </row>
    <row r="162" s="2" customFormat="1" ht="21.75" customHeight="1">
      <c r="A162" s="39"/>
      <c r="B162" s="40"/>
      <c r="C162" s="229" t="s">
        <v>227</v>
      </c>
      <c r="D162" s="229" t="s">
        <v>181</v>
      </c>
      <c r="E162" s="230" t="s">
        <v>1972</v>
      </c>
      <c r="F162" s="231" t="s">
        <v>1973</v>
      </c>
      <c r="G162" s="232" t="s">
        <v>246</v>
      </c>
      <c r="H162" s="233">
        <v>4.5</v>
      </c>
      <c r="I162" s="234"/>
      <c r="J162" s="235">
        <f>ROUND(I162*H162,2)</f>
        <v>0</v>
      </c>
      <c r="K162" s="231" t="s">
        <v>185</v>
      </c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186</v>
      </c>
      <c r="AT162" s="240" t="s">
        <v>181</v>
      </c>
      <c r="AU162" s="240" t="s">
        <v>87</v>
      </c>
      <c r="AY162" s="18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85</v>
      </c>
      <c r="BK162" s="241">
        <f>ROUND(I162*H162,2)</f>
        <v>0</v>
      </c>
      <c r="BL162" s="18" t="s">
        <v>186</v>
      </c>
      <c r="BM162" s="240" t="s">
        <v>1974</v>
      </c>
    </row>
    <row r="163" s="2" customFormat="1">
      <c r="A163" s="39"/>
      <c r="B163" s="40"/>
      <c r="C163" s="41"/>
      <c r="D163" s="242" t="s">
        <v>188</v>
      </c>
      <c r="E163" s="41"/>
      <c r="F163" s="243" t="s">
        <v>1975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188</v>
      </c>
      <c r="AU163" s="18" t="s">
        <v>87</v>
      </c>
    </row>
    <row r="164" s="13" customFormat="1">
      <c r="A164" s="13"/>
      <c r="B164" s="247"/>
      <c r="C164" s="248"/>
      <c r="D164" s="242" t="s">
        <v>190</v>
      </c>
      <c r="E164" s="249" t="s">
        <v>1</v>
      </c>
      <c r="F164" s="250" t="s">
        <v>1976</v>
      </c>
      <c r="G164" s="248"/>
      <c r="H164" s="251">
        <v>4.5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190</v>
      </c>
      <c r="AU164" s="257" t="s">
        <v>87</v>
      </c>
      <c r="AV164" s="13" t="s">
        <v>87</v>
      </c>
      <c r="AW164" s="13" t="s">
        <v>34</v>
      </c>
      <c r="AX164" s="13" t="s">
        <v>85</v>
      </c>
      <c r="AY164" s="257" t="s">
        <v>179</v>
      </c>
    </row>
    <row r="165" s="2" customFormat="1" ht="24.15" customHeight="1">
      <c r="A165" s="39"/>
      <c r="B165" s="40"/>
      <c r="C165" s="229" t="s">
        <v>216</v>
      </c>
      <c r="D165" s="229" t="s">
        <v>181</v>
      </c>
      <c r="E165" s="230" t="s">
        <v>320</v>
      </c>
      <c r="F165" s="231" t="s">
        <v>321</v>
      </c>
      <c r="G165" s="232" t="s">
        <v>184</v>
      </c>
      <c r="H165" s="233">
        <v>2</v>
      </c>
      <c r="I165" s="234"/>
      <c r="J165" s="235">
        <f>ROUND(I165*H165,2)</f>
        <v>0</v>
      </c>
      <c r="K165" s="231" t="s">
        <v>185</v>
      </c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186</v>
      </c>
      <c r="AT165" s="240" t="s">
        <v>181</v>
      </c>
      <c r="AU165" s="240" t="s">
        <v>87</v>
      </c>
      <c r="AY165" s="18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85</v>
      </c>
      <c r="BK165" s="241">
        <f>ROUND(I165*H165,2)</f>
        <v>0</v>
      </c>
      <c r="BL165" s="18" t="s">
        <v>186</v>
      </c>
      <c r="BM165" s="240" t="s">
        <v>1977</v>
      </c>
    </row>
    <row r="166" s="2" customFormat="1">
      <c r="A166" s="39"/>
      <c r="B166" s="40"/>
      <c r="C166" s="41"/>
      <c r="D166" s="242" t="s">
        <v>188</v>
      </c>
      <c r="E166" s="41"/>
      <c r="F166" s="243" t="s">
        <v>323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188</v>
      </c>
      <c r="AU166" s="18" t="s">
        <v>87</v>
      </c>
    </row>
    <row r="167" s="2" customFormat="1">
      <c r="A167" s="39"/>
      <c r="B167" s="40"/>
      <c r="C167" s="41"/>
      <c r="D167" s="242" t="s">
        <v>198</v>
      </c>
      <c r="E167" s="41"/>
      <c r="F167" s="269" t="s">
        <v>205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198</v>
      </c>
      <c r="AU167" s="18" t="s">
        <v>87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87</v>
      </c>
      <c r="G168" s="248"/>
      <c r="H168" s="251">
        <v>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4" customFormat="1">
      <c r="A169" s="14"/>
      <c r="B169" s="258"/>
      <c r="C169" s="259"/>
      <c r="D169" s="242" t="s">
        <v>190</v>
      </c>
      <c r="E169" s="260" t="s">
        <v>1</v>
      </c>
      <c r="F169" s="261" t="s">
        <v>192</v>
      </c>
      <c r="G169" s="259"/>
      <c r="H169" s="262">
        <v>2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190</v>
      </c>
      <c r="AU169" s="268" t="s">
        <v>87</v>
      </c>
      <c r="AV169" s="14" t="s">
        <v>186</v>
      </c>
      <c r="AW169" s="14" t="s">
        <v>34</v>
      </c>
      <c r="AX169" s="14" t="s">
        <v>85</v>
      </c>
      <c r="AY169" s="268" t="s">
        <v>179</v>
      </c>
    </row>
    <row r="170" s="2" customFormat="1" ht="24.15" customHeight="1">
      <c r="A170" s="39"/>
      <c r="B170" s="40"/>
      <c r="C170" s="229" t="s">
        <v>237</v>
      </c>
      <c r="D170" s="229" t="s">
        <v>181</v>
      </c>
      <c r="E170" s="230" t="s">
        <v>364</v>
      </c>
      <c r="F170" s="231" t="s">
        <v>365</v>
      </c>
      <c r="G170" s="232" t="s">
        <v>184</v>
      </c>
      <c r="H170" s="233">
        <v>10</v>
      </c>
      <c r="I170" s="234"/>
      <c r="J170" s="235">
        <f>ROUND(I170*H170,2)</f>
        <v>0</v>
      </c>
      <c r="K170" s="231" t="s">
        <v>185</v>
      </c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186</v>
      </c>
      <c r="AT170" s="240" t="s">
        <v>181</v>
      </c>
      <c r="AU170" s="240" t="s">
        <v>87</v>
      </c>
      <c r="AY170" s="18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85</v>
      </c>
      <c r="BK170" s="241">
        <f>ROUND(I170*H170,2)</f>
        <v>0</v>
      </c>
      <c r="BL170" s="18" t="s">
        <v>186</v>
      </c>
      <c r="BM170" s="240" t="s">
        <v>1978</v>
      </c>
    </row>
    <row r="171" s="2" customFormat="1">
      <c r="A171" s="39"/>
      <c r="B171" s="40"/>
      <c r="C171" s="41"/>
      <c r="D171" s="242" t="s">
        <v>188</v>
      </c>
      <c r="E171" s="41"/>
      <c r="F171" s="243" t="s">
        <v>367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188</v>
      </c>
      <c r="AU171" s="18" t="s">
        <v>87</v>
      </c>
    </row>
    <row r="172" s="2" customFormat="1">
      <c r="A172" s="39"/>
      <c r="B172" s="40"/>
      <c r="C172" s="41"/>
      <c r="D172" s="242" t="s">
        <v>198</v>
      </c>
      <c r="E172" s="41"/>
      <c r="F172" s="269" t="s">
        <v>329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198</v>
      </c>
      <c r="AU172" s="18" t="s">
        <v>87</v>
      </c>
    </row>
    <row r="173" s="13" customFormat="1">
      <c r="A173" s="13"/>
      <c r="B173" s="247"/>
      <c r="C173" s="248"/>
      <c r="D173" s="242" t="s">
        <v>190</v>
      </c>
      <c r="E173" s="249" t="s">
        <v>1</v>
      </c>
      <c r="F173" s="250" t="s">
        <v>1979</v>
      </c>
      <c r="G173" s="248"/>
      <c r="H173" s="251">
        <v>10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190</v>
      </c>
      <c r="AU173" s="257" t="s">
        <v>87</v>
      </c>
      <c r="AV173" s="13" t="s">
        <v>87</v>
      </c>
      <c r="AW173" s="13" t="s">
        <v>34</v>
      </c>
      <c r="AX173" s="13" t="s">
        <v>78</v>
      </c>
      <c r="AY173" s="257" t="s">
        <v>179</v>
      </c>
    </row>
    <row r="174" s="14" customFormat="1">
      <c r="A174" s="14"/>
      <c r="B174" s="258"/>
      <c r="C174" s="259"/>
      <c r="D174" s="242" t="s">
        <v>190</v>
      </c>
      <c r="E174" s="260" t="s">
        <v>1</v>
      </c>
      <c r="F174" s="261" t="s">
        <v>192</v>
      </c>
      <c r="G174" s="259"/>
      <c r="H174" s="262">
        <v>10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190</v>
      </c>
      <c r="AU174" s="268" t="s">
        <v>87</v>
      </c>
      <c r="AV174" s="14" t="s">
        <v>186</v>
      </c>
      <c r="AW174" s="14" t="s">
        <v>34</v>
      </c>
      <c r="AX174" s="14" t="s">
        <v>85</v>
      </c>
      <c r="AY174" s="268" t="s">
        <v>179</v>
      </c>
    </row>
    <row r="175" s="2" customFormat="1" ht="37.8" customHeight="1">
      <c r="A175" s="39"/>
      <c r="B175" s="40"/>
      <c r="C175" s="229" t="s">
        <v>243</v>
      </c>
      <c r="D175" s="229" t="s">
        <v>181</v>
      </c>
      <c r="E175" s="230" t="s">
        <v>370</v>
      </c>
      <c r="F175" s="231" t="s">
        <v>371</v>
      </c>
      <c r="G175" s="232" t="s">
        <v>246</v>
      </c>
      <c r="H175" s="233">
        <v>10.478</v>
      </c>
      <c r="I175" s="234"/>
      <c r="J175" s="235">
        <f>ROUND(I175*H175,2)</f>
        <v>0</v>
      </c>
      <c r="K175" s="231" t="s">
        <v>185</v>
      </c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186</v>
      </c>
      <c r="AT175" s="240" t="s">
        <v>181</v>
      </c>
      <c r="AU175" s="240" t="s">
        <v>87</v>
      </c>
      <c r="AY175" s="18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85</v>
      </c>
      <c r="BK175" s="241">
        <f>ROUND(I175*H175,2)</f>
        <v>0</v>
      </c>
      <c r="BL175" s="18" t="s">
        <v>186</v>
      </c>
      <c r="BM175" s="240" t="s">
        <v>1980</v>
      </c>
    </row>
    <row r="176" s="2" customFormat="1">
      <c r="A176" s="39"/>
      <c r="B176" s="40"/>
      <c r="C176" s="41"/>
      <c r="D176" s="242" t="s">
        <v>188</v>
      </c>
      <c r="E176" s="41"/>
      <c r="F176" s="243" t="s">
        <v>373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188</v>
      </c>
      <c r="AU176" s="18" t="s">
        <v>87</v>
      </c>
    </row>
    <row r="177" s="13" customFormat="1">
      <c r="A177" s="13"/>
      <c r="B177" s="247"/>
      <c r="C177" s="248"/>
      <c r="D177" s="242" t="s">
        <v>190</v>
      </c>
      <c r="E177" s="249" t="s">
        <v>1</v>
      </c>
      <c r="F177" s="250" t="s">
        <v>1981</v>
      </c>
      <c r="G177" s="248"/>
      <c r="H177" s="251">
        <v>0.38300000000000001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190</v>
      </c>
      <c r="AU177" s="257" t="s">
        <v>87</v>
      </c>
      <c r="AV177" s="13" t="s">
        <v>87</v>
      </c>
      <c r="AW177" s="13" t="s">
        <v>34</v>
      </c>
      <c r="AX177" s="13" t="s">
        <v>78</v>
      </c>
      <c r="AY177" s="257" t="s">
        <v>179</v>
      </c>
    </row>
    <row r="178" s="13" customFormat="1">
      <c r="A178" s="13"/>
      <c r="B178" s="247"/>
      <c r="C178" s="248"/>
      <c r="D178" s="242" t="s">
        <v>190</v>
      </c>
      <c r="E178" s="249" t="s">
        <v>1</v>
      </c>
      <c r="F178" s="250" t="s">
        <v>1982</v>
      </c>
      <c r="G178" s="248"/>
      <c r="H178" s="251">
        <v>0.38300000000000001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190</v>
      </c>
      <c r="AU178" s="257" t="s">
        <v>87</v>
      </c>
      <c r="AV178" s="13" t="s">
        <v>87</v>
      </c>
      <c r="AW178" s="13" t="s">
        <v>34</v>
      </c>
      <c r="AX178" s="13" t="s">
        <v>78</v>
      </c>
      <c r="AY178" s="257" t="s">
        <v>179</v>
      </c>
    </row>
    <row r="179" s="13" customFormat="1">
      <c r="A179" s="13"/>
      <c r="B179" s="247"/>
      <c r="C179" s="248"/>
      <c r="D179" s="242" t="s">
        <v>190</v>
      </c>
      <c r="E179" s="249" t="s">
        <v>1</v>
      </c>
      <c r="F179" s="250" t="s">
        <v>1983</v>
      </c>
      <c r="G179" s="248"/>
      <c r="H179" s="251">
        <v>9.7119999999999997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190</v>
      </c>
      <c r="AU179" s="257" t="s">
        <v>87</v>
      </c>
      <c r="AV179" s="13" t="s">
        <v>87</v>
      </c>
      <c r="AW179" s="13" t="s">
        <v>34</v>
      </c>
      <c r="AX179" s="13" t="s">
        <v>78</v>
      </c>
      <c r="AY179" s="257" t="s">
        <v>179</v>
      </c>
    </row>
    <row r="180" s="14" customFormat="1">
      <c r="A180" s="14"/>
      <c r="B180" s="258"/>
      <c r="C180" s="259"/>
      <c r="D180" s="242" t="s">
        <v>190</v>
      </c>
      <c r="E180" s="260" t="s">
        <v>1</v>
      </c>
      <c r="F180" s="261" t="s">
        <v>192</v>
      </c>
      <c r="G180" s="259"/>
      <c r="H180" s="262">
        <v>10.478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8" t="s">
        <v>190</v>
      </c>
      <c r="AU180" s="268" t="s">
        <v>87</v>
      </c>
      <c r="AV180" s="14" t="s">
        <v>186</v>
      </c>
      <c r="AW180" s="14" t="s">
        <v>34</v>
      </c>
      <c r="AX180" s="14" t="s">
        <v>85</v>
      </c>
      <c r="AY180" s="268" t="s">
        <v>179</v>
      </c>
    </row>
    <row r="181" s="2" customFormat="1" ht="37.8" customHeight="1">
      <c r="A181" s="39"/>
      <c r="B181" s="40"/>
      <c r="C181" s="229" t="s">
        <v>250</v>
      </c>
      <c r="D181" s="229" t="s">
        <v>181</v>
      </c>
      <c r="E181" s="230" t="s">
        <v>379</v>
      </c>
      <c r="F181" s="231" t="s">
        <v>380</v>
      </c>
      <c r="G181" s="232" t="s">
        <v>246</v>
      </c>
      <c r="H181" s="233">
        <v>15.199999999999999</v>
      </c>
      <c r="I181" s="234"/>
      <c r="J181" s="235">
        <f>ROUND(I181*H181,2)</f>
        <v>0</v>
      </c>
      <c r="K181" s="231" t="s">
        <v>185</v>
      </c>
      <c r="L181" s="45"/>
      <c r="M181" s="236" t="s">
        <v>1</v>
      </c>
      <c r="N181" s="237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186</v>
      </c>
      <c r="AT181" s="240" t="s">
        <v>181</v>
      </c>
      <c r="AU181" s="240" t="s">
        <v>87</v>
      </c>
      <c r="AY181" s="18" t="s">
        <v>179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85</v>
      </c>
      <c r="BK181" s="241">
        <f>ROUND(I181*H181,2)</f>
        <v>0</v>
      </c>
      <c r="BL181" s="18" t="s">
        <v>186</v>
      </c>
      <c r="BM181" s="240" t="s">
        <v>1984</v>
      </c>
    </row>
    <row r="182" s="2" customFormat="1">
      <c r="A182" s="39"/>
      <c r="B182" s="40"/>
      <c r="C182" s="41"/>
      <c r="D182" s="242" t="s">
        <v>188</v>
      </c>
      <c r="E182" s="41"/>
      <c r="F182" s="243" t="s">
        <v>382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188</v>
      </c>
      <c r="AU182" s="18" t="s">
        <v>87</v>
      </c>
    </row>
    <row r="183" s="2" customFormat="1">
      <c r="A183" s="39"/>
      <c r="B183" s="40"/>
      <c r="C183" s="41"/>
      <c r="D183" s="242" t="s">
        <v>198</v>
      </c>
      <c r="E183" s="41"/>
      <c r="F183" s="269" t="s">
        <v>329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198</v>
      </c>
      <c r="AU183" s="18" t="s">
        <v>87</v>
      </c>
    </row>
    <row r="184" s="13" customFormat="1">
      <c r="A184" s="13"/>
      <c r="B184" s="247"/>
      <c r="C184" s="248"/>
      <c r="D184" s="242" t="s">
        <v>190</v>
      </c>
      <c r="E184" s="249" t="s">
        <v>1</v>
      </c>
      <c r="F184" s="250" t="s">
        <v>1985</v>
      </c>
      <c r="G184" s="248"/>
      <c r="H184" s="251">
        <v>15.199999999999999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190</v>
      </c>
      <c r="AU184" s="257" t="s">
        <v>87</v>
      </c>
      <c r="AV184" s="13" t="s">
        <v>87</v>
      </c>
      <c r="AW184" s="13" t="s">
        <v>34</v>
      </c>
      <c r="AX184" s="13" t="s">
        <v>85</v>
      </c>
      <c r="AY184" s="257" t="s">
        <v>179</v>
      </c>
    </row>
    <row r="185" s="2" customFormat="1" ht="24.15" customHeight="1">
      <c r="A185" s="39"/>
      <c r="B185" s="40"/>
      <c r="C185" s="229" t="s">
        <v>258</v>
      </c>
      <c r="D185" s="229" t="s">
        <v>181</v>
      </c>
      <c r="E185" s="230" t="s">
        <v>386</v>
      </c>
      <c r="F185" s="231" t="s">
        <v>387</v>
      </c>
      <c r="G185" s="232" t="s">
        <v>246</v>
      </c>
      <c r="H185" s="233">
        <v>0.38300000000000001</v>
      </c>
      <c r="I185" s="234"/>
      <c r="J185" s="235">
        <f>ROUND(I185*H185,2)</f>
        <v>0</v>
      </c>
      <c r="K185" s="231" t="s">
        <v>185</v>
      </c>
      <c r="L185" s="45"/>
      <c r="M185" s="236" t="s">
        <v>1</v>
      </c>
      <c r="N185" s="237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186</v>
      </c>
      <c r="AT185" s="240" t="s">
        <v>181</v>
      </c>
      <c r="AU185" s="240" t="s">
        <v>87</v>
      </c>
      <c r="AY185" s="18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85</v>
      </c>
      <c r="BK185" s="241">
        <f>ROUND(I185*H185,2)</f>
        <v>0</v>
      </c>
      <c r="BL185" s="18" t="s">
        <v>186</v>
      </c>
      <c r="BM185" s="240" t="s">
        <v>1986</v>
      </c>
    </row>
    <row r="186" s="2" customFormat="1">
      <c r="A186" s="39"/>
      <c r="B186" s="40"/>
      <c r="C186" s="41"/>
      <c r="D186" s="242" t="s">
        <v>188</v>
      </c>
      <c r="E186" s="41"/>
      <c r="F186" s="243" t="s">
        <v>389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188</v>
      </c>
      <c r="AU186" s="18" t="s">
        <v>87</v>
      </c>
    </row>
    <row r="187" s="13" customFormat="1">
      <c r="A187" s="13"/>
      <c r="B187" s="247"/>
      <c r="C187" s="248"/>
      <c r="D187" s="242" t="s">
        <v>190</v>
      </c>
      <c r="E187" s="249" t="s">
        <v>1</v>
      </c>
      <c r="F187" s="250" t="s">
        <v>1987</v>
      </c>
      <c r="G187" s="248"/>
      <c r="H187" s="251">
        <v>0.38300000000000001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190</v>
      </c>
      <c r="AU187" s="257" t="s">
        <v>87</v>
      </c>
      <c r="AV187" s="13" t="s">
        <v>87</v>
      </c>
      <c r="AW187" s="13" t="s">
        <v>34</v>
      </c>
      <c r="AX187" s="13" t="s">
        <v>78</v>
      </c>
      <c r="AY187" s="257" t="s">
        <v>179</v>
      </c>
    </row>
    <row r="188" s="14" customFormat="1">
      <c r="A188" s="14"/>
      <c r="B188" s="258"/>
      <c r="C188" s="259"/>
      <c r="D188" s="242" t="s">
        <v>190</v>
      </c>
      <c r="E188" s="260" t="s">
        <v>1</v>
      </c>
      <c r="F188" s="261" t="s">
        <v>192</v>
      </c>
      <c r="G188" s="259"/>
      <c r="H188" s="262">
        <v>0.38300000000000001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190</v>
      </c>
      <c r="AU188" s="268" t="s">
        <v>87</v>
      </c>
      <c r="AV188" s="14" t="s">
        <v>186</v>
      </c>
      <c r="AW188" s="14" t="s">
        <v>34</v>
      </c>
      <c r="AX188" s="14" t="s">
        <v>85</v>
      </c>
      <c r="AY188" s="268" t="s">
        <v>179</v>
      </c>
    </row>
    <row r="189" s="2" customFormat="1" ht="24.15" customHeight="1">
      <c r="A189" s="39"/>
      <c r="B189" s="40"/>
      <c r="C189" s="229" t="s">
        <v>264</v>
      </c>
      <c r="D189" s="229" t="s">
        <v>181</v>
      </c>
      <c r="E189" s="230" t="s">
        <v>393</v>
      </c>
      <c r="F189" s="231" t="s">
        <v>394</v>
      </c>
      <c r="G189" s="232" t="s">
        <v>246</v>
      </c>
      <c r="H189" s="233">
        <v>2.6499999999999999</v>
      </c>
      <c r="I189" s="234"/>
      <c r="J189" s="235">
        <f>ROUND(I189*H189,2)</f>
        <v>0</v>
      </c>
      <c r="K189" s="231" t="s">
        <v>185</v>
      </c>
      <c r="L189" s="45"/>
      <c r="M189" s="236" t="s">
        <v>1</v>
      </c>
      <c r="N189" s="237" t="s">
        <v>43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186</v>
      </c>
      <c r="AT189" s="240" t="s">
        <v>181</v>
      </c>
      <c r="AU189" s="240" t="s">
        <v>87</v>
      </c>
      <c r="AY189" s="18" t="s">
        <v>179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85</v>
      </c>
      <c r="BK189" s="241">
        <f>ROUND(I189*H189,2)</f>
        <v>0</v>
      </c>
      <c r="BL189" s="18" t="s">
        <v>186</v>
      </c>
      <c r="BM189" s="240" t="s">
        <v>1988</v>
      </c>
    </row>
    <row r="190" s="2" customFormat="1">
      <c r="A190" s="39"/>
      <c r="B190" s="40"/>
      <c r="C190" s="41"/>
      <c r="D190" s="242" t="s">
        <v>188</v>
      </c>
      <c r="E190" s="41"/>
      <c r="F190" s="243" t="s">
        <v>396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188</v>
      </c>
      <c r="AU190" s="18" t="s">
        <v>87</v>
      </c>
    </row>
    <row r="191" s="13" customFormat="1">
      <c r="A191" s="13"/>
      <c r="B191" s="247"/>
      <c r="C191" s="248"/>
      <c r="D191" s="242" t="s">
        <v>190</v>
      </c>
      <c r="E191" s="249" t="s">
        <v>1</v>
      </c>
      <c r="F191" s="250" t="s">
        <v>1989</v>
      </c>
      <c r="G191" s="248"/>
      <c r="H191" s="251">
        <v>2.6499999999999999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190</v>
      </c>
      <c r="AU191" s="257" t="s">
        <v>87</v>
      </c>
      <c r="AV191" s="13" t="s">
        <v>87</v>
      </c>
      <c r="AW191" s="13" t="s">
        <v>34</v>
      </c>
      <c r="AX191" s="13" t="s">
        <v>78</v>
      </c>
      <c r="AY191" s="257" t="s">
        <v>179</v>
      </c>
    </row>
    <row r="192" s="14" customFormat="1">
      <c r="A192" s="14"/>
      <c r="B192" s="258"/>
      <c r="C192" s="259"/>
      <c r="D192" s="242" t="s">
        <v>190</v>
      </c>
      <c r="E192" s="260" t="s">
        <v>1</v>
      </c>
      <c r="F192" s="261" t="s">
        <v>192</v>
      </c>
      <c r="G192" s="259"/>
      <c r="H192" s="262">
        <v>2.6499999999999999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8" t="s">
        <v>190</v>
      </c>
      <c r="AU192" s="268" t="s">
        <v>87</v>
      </c>
      <c r="AV192" s="14" t="s">
        <v>186</v>
      </c>
      <c r="AW192" s="14" t="s">
        <v>34</v>
      </c>
      <c r="AX192" s="14" t="s">
        <v>85</v>
      </c>
      <c r="AY192" s="268" t="s">
        <v>179</v>
      </c>
    </row>
    <row r="193" s="2" customFormat="1" ht="16.5" customHeight="1">
      <c r="A193" s="39"/>
      <c r="B193" s="40"/>
      <c r="C193" s="280" t="s">
        <v>8</v>
      </c>
      <c r="D193" s="280" t="s">
        <v>400</v>
      </c>
      <c r="E193" s="281" t="s">
        <v>401</v>
      </c>
      <c r="F193" s="282" t="s">
        <v>402</v>
      </c>
      <c r="G193" s="283" t="s">
        <v>403</v>
      </c>
      <c r="H193" s="284">
        <v>4.7699999999999996</v>
      </c>
      <c r="I193" s="285"/>
      <c r="J193" s="286">
        <f>ROUND(I193*H193,2)</f>
        <v>0</v>
      </c>
      <c r="K193" s="282" t="s">
        <v>185</v>
      </c>
      <c r="L193" s="287"/>
      <c r="M193" s="288" t="s">
        <v>1</v>
      </c>
      <c r="N193" s="289" t="s">
        <v>43</v>
      </c>
      <c r="O193" s="92"/>
      <c r="P193" s="238">
        <f>O193*H193</f>
        <v>0</v>
      </c>
      <c r="Q193" s="238">
        <v>1</v>
      </c>
      <c r="R193" s="238">
        <f>Q193*H193</f>
        <v>4.7699999999999996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227</v>
      </c>
      <c r="AT193" s="240" t="s">
        <v>400</v>
      </c>
      <c r="AU193" s="240" t="s">
        <v>87</v>
      </c>
      <c r="AY193" s="18" t="s">
        <v>179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85</v>
      </c>
      <c r="BK193" s="241">
        <f>ROUND(I193*H193,2)</f>
        <v>0</v>
      </c>
      <c r="BL193" s="18" t="s">
        <v>186</v>
      </c>
      <c r="BM193" s="240" t="s">
        <v>1990</v>
      </c>
    </row>
    <row r="194" s="2" customFormat="1">
      <c r="A194" s="39"/>
      <c r="B194" s="40"/>
      <c r="C194" s="41"/>
      <c r="D194" s="242" t="s">
        <v>188</v>
      </c>
      <c r="E194" s="41"/>
      <c r="F194" s="243" t="s">
        <v>402</v>
      </c>
      <c r="G194" s="41"/>
      <c r="H194" s="41"/>
      <c r="I194" s="244"/>
      <c r="J194" s="41"/>
      <c r="K194" s="41"/>
      <c r="L194" s="45"/>
      <c r="M194" s="245"/>
      <c r="N194" s="24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188</v>
      </c>
      <c r="AU194" s="18" t="s">
        <v>87</v>
      </c>
    </row>
    <row r="195" s="2" customFormat="1">
      <c r="A195" s="39"/>
      <c r="B195" s="40"/>
      <c r="C195" s="41"/>
      <c r="D195" s="242" t="s">
        <v>198</v>
      </c>
      <c r="E195" s="41"/>
      <c r="F195" s="269" t="s">
        <v>405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198</v>
      </c>
      <c r="AU195" s="18" t="s">
        <v>87</v>
      </c>
    </row>
    <row r="196" s="13" customFormat="1">
      <c r="A196" s="13"/>
      <c r="B196" s="247"/>
      <c r="C196" s="248"/>
      <c r="D196" s="242" t="s">
        <v>190</v>
      </c>
      <c r="E196" s="249" t="s">
        <v>1</v>
      </c>
      <c r="F196" s="250" t="s">
        <v>1989</v>
      </c>
      <c r="G196" s="248"/>
      <c r="H196" s="251">
        <v>2.6499999999999999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190</v>
      </c>
      <c r="AU196" s="257" t="s">
        <v>87</v>
      </c>
      <c r="AV196" s="13" t="s">
        <v>87</v>
      </c>
      <c r="AW196" s="13" t="s">
        <v>34</v>
      </c>
      <c r="AX196" s="13" t="s">
        <v>78</v>
      </c>
      <c r="AY196" s="257" t="s">
        <v>179</v>
      </c>
    </row>
    <row r="197" s="14" customFormat="1">
      <c r="A197" s="14"/>
      <c r="B197" s="258"/>
      <c r="C197" s="259"/>
      <c r="D197" s="242" t="s">
        <v>190</v>
      </c>
      <c r="E197" s="260" t="s">
        <v>1</v>
      </c>
      <c r="F197" s="261" t="s">
        <v>192</v>
      </c>
      <c r="G197" s="259"/>
      <c r="H197" s="262">
        <v>2.6499999999999999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190</v>
      </c>
      <c r="AU197" s="268" t="s">
        <v>87</v>
      </c>
      <c r="AV197" s="14" t="s">
        <v>186</v>
      </c>
      <c r="AW197" s="14" t="s">
        <v>34</v>
      </c>
      <c r="AX197" s="14" t="s">
        <v>85</v>
      </c>
      <c r="AY197" s="268" t="s">
        <v>179</v>
      </c>
    </row>
    <row r="198" s="13" customFormat="1">
      <c r="A198" s="13"/>
      <c r="B198" s="247"/>
      <c r="C198" s="248"/>
      <c r="D198" s="242" t="s">
        <v>190</v>
      </c>
      <c r="E198" s="248"/>
      <c r="F198" s="250" t="s">
        <v>1991</v>
      </c>
      <c r="G198" s="248"/>
      <c r="H198" s="251">
        <v>4.7699999999999996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190</v>
      </c>
      <c r="AU198" s="257" t="s">
        <v>87</v>
      </c>
      <c r="AV198" s="13" t="s">
        <v>87</v>
      </c>
      <c r="AW198" s="13" t="s">
        <v>4</v>
      </c>
      <c r="AX198" s="13" t="s">
        <v>85</v>
      </c>
      <c r="AY198" s="257" t="s">
        <v>179</v>
      </c>
    </row>
    <row r="199" s="2" customFormat="1" ht="33" customHeight="1">
      <c r="A199" s="39"/>
      <c r="B199" s="40"/>
      <c r="C199" s="229" t="s">
        <v>278</v>
      </c>
      <c r="D199" s="229" t="s">
        <v>181</v>
      </c>
      <c r="E199" s="230" t="s">
        <v>409</v>
      </c>
      <c r="F199" s="231" t="s">
        <v>410</v>
      </c>
      <c r="G199" s="232" t="s">
        <v>403</v>
      </c>
      <c r="H199" s="233">
        <v>27.359999999999999</v>
      </c>
      <c r="I199" s="234"/>
      <c r="J199" s="235">
        <f>ROUND(I199*H199,2)</f>
        <v>0</v>
      </c>
      <c r="K199" s="231" t="s">
        <v>185</v>
      </c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186</v>
      </c>
      <c r="AT199" s="240" t="s">
        <v>181</v>
      </c>
      <c r="AU199" s="240" t="s">
        <v>87</v>
      </c>
      <c r="AY199" s="18" t="s">
        <v>179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85</v>
      </c>
      <c r="BK199" s="241">
        <f>ROUND(I199*H199,2)</f>
        <v>0</v>
      </c>
      <c r="BL199" s="18" t="s">
        <v>186</v>
      </c>
      <c r="BM199" s="240" t="s">
        <v>1992</v>
      </c>
    </row>
    <row r="200" s="2" customFormat="1">
      <c r="A200" s="39"/>
      <c r="B200" s="40"/>
      <c r="C200" s="41"/>
      <c r="D200" s="242" t="s">
        <v>188</v>
      </c>
      <c r="E200" s="41"/>
      <c r="F200" s="243" t="s">
        <v>412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188</v>
      </c>
      <c r="AU200" s="18" t="s">
        <v>87</v>
      </c>
    </row>
    <row r="201" s="13" customFormat="1">
      <c r="A201" s="13"/>
      <c r="B201" s="247"/>
      <c r="C201" s="248"/>
      <c r="D201" s="242" t="s">
        <v>190</v>
      </c>
      <c r="E201" s="249" t="s">
        <v>1</v>
      </c>
      <c r="F201" s="250" t="s">
        <v>1985</v>
      </c>
      <c r="G201" s="248"/>
      <c r="H201" s="251">
        <v>15.199999999999999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190</v>
      </c>
      <c r="AU201" s="257" t="s">
        <v>87</v>
      </c>
      <c r="AV201" s="13" t="s">
        <v>87</v>
      </c>
      <c r="AW201" s="13" t="s">
        <v>34</v>
      </c>
      <c r="AX201" s="13" t="s">
        <v>78</v>
      </c>
      <c r="AY201" s="257" t="s">
        <v>179</v>
      </c>
    </row>
    <row r="202" s="14" customFormat="1">
      <c r="A202" s="14"/>
      <c r="B202" s="258"/>
      <c r="C202" s="259"/>
      <c r="D202" s="242" t="s">
        <v>190</v>
      </c>
      <c r="E202" s="260" t="s">
        <v>1</v>
      </c>
      <c r="F202" s="261" t="s">
        <v>192</v>
      </c>
      <c r="G202" s="259"/>
      <c r="H202" s="262">
        <v>15.199999999999999</v>
      </c>
      <c r="I202" s="263"/>
      <c r="J202" s="259"/>
      <c r="K202" s="259"/>
      <c r="L202" s="264"/>
      <c r="M202" s="265"/>
      <c r="N202" s="266"/>
      <c r="O202" s="266"/>
      <c r="P202" s="266"/>
      <c r="Q202" s="266"/>
      <c r="R202" s="266"/>
      <c r="S202" s="266"/>
      <c r="T202" s="26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8" t="s">
        <v>190</v>
      </c>
      <c r="AU202" s="268" t="s">
        <v>87</v>
      </c>
      <c r="AV202" s="14" t="s">
        <v>186</v>
      </c>
      <c r="AW202" s="14" t="s">
        <v>34</v>
      </c>
      <c r="AX202" s="14" t="s">
        <v>85</v>
      </c>
      <c r="AY202" s="268" t="s">
        <v>179</v>
      </c>
    </row>
    <row r="203" s="13" customFormat="1">
      <c r="A203" s="13"/>
      <c r="B203" s="247"/>
      <c r="C203" s="248"/>
      <c r="D203" s="242" t="s">
        <v>190</v>
      </c>
      <c r="E203" s="248"/>
      <c r="F203" s="250" t="s">
        <v>1993</v>
      </c>
      <c r="G203" s="248"/>
      <c r="H203" s="251">
        <v>27.359999999999999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4</v>
      </c>
      <c r="AX203" s="13" t="s">
        <v>85</v>
      </c>
      <c r="AY203" s="257" t="s">
        <v>179</v>
      </c>
    </row>
    <row r="204" s="2" customFormat="1" ht="24.15" customHeight="1">
      <c r="A204" s="39"/>
      <c r="B204" s="40"/>
      <c r="C204" s="229" t="s">
        <v>284</v>
      </c>
      <c r="D204" s="229" t="s">
        <v>181</v>
      </c>
      <c r="E204" s="230" t="s">
        <v>448</v>
      </c>
      <c r="F204" s="231" t="s">
        <v>449</v>
      </c>
      <c r="G204" s="232" t="s">
        <v>184</v>
      </c>
      <c r="H204" s="233">
        <v>97.114999999999995</v>
      </c>
      <c r="I204" s="234"/>
      <c r="J204" s="235">
        <f>ROUND(I204*H204,2)</f>
        <v>0</v>
      </c>
      <c r="K204" s="231" t="s">
        <v>185</v>
      </c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186</v>
      </c>
      <c r="AT204" s="240" t="s">
        <v>181</v>
      </c>
      <c r="AU204" s="240" t="s">
        <v>87</v>
      </c>
      <c r="AY204" s="18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85</v>
      </c>
      <c r="BK204" s="241">
        <f>ROUND(I204*H204,2)</f>
        <v>0</v>
      </c>
      <c r="BL204" s="18" t="s">
        <v>186</v>
      </c>
      <c r="BM204" s="240" t="s">
        <v>1994</v>
      </c>
    </row>
    <row r="205" s="2" customFormat="1">
      <c r="A205" s="39"/>
      <c r="B205" s="40"/>
      <c r="C205" s="41"/>
      <c r="D205" s="242" t="s">
        <v>188</v>
      </c>
      <c r="E205" s="41"/>
      <c r="F205" s="243" t="s">
        <v>451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188</v>
      </c>
      <c r="AU205" s="18" t="s">
        <v>87</v>
      </c>
    </row>
    <row r="206" s="13" customFormat="1">
      <c r="A206" s="13"/>
      <c r="B206" s="247"/>
      <c r="C206" s="248"/>
      <c r="D206" s="242" t="s">
        <v>190</v>
      </c>
      <c r="E206" s="249" t="s">
        <v>1</v>
      </c>
      <c r="F206" s="250" t="s">
        <v>1995</v>
      </c>
      <c r="G206" s="248"/>
      <c r="H206" s="251">
        <v>97.114999999999995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190</v>
      </c>
      <c r="AU206" s="257" t="s">
        <v>87</v>
      </c>
      <c r="AV206" s="13" t="s">
        <v>87</v>
      </c>
      <c r="AW206" s="13" t="s">
        <v>34</v>
      </c>
      <c r="AX206" s="13" t="s">
        <v>78</v>
      </c>
      <c r="AY206" s="257" t="s">
        <v>179</v>
      </c>
    </row>
    <row r="207" s="14" customFormat="1">
      <c r="A207" s="14"/>
      <c r="B207" s="258"/>
      <c r="C207" s="259"/>
      <c r="D207" s="242" t="s">
        <v>190</v>
      </c>
      <c r="E207" s="260" t="s">
        <v>1</v>
      </c>
      <c r="F207" s="261" t="s">
        <v>192</v>
      </c>
      <c r="G207" s="259"/>
      <c r="H207" s="262">
        <v>97.114999999999995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190</v>
      </c>
      <c r="AU207" s="268" t="s">
        <v>87</v>
      </c>
      <c r="AV207" s="14" t="s">
        <v>186</v>
      </c>
      <c r="AW207" s="14" t="s">
        <v>34</v>
      </c>
      <c r="AX207" s="14" t="s">
        <v>85</v>
      </c>
      <c r="AY207" s="268" t="s">
        <v>179</v>
      </c>
    </row>
    <row r="208" s="2" customFormat="1" ht="37.8" customHeight="1">
      <c r="A208" s="39"/>
      <c r="B208" s="40"/>
      <c r="C208" s="229" t="s">
        <v>290</v>
      </c>
      <c r="D208" s="229" t="s">
        <v>181</v>
      </c>
      <c r="E208" s="230" t="s">
        <v>461</v>
      </c>
      <c r="F208" s="231" t="s">
        <v>462</v>
      </c>
      <c r="G208" s="232" t="s">
        <v>184</v>
      </c>
      <c r="H208" s="233">
        <v>2.5499999999999998</v>
      </c>
      <c r="I208" s="234"/>
      <c r="J208" s="235">
        <f>ROUND(I208*H208,2)</f>
        <v>0</v>
      </c>
      <c r="K208" s="231" t="s">
        <v>185</v>
      </c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186</v>
      </c>
      <c r="AT208" s="240" t="s">
        <v>181</v>
      </c>
      <c r="AU208" s="240" t="s">
        <v>87</v>
      </c>
      <c r="AY208" s="18" t="s">
        <v>179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85</v>
      </c>
      <c r="BK208" s="241">
        <f>ROUND(I208*H208,2)</f>
        <v>0</v>
      </c>
      <c r="BL208" s="18" t="s">
        <v>186</v>
      </c>
      <c r="BM208" s="240" t="s">
        <v>1996</v>
      </c>
    </row>
    <row r="209" s="2" customFormat="1">
      <c r="A209" s="39"/>
      <c r="B209" s="40"/>
      <c r="C209" s="41"/>
      <c r="D209" s="242" t="s">
        <v>188</v>
      </c>
      <c r="E209" s="41"/>
      <c r="F209" s="243" t="s">
        <v>464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188</v>
      </c>
      <c r="AU209" s="18" t="s">
        <v>87</v>
      </c>
    </row>
    <row r="210" s="13" customFormat="1">
      <c r="A210" s="13"/>
      <c r="B210" s="247"/>
      <c r="C210" s="248"/>
      <c r="D210" s="242" t="s">
        <v>190</v>
      </c>
      <c r="E210" s="249" t="s">
        <v>1</v>
      </c>
      <c r="F210" s="250" t="s">
        <v>1997</v>
      </c>
      <c r="G210" s="248"/>
      <c r="H210" s="251">
        <v>2.5499999999999998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190</v>
      </c>
      <c r="AU210" s="257" t="s">
        <v>87</v>
      </c>
      <c r="AV210" s="13" t="s">
        <v>87</v>
      </c>
      <c r="AW210" s="13" t="s">
        <v>34</v>
      </c>
      <c r="AX210" s="13" t="s">
        <v>78</v>
      </c>
      <c r="AY210" s="257" t="s">
        <v>179</v>
      </c>
    </row>
    <row r="211" s="14" customFormat="1">
      <c r="A211" s="14"/>
      <c r="B211" s="258"/>
      <c r="C211" s="259"/>
      <c r="D211" s="242" t="s">
        <v>190</v>
      </c>
      <c r="E211" s="260" t="s">
        <v>1</v>
      </c>
      <c r="F211" s="261" t="s">
        <v>192</v>
      </c>
      <c r="G211" s="259"/>
      <c r="H211" s="262">
        <v>2.5499999999999998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190</v>
      </c>
      <c r="AU211" s="268" t="s">
        <v>87</v>
      </c>
      <c r="AV211" s="14" t="s">
        <v>186</v>
      </c>
      <c r="AW211" s="14" t="s">
        <v>34</v>
      </c>
      <c r="AX211" s="14" t="s">
        <v>85</v>
      </c>
      <c r="AY211" s="268" t="s">
        <v>179</v>
      </c>
    </row>
    <row r="212" s="2" customFormat="1" ht="33" customHeight="1">
      <c r="A212" s="39"/>
      <c r="B212" s="40"/>
      <c r="C212" s="229" t="s">
        <v>295</v>
      </c>
      <c r="D212" s="229" t="s">
        <v>181</v>
      </c>
      <c r="E212" s="230" t="s">
        <v>467</v>
      </c>
      <c r="F212" s="231" t="s">
        <v>468</v>
      </c>
      <c r="G212" s="232" t="s">
        <v>184</v>
      </c>
      <c r="H212" s="233">
        <v>2.5499999999999998</v>
      </c>
      <c r="I212" s="234"/>
      <c r="J212" s="235">
        <f>ROUND(I212*H212,2)</f>
        <v>0</v>
      </c>
      <c r="K212" s="231" t="s">
        <v>185</v>
      </c>
      <c r="L212" s="45"/>
      <c r="M212" s="236" t="s">
        <v>1</v>
      </c>
      <c r="N212" s="237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186</v>
      </c>
      <c r="AT212" s="240" t="s">
        <v>181</v>
      </c>
      <c r="AU212" s="240" t="s">
        <v>87</v>
      </c>
      <c r="AY212" s="18" t="s">
        <v>179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85</v>
      </c>
      <c r="BK212" s="241">
        <f>ROUND(I212*H212,2)</f>
        <v>0</v>
      </c>
      <c r="BL212" s="18" t="s">
        <v>186</v>
      </c>
      <c r="BM212" s="240" t="s">
        <v>1998</v>
      </c>
    </row>
    <row r="213" s="2" customFormat="1">
      <c r="A213" s="39"/>
      <c r="B213" s="40"/>
      <c r="C213" s="41"/>
      <c r="D213" s="242" t="s">
        <v>188</v>
      </c>
      <c r="E213" s="41"/>
      <c r="F213" s="243" t="s">
        <v>470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188</v>
      </c>
      <c r="AU213" s="18" t="s">
        <v>87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1997</v>
      </c>
      <c r="G214" s="248"/>
      <c r="H214" s="251">
        <v>2.5499999999999998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87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4" customFormat="1">
      <c r="A215" s="14"/>
      <c r="B215" s="258"/>
      <c r="C215" s="259"/>
      <c r="D215" s="242" t="s">
        <v>190</v>
      </c>
      <c r="E215" s="260" t="s">
        <v>1</v>
      </c>
      <c r="F215" s="261" t="s">
        <v>192</v>
      </c>
      <c r="G215" s="259"/>
      <c r="H215" s="262">
        <v>2.5499999999999998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190</v>
      </c>
      <c r="AU215" s="268" t="s">
        <v>87</v>
      </c>
      <c r="AV215" s="14" t="s">
        <v>186</v>
      </c>
      <c r="AW215" s="14" t="s">
        <v>34</v>
      </c>
      <c r="AX215" s="14" t="s">
        <v>85</v>
      </c>
      <c r="AY215" s="268" t="s">
        <v>179</v>
      </c>
    </row>
    <row r="216" s="2" customFormat="1" ht="24.15" customHeight="1">
      <c r="A216" s="39"/>
      <c r="B216" s="40"/>
      <c r="C216" s="229" t="s">
        <v>300</v>
      </c>
      <c r="D216" s="229" t="s">
        <v>181</v>
      </c>
      <c r="E216" s="230" t="s">
        <v>472</v>
      </c>
      <c r="F216" s="231" t="s">
        <v>473</v>
      </c>
      <c r="G216" s="232" t="s">
        <v>184</v>
      </c>
      <c r="H216" s="233">
        <v>2.5499999999999998</v>
      </c>
      <c r="I216" s="234"/>
      <c r="J216" s="235">
        <f>ROUND(I216*H216,2)</f>
        <v>0</v>
      </c>
      <c r="K216" s="231" t="s">
        <v>185</v>
      </c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186</v>
      </c>
      <c r="AT216" s="240" t="s">
        <v>181</v>
      </c>
      <c r="AU216" s="240" t="s">
        <v>87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1999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475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87</v>
      </c>
    </row>
    <row r="218" s="13" customFormat="1">
      <c r="A218" s="13"/>
      <c r="B218" s="247"/>
      <c r="C218" s="248"/>
      <c r="D218" s="242" t="s">
        <v>190</v>
      </c>
      <c r="E218" s="249" t="s">
        <v>1</v>
      </c>
      <c r="F218" s="250" t="s">
        <v>1997</v>
      </c>
      <c r="G218" s="248"/>
      <c r="H218" s="251">
        <v>2.5499999999999998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190</v>
      </c>
      <c r="AU218" s="257" t="s">
        <v>87</v>
      </c>
      <c r="AV218" s="13" t="s">
        <v>87</v>
      </c>
      <c r="AW218" s="13" t="s">
        <v>34</v>
      </c>
      <c r="AX218" s="13" t="s">
        <v>85</v>
      </c>
      <c r="AY218" s="257" t="s">
        <v>179</v>
      </c>
    </row>
    <row r="219" s="2" customFormat="1" ht="16.5" customHeight="1">
      <c r="A219" s="39"/>
      <c r="B219" s="40"/>
      <c r="C219" s="280" t="s">
        <v>7</v>
      </c>
      <c r="D219" s="280" t="s">
        <v>400</v>
      </c>
      <c r="E219" s="281" t="s">
        <v>477</v>
      </c>
      <c r="F219" s="282" t="s">
        <v>478</v>
      </c>
      <c r="G219" s="283" t="s">
        <v>479</v>
      </c>
      <c r="H219" s="284">
        <v>0.076999999999999999</v>
      </c>
      <c r="I219" s="285"/>
      <c r="J219" s="286">
        <f>ROUND(I219*H219,2)</f>
        <v>0</v>
      </c>
      <c r="K219" s="282" t="s">
        <v>185</v>
      </c>
      <c r="L219" s="287"/>
      <c r="M219" s="288" t="s">
        <v>1</v>
      </c>
      <c r="N219" s="289" t="s">
        <v>43</v>
      </c>
      <c r="O219" s="92"/>
      <c r="P219" s="238">
        <f>O219*H219</f>
        <v>0</v>
      </c>
      <c r="Q219" s="238">
        <v>0.001</v>
      </c>
      <c r="R219" s="238">
        <f>Q219*H219</f>
        <v>7.7000000000000001E-05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227</v>
      </c>
      <c r="AT219" s="240" t="s">
        <v>400</v>
      </c>
      <c r="AU219" s="240" t="s">
        <v>87</v>
      </c>
      <c r="AY219" s="18" t="s">
        <v>179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85</v>
      </c>
      <c r="BK219" s="241">
        <f>ROUND(I219*H219,2)</f>
        <v>0</v>
      </c>
      <c r="BL219" s="18" t="s">
        <v>186</v>
      </c>
      <c r="BM219" s="240" t="s">
        <v>2000</v>
      </c>
    </row>
    <row r="220" s="2" customFormat="1">
      <c r="A220" s="39"/>
      <c r="B220" s="40"/>
      <c r="C220" s="41"/>
      <c r="D220" s="242" t="s">
        <v>188</v>
      </c>
      <c r="E220" s="41"/>
      <c r="F220" s="243" t="s">
        <v>478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188</v>
      </c>
      <c r="AU220" s="18" t="s">
        <v>87</v>
      </c>
    </row>
    <row r="221" s="13" customFormat="1">
      <c r="A221" s="13"/>
      <c r="B221" s="247"/>
      <c r="C221" s="248"/>
      <c r="D221" s="242" t="s">
        <v>190</v>
      </c>
      <c r="E221" s="249" t="s">
        <v>1</v>
      </c>
      <c r="F221" s="250" t="s">
        <v>2001</v>
      </c>
      <c r="G221" s="248"/>
      <c r="H221" s="251">
        <v>0.076999999999999999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190</v>
      </c>
      <c r="AU221" s="257" t="s">
        <v>87</v>
      </c>
      <c r="AV221" s="13" t="s">
        <v>87</v>
      </c>
      <c r="AW221" s="13" t="s">
        <v>34</v>
      </c>
      <c r="AX221" s="13" t="s">
        <v>85</v>
      </c>
      <c r="AY221" s="257" t="s">
        <v>179</v>
      </c>
    </row>
    <row r="222" s="2" customFormat="1" ht="24.15" customHeight="1">
      <c r="A222" s="39"/>
      <c r="B222" s="40"/>
      <c r="C222" s="229" t="s">
        <v>309</v>
      </c>
      <c r="D222" s="229" t="s">
        <v>181</v>
      </c>
      <c r="E222" s="230" t="s">
        <v>483</v>
      </c>
      <c r="F222" s="231" t="s">
        <v>484</v>
      </c>
      <c r="G222" s="232" t="s">
        <v>184</v>
      </c>
      <c r="H222" s="233">
        <v>103.15000000000001</v>
      </c>
      <c r="I222" s="234"/>
      <c r="J222" s="235">
        <f>ROUND(I222*H222,2)</f>
        <v>0</v>
      </c>
      <c r="K222" s="231" t="s">
        <v>185</v>
      </c>
      <c r="L222" s="45"/>
      <c r="M222" s="236" t="s">
        <v>1</v>
      </c>
      <c r="N222" s="237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186</v>
      </c>
      <c r="AT222" s="240" t="s">
        <v>181</v>
      </c>
      <c r="AU222" s="240" t="s">
        <v>87</v>
      </c>
      <c r="AY222" s="18" t="s">
        <v>179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85</v>
      </c>
      <c r="BK222" s="241">
        <f>ROUND(I222*H222,2)</f>
        <v>0</v>
      </c>
      <c r="BL222" s="18" t="s">
        <v>186</v>
      </c>
      <c r="BM222" s="240" t="s">
        <v>2002</v>
      </c>
    </row>
    <row r="223" s="2" customFormat="1">
      <c r="A223" s="39"/>
      <c r="B223" s="40"/>
      <c r="C223" s="41"/>
      <c r="D223" s="242" t="s">
        <v>188</v>
      </c>
      <c r="E223" s="41"/>
      <c r="F223" s="243" t="s">
        <v>486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188</v>
      </c>
      <c r="AU223" s="18" t="s">
        <v>87</v>
      </c>
    </row>
    <row r="224" s="13" customFormat="1">
      <c r="A224" s="13"/>
      <c r="B224" s="247"/>
      <c r="C224" s="248"/>
      <c r="D224" s="242" t="s">
        <v>190</v>
      </c>
      <c r="E224" s="249" t="s">
        <v>1</v>
      </c>
      <c r="F224" s="250" t="s">
        <v>2003</v>
      </c>
      <c r="G224" s="248"/>
      <c r="H224" s="251">
        <v>103.15000000000001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190</v>
      </c>
      <c r="AU224" s="257" t="s">
        <v>87</v>
      </c>
      <c r="AV224" s="13" t="s">
        <v>87</v>
      </c>
      <c r="AW224" s="13" t="s">
        <v>34</v>
      </c>
      <c r="AX224" s="13" t="s">
        <v>78</v>
      </c>
      <c r="AY224" s="257" t="s">
        <v>179</v>
      </c>
    </row>
    <row r="225" s="14" customFormat="1">
      <c r="A225" s="14"/>
      <c r="B225" s="258"/>
      <c r="C225" s="259"/>
      <c r="D225" s="242" t="s">
        <v>190</v>
      </c>
      <c r="E225" s="260" t="s">
        <v>1</v>
      </c>
      <c r="F225" s="261" t="s">
        <v>192</v>
      </c>
      <c r="G225" s="259"/>
      <c r="H225" s="262">
        <v>103.15000000000001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190</v>
      </c>
      <c r="AU225" s="268" t="s">
        <v>87</v>
      </c>
      <c r="AV225" s="14" t="s">
        <v>186</v>
      </c>
      <c r="AW225" s="14" t="s">
        <v>34</v>
      </c>
      <c r="AX225" s="14" t="s">
        <v>85</v>
      </c>
      <c r="AY225" s="268" t="s">
        <v>179</v>
      </c>
    </row>
    <row r="226" s="2" customFormat="1" ht="33" customHeight="1">
      <c r="A226" s="39"/>
      <c r="B226" s="40"/>
      <c r="C226" s="229" t="s">
        <v>314</v>
      </c>
      <c r="D226" s="229" t="s">
        <v>181</v>
      </c>
      <c r="E226" s="230" t="s">
        <v>489</v>
      </c>
      <c r="F226" s="231" t="s">
        <v>490</v>
      </c>
      <c r="G226" s="232" t="s">
        <v>184</v>
      </c>
      <c r="H226" s="233">
        <v>2.5499999999999998</v>
      </c>
      <c r="I226" s="234"/>
      <c r="J226" s="235">
        <f>ROUND(I226*H226,2)</f>
        <v>0</v>
      </c>
      <c r="K226" s="231" t="s">
        <v>185</v>
      </c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186</v>
      </c>
      <c r="AT226" s="240" t="s">
        <v>181</v>
      </c>
      <c r="AU226" s="240" t="s">
        <v>87</v>
      </c>
      <c r="AY226" s="18" t="s">
        <v>179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85</v>
      </c>
      <c r="BK226" s="241">
        <f>ROUND(I226*H226,2)</f>
        <v>0</v>
      </c>
      <c r="BL226" s="18" t="s">
        <v>186</v>
      </c>
      <c r="BM226" s="240" t="s">
        <v>2004</v>
      </c>
    </row>
    <row r="227" s="2" customFormat="1">
      <c r="A227" s="39"/>
      <c r="B227" s="40"/>
      <c r="C227" s="41"/>
      <c r="D227" s="242" t="s">
        <v>188</v>
      </c>
      <c r="E227" s="41"/>
      <c r="F227" s="243" t="s">
        <v>492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188</v>
      </c>
      <c r="AU227" s="18" t="s">
        <v>87</v>
      </c>
    </row>
    <row r="228" s="13" customFormat="1">
      <c r="A228" s="13"/>
      <c r="B228" s="247"/>
      <c r="C228" s="248"/>
      <c r="D228" s="242" t="s">
        <v>190</v>
      </c>
      <c r="E228" s="249" t="s">
        <v>1</v>
      </c>
      <c r="F228" s="250" t="s">
        <v>1997</v>
      </c>
      <c r="G228" s="248"/>
      <c r="H228" s="251">
        <v>2.5499999999999998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190</v>
      </c>
      <c r="AU228" s="257" t="s">
        <v>87</v>
      </c>
      <c r="AV228" s="13" t="s">
        <v>87</v>
      </c>
      <c r="AW228" s="13" t="s">
        <v>34</v>
      </c>
      <c r="AX228" s="13" t="s">
        <v>78</v>
      </c>
      <c r="AY228" s="257" t="s">
        <v>179</v>
      </c>
    </row>
    <row r="229" s="14" customFormat="1">
      <c r="A229" s="14"/>
      <c r="B229" s="258"/>
      <c r="C229" s="259"/>
      <c r="D229" s="242" t="s">
        <v>190</v>
      </c>
      <c r="E229" s="260" t="s">
        <v>1</v>
      </c>
      <c r="F229" s="261" t="s">
        <v>192</v>
      </c>
      <c r="G229" s="259"/>
      <c r="H229" s="262">
        <v>2.5499999999999998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190</v>
      </c>
      <c r="AU229" s="268" t="s">
        <v>87</v>
      </c>
      <c r="AV229" s="14" t="s">
        <v>186</v>
      </c>
      <c r="AW229" s="14" t="s">
        <v>34</v>
      </c>
      <c r="AX229" s="14" t="s">
        <v>85</v>
      </c>
      <c r="AY229" s="268" t="s">
        <v>179</v>
      </c>
    </row>
    <row r="230" s="2" customFormat="1" ht="33" customHeight="1">
      <c r="A230" s="39"/>
      <c r="B230" s="40"/>
      <c r="C230" s="229" t="s">
        <v>319</v>
      </c>
      <c r="D230" s="229" t="s">
        <v>181</v>
      </c>
      <c r="E230" s="230" t="s">
        <v>501</v>
      </c>
      <c r="F230" s="231" t="s">
        <v>502</v>
      </c>
      <c r="G230" s="232" t="s">
        <v>184</v>
      </c>
      <c r="H230" s="233">
        <v>2.5499999999999998</v>
      </c>
      <c r="I230" s="234"/>
      <c r="J230" s="235">
        <f>ROUND(I230*H230,2)</f>
        <v>0</v>
      </c>
      <c r="K230" s="231" t="s">
        <v>185</v>
      </c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186</v>
      </c>
      <c r="AT230" s="240" t="s">
        <v>181</v>
      </c>
      <c r="AU230" s="240" t="s">
        <v>87</v>
      </c>
      <c r="AY230" s="18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85</v>
      </c>
      <c r="BK230" s="241">
        <f>ROUND(I230*H230,2)</f>
        <v>0</v>
      </c>
      <c r="BL230" s="18" t="s">
        <v>186</v>
      </c>
      <c r="BM230" s="240" t="s">
        <v>2005</v>
      </c>
    </row>
    <row r="231" s="2" customFormat="1">
      <c r="A231" s="39"/>
      <c r="B231" s="40"/>
      <c r="C231" s="41"/>
      <c r="D231" s="242" t="s">
        <v>188</v>
      </c>
      <c r="E231" s="41"/>
      <c r="F231" s="243" t="s">
        <v>504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188</v>
      </c>
      <c r="AU231" s="18" t="s">
        <v>87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1997</v>
      </c>
      <c r="G232" s="248"/>
      <c r="H232" s="251">
        <v>2.5499999999999998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87</v>
      </c>
      <c r="AV232" s="13" t="s">
        <v>87</v>
      </c>
      <c r="AW232" s="13" t="s">
        <v>34</v>
      </c>
      <c r="AX232" s="13" t="s">
        <v>78</v>
      </c>
      <c r="AY232" s="257" t="s">
        <v>179</v>
      </c>
    </row>
    <row r="233" s="14" customFormat="1">
      <c r="A233" s="14"/>
      <c r="B233" s="258"/>
      <c r="C233" s="259"/>
      <c r="D233" s="242" t="s">
        <v>190</v>
      </c>
      <c r="E233" s="260" t="s">
        <v>1</v>
      </c>
      <c r="F233" s="261" t="s">
        <v>192</v>
      </c>
      <c r="G233" s="259"/>
      <c r="H233" s="262">
        <v>2.5499999999999998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190</v>
      </c>
      <c r="AU233" s="268" t="s">
        <v>87</v>
      </c>
      <c r="AV233" s="14" t="s">
        <v>186</v>
      </c>
      <c r="AW233" s="14" t="s">
        <v>34</v>
      </c>
      <c r="AX233" s="14" t="s">
        <v>85</v>
      </c>
      <c r="AY233" s="268" t="s">
        <v>179</v>
      </c>
    </row>
    <row r="234" s="2" customFormat="1" ht="16.5" customHeight="1">
      <c r="A234" s="39"/>
      <c r="B234" s="40"/>
      <c r="C234" s="229" t="s">
        <v>324</v>
      </c>
      <c r="D234" s="229" t="s">
        <v>181</v>
      </c>
      <c r="E234" s="230" t="s">
        <v>506</v>
      </c>
      <c r="F234" s="231" t="s">
        <v>507</v>
      </c>
      <c r="G234" s="232" t="s">
        <v>246</v>
      </c>
      <c r="H234" s="233">
        <v>0.064000000000000001</v>
      </c>
      <c r="I234" s="234"/>
      <c r="J234" s="235">
        <f>ROUND(I234*H234,2)</f>
        <v>0</v>
      </c>
      <c r="K234" s="231" t="s">
        <v>185</v>
      </c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186</v>
      </c>
      <c r="AT234" s="240" t="s">
        <v>181</v>
      </c>
      <c r="AU234" s="240" t="s">
        <v>87</v>
      </c>
      <c r="AY234" s="18" t="s">
        <v>179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85</v>
      </c>
      <c r="BK234" s="241">
        <f>ROUND(I234*H234,2)</f>
        <v>0</v>
      </c>
      <c r="BL234" s="18" t="s">
        <v>186</v>
      </c>
      <c r="BM234" s="240" t="s">
        <v>2006</v>
      </c>
    </row>
    <row r="235" s="2" customFormat="1">
      <c r="A235" s="39"/>
      <c r="B235" s="40"/>
      <c r="C235" s="41"/>
      <c r="D235" s="242" t="s">
        <v>188</v>
      </c>
      <c r="E235" s="41"/>
      <c r="F235" s="243" t="s">
        <v>509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188</v>
      </c>
      <c r="AU235" s="18" t="s">
        <v>87</v>
      </c>
    </row>
    <row r="236" s="13" customFormat="1">
      <c r="A236" s="13"/>
      <c r="B236" s="247"/>
      <c r="C236" s="248"/>
      <c r="D236" s="242" t="s">
        <v>190</v>
      </c>
      <c r="E236" s="249" t="s">
        <v>1</v>
      </c>
      <c r="F236" s="250" t="s">
        <v>2007</v>
      </c>
      <c r="G236" s="248"/>
      <c r="H236" s="251">
        <v>0.064000000000000001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190</v>
      </c>
      <c r="AU236" s="257" t="s">
        <v>87</v>
      </c>
      <c r="AV236" s="13" t="s">
        <v>87</v>
      </c>
      <c r="AW236" s="13" t="s">
        <v>34</v>
      </c>
      <c r="AX236" s="13" t="s">
        <v>78</v>
      </c>
      <c r="AY236" s="257" t="s">
        <v>179</v>
      </c>
    </row>
    <row r="237" s="14" customFormat="1">
      <c r="A237" s="14"/>
      <c r="B237" s="258"/>
      <c r="C237" s="259"/>
      <c r="D237" s="242" t="s">
        <v>190</v>
      </c>
      <c r="E237" s="260" t="s">
        <v>1</v>
      </c>
      <c r="F237" s="261" t="s">
        <v>192</v>
      </c>
      <c r="G237" s="259"/>
      <c r="H237" s="262">
        <v>0.064000000000000001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8" t="s">
        <v>190</v>
      </c>
      <c r="AU237" s="268" t="s">
        <v>87</v>
      </c>
      <c r="AV237" s="14" t="s">
        <v>186</v>
      </c>
      <c r="AW237" s="14" t="s">
        <v>34</v>
      </c>
      <c r="AX237" s="14" t="s">
        <v>85</v>
      </c>
      <c r="AY237" s="268" t="s">
        <v>179</v>
      </c>
    </row>
    <row r="238" s="12" customFormat="1" ht="22.8" customHeight="1">
      <c r="A238" s="12"/>
      <c r="B238" s="213"/>
      <c r="C238" s="214"/>
      <c r="D238" s="215" t="s">
        <v>77</v>
      </c>
      <c r="E238" s="227" t="s">
        <v>95</v>
      </c>
      <c r="F238" s="227" t="s">
        <v>669</v>
      </c>
      <c r="G238" s="214"/>
      <c r="H238" s="214"/>
      <c r="I238" s="217"/>
      <c r="J238" s="228">
        <f>BK238</f>
        <v>0</v>
      </c>
      <c r="K238" s="214"/>
      <c r="L238" s="219"/>
      <c r="M238" s="220"/>
      <c r="N238" s="221"/>
      <c r="O238" s="221"/>
      <c r="P238" s="222">
        <f>SUM(P239:P250)</f>
        <v>0</v>
      </c>
      <c r="Q238" s="221"/>
      <c r="R238" s="222">
        <f>SUM(R239:R250)</f>
        <v>2.4738959999999999</v>
      </c>
      <c r="S238" s="221"/>
      <c r="T238" s="223">
        <f>SUM(T239:T250)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77</v>
      </c>
      <c r="AU238" s="225" t="s">
        <v>85</v>
      </c>
      <c r="AY238" s="224" t="s">
        <v>179</v>
      </c>
      <c r="BK238" s="226">
        <f>SUM(BK239:BK250)</f>
        <v>0</v>
      </c>
    </row>
    <row r="239" s="2" customFormat="1" ht="24.15" customHeight="1">
      <c r="A239" s="39"/>
      <c r="B239" s="40"/>
      <c r="C239" s="229" t="s">
        <v>331</v>
      </c>
      <c r="D239" s="229" t="s">
        <v>181</v>
      </c>
      <c r="E239" s="230" t="s">
        <v>730</v>
      </c>
      <c r="F239" s="231" t="s">
        <v>731</v>
      </c>
      <c r="G239" s="232" t="s">
        <v>253</v>
      </c>
      <c r="H239" s="233">
        <v>4.7999999999999998</v>
      </c>
      <c r="I239" s="234"/>
      <c r="J239" s="235">
        <f>ROUND(I239*H239,2)</f>
        <v>0</v>
      </c>
      <c r="K239" s="231" t="s">
        <v>185</v>
      </c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0.24127000000000001</v>
      </c>
      <c r="R239" s="238">
        <f>Q239*H239</f>
        <v>1.158096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186</v>
      </c>
      <c r="AT239" s="240" t="s">
        <v>181</v>
      </c>
      <c r="AU239" s="240" t="s">
        <v>87</v>
      </c>
      <c r="AY239" s="18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85</v>
      </c>
      <c r="BK239" s="241">
        <f>ROUND(I239*H239,2)</f>
        <v>0</v>
      </c>
      <c r="BL239" s="18" t="s">
        <v>186</v>
      </c>
      <c r="BM239" s="240" t="s">
        <v>2008</v>
      </c>
    </row>
    <row r="240" s="2" customFormat="1">
      <c r="A240" s="39"/>
      <c r="B240" s="40"/>
      <c r="C240" s="41"/>
      <c r="D240" s="242" t="s">
        <v>188</v>
      </c>
      <c r="E240" s="41"/>
      <c r="F240" s="243" t="s">
        <v>733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188</v>
      </c>
      <c r="AU240" s="18" t="s">
        <v>87</v>
      </c>
    </row>
    <row r="241" s="13" customFormat="1">
      <c r="A241" s="13"/>
      <c r="B241" s="247"/>
      <c r="C241" s="248"/>
      <c r="D241" s="242" t="s">
        <v>190</v>
      </c>
      <c r="E241" s="249" t="s">
        <v>1</v>
      </c>
      <c r="F241" s="250" t="s">
        <v>2009</v>
      </c>
      <c r="G241" s="248"/>
      <c r="H241" s="251">
        <v>4.7999999999999998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190</v>
      </c>
      <c r="AU241" s="257" t="s">
        <v>87</v>
      </c>
      <c r="AV241" s="13" t="s">
        <v>87</v>
      </c>
      <c r="AW241" s="13" t="s">
        <v>34</v>
      </c>
      <c r="AX241" s="13" t="s">
        <v>78</v>
      </c>
      <c r="AY241" s="257" t="s">
        <v>179</v>
      </c>
    </row>
    <row r="242" s="14" customFormat="1">
      <c r="A242" s="14"/>
      <c r="B242" s="258"/>
      <c r="C242" s="259"/>
      <c r="D242" s="242" t="s">
        <v>190</v>
      </c>
      <c r="E242" s="260" t="s">
        <v>1</v>
      </c>
      <c r="F242" s="261" t="s">
        <v>192</v>
      </c>
      <c r="G242" s="259"/>
      <c r="H242" s="262">
        <v>4.7999999999999998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190</v>
      </c>
      <c r="AU242" s="268" t="s">
        <v>87</v>
      </c>
      <c r="AV242" s="14" t="s">
        <v>186</v>
      </c>
      <c r="AW242" s="14" t="s">
        <v>34</v>
      </c>
      <c r="AX242" s="14" t="s">
        <v>85</v>
      </c>
      <c r="AY242" s="268" t="s">
        <v>179</v>
      </c>
    </row>
    <row r="243" s="2" customFormat="1" ht="21.75" customHeight="1">
      <c r="A243" s="39"/>
      <c r="B243" s="40"/>
      <c r="C243" s="280" t="s">
        <v>337</v>
      </c>
      <c r="D243" s="280" t="s">
        <v>400</v>
      </c>
      <c r="E243" s="281" t="s">
        <v>736</v>
      </c>
      <c r="F243" s="282" t="s">
        <v>737</v>
      </c>
      <c r="G243" s="283" t="s">
        <v>195</v>
      </c>
      <c r="H243" s="284">
        <v>12.24</v>
      </c>
      <c r="I243" s="285"/>
      <c r="J243" s="286">
        <f>ROUND(I243*H243,2)</f>
        <v>0</v>
      </c>
      <c r="K243" s="282" t="s">
        <v>1</v>
      </c>
      <c r="L243" s="287"/>
      <c r="M243" s="288" t="s">
        <v>1</v>
      </c>
      <c r="N243" s="289" t="s">
        <v>43</v>
      </c>
      <c r="O243" s="92"/>
      <c r="P243" s="238">
        <f>O243*H243</f>
        <v>0</v>
      </c>
      <c r="Q243" s="238">
        <v>0.032500000000000001</v>
      </c>
      <c r="R243" s="238">
        <f>Q243*H243</f>
        <v>0.39780000000000004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227</v>
      </c>
      <c r="AT243" s="240" t="s">
        <v>400</v>
      </c>
      <c r="AU243" s="240" t="s">
        <v>87</v>
      </c>
      <c r="AY243" s="18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85</v>
      </c>
      <c r="BK243" s="241">
        <f>ROUND(I243*H243,2)</f>
        <v>0</v>
      </c>
      <c r="BL243" s="18" t="s">
        <v>186</v>
      </c>
      <c r="BM243" s="240" t="s">
        <v>2010</v>
      </c>
    </row>
    <row r="244" s="2" customFormat="1">
      <c r="A244" s="39"/>
      <c r="B244" s="40"/>
      <c r="C244" s="41"/>
      <c r="D244" s="242" t="s">
        <v>188</v>
      </c>
      <c r="E244" s="41"/>
      <c r="F244" s="243" t="s">
        <v>737</v>
      </c>
      <c r="G244" s="41"/>
      <c r="H244" s="41"/>
      <c r="I244" s="244"/>
      <c r="J244" s="41"/>
      <c r="K244" s="41"/>
      <c r="L244" s="45"/>
      <c r="M244" s="245"/>
      <c r="N244" s="24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188</v>
      </c>
      <c r="AU244" s="18" t="s">
        <v>87</v>
      </c>
    </row>
    <row r="245" s="13" customFormat="1">
      <c r="A245" s="13"/>
      <c r="B245" s="247"/>
      <c r="C245" s="248"/>
      <c r="D245" s="242" t="s">
        <v>190</v>
      </c>
      <c r="E245" s="249" t="s">
        <v>1</v>
      </c>
      <c r="F245" s="250" t="s">
        <v>250</v>
      </c>
      <c r="G245" s="248"/>
      <c r="H245" s="251">
        <v>12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190</v>
      </c>
      <c r="AU245" s="257" t="s">
        <v>87</v>
      </c>
      <c r="AV245" s="13" t="s">
        <v>87</v>
      </c>
      <c r="AW245" s="13" t="s">
        <v>34</v>
      </c>
      <c r="AX245" s="13" t="s">
        <v>85</v>
      </c>
      <c r="AY245" s="257" t="s">
        <v>179</v>
      </c>
    </row>
    <row r="246" s="13" customFormat="1">
      <c r="A246" s="13"/>
      <c r="B246" s="247"/>
      <c r="C246" s="248"/>
      <c r="D246" s="242" t="s">
        <v>190</v>
      </c>
      <c r="E246" s="248"/>
      <c r="F246" s="250" t="s">
        <v>2011</v>
      </c>
      <c r="G246" s="248"/>
      <c r="H246" s="251">
        <v>12.24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190</v>
      </c>
      <c r="AU246" s="257" t="s">
        <v>87</v>
      </c>
      <c r="AV246" s="13" t="s">
        <v>87</v>
      </c>
      <c r="AW246" s="13" t="s">
        <v>4</v>
      </c>
      <c r="AX246" s="13" t="s">
        <v>85</v>
      </c>
      <c r="AY246" s="257" t="s">
        <v>179</v>
      </c>
    </row>
    <row r="247" s="2" customFormat="1" ht="21.75" customHeight="1">
      <c r="A247" s="39"/>
      <c r="B247" s="40"/>
      <c r="C247" s="280" t="s">
        <v>342</v>
      </c>
      <c r="D247" s="280" t="s">
        <v>400</v>
      </c>
      <c r="E247" s="281" t="s">
        <v>741</v>
      </c>
      <c r="F247" s="282" t="s">
        <v>742</v>
      </c>
      <c r="G247" s="283" t="s">
        <v>195</v>
      </c>
      <c r="H247" s="284">
        <v>18.359999999999999</v>
      </c>
      <c r="I247" s="285"/>
      <c r="J247" s="286">
        <f>ROUND(I247*H247,2)</f>
        <v>0</v>
      </c>
      <c r="K247" s="282" t="s">
        <v>1</v>
      </c>
      <c r="L247" s="287"/>
      <c r="M247" s="288" t="s">
        <v>1</v>
      </c>
      <c r="N247" s="289" t="s">
        <v>43</v>
      </c>
      <c r="O247" s="92"/>
      <c r="P247" s="238">
        <f>O247*H247</f>
        <v>0</v>
      </c>
      <c r="Q247" s="238">
        <v>0.050000000000000003</v>
      </c>
      <c r="R247" s="238">
        <f>Q247*H247</f>
        <v>0.91800000000000004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227</v>
      </c>
      <c r="AT247" s="240" t="s">
        <v>400</v>
      </c>
      <c r="AU247" s="240" t="s">
        <v>87</v>
      </c>
      <c r="AY247" s="18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85</v>
      </c>
      <c r="BK247" s="241">
        <f>ROUND(I247*H247,2)</f>
        <v>0</v>
      </c>
      <c r="BL247" s="18" t="s">
        <v>186</v>
      </c>
      <c r="BM247" s="240" t="s">
        <v>2012</v>
      </c>
    </row>
    <row r="248" s="2" customFormat="1">
      <c r="A248" s="39"/>
      <c r="B248" s="40"/>
      <c r="C248" s="41"/>
      <c r="D248" s="242" t="s">
        <v>188</v>
      </c>
      <c r="E248" s="41"/>
      <c r="F248" s="243" t="s">
        <v>742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188</v>
      </c>
      <c r="AU248" s="18" t="s">
        <v>87</v>
      </c>
    </row>
    <row r="249" s="13" customFormat="1">
      <c r="A249" s="13"/>
      <c r="B249" s="247"/>
      <c r="C249" s="248"/>
      <c r="D249" s="242" t="s">
        <v>190</v>
      </c>
      <c r="E249" s="249" t="s">
        <v>1</v>
      </c>
      <c r="F249" s="250" t="s">
        <v>290</v>
      </c>
      <c r="G249" s="248"/>
      <c r="H249" s="251">
        <v>18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190</v>
      </c>
      <c r="AU249" s="257" t="s">
        <v>87</v>
      </c>
      <c r="AV249" s="13" t="s">
        <v>87</v>
      </c>
      <c r="AW249" s="13" t="s">
        <v>34</v>
      </c>
      <c r="AX249" s="13" t="s">
        <v>85</v>
      </c>
      <c r="AY249" s="257" t="s">
        <v>179</v>
      </c>
    </row>
    <row r="250" s="13" customFormat="1">
      <c r="A250" s="13"/>
      <c r="B250" s="247"/>
      <c r="C250" s="248"/>
      <c r="D250" s="242" t="s">
        <v>190</v>
      </c>
      <c r="E250" s="248"/>
      <c r="F250" s="250" t="s">
        <v>2013</v>
      </c>
      <c r="G250" s="248"/>
      <c r="H250" s="251">
        <v>18.359999999999999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190</v>
      </c>
      <c r="AU250" s="257" t="s">
        <v>87</v>
      </c>
      <c r="AV250" s="13" t="s">
        <v>87</v>
      </c>
      <c r="AW250" s="13" t="s">
        <v>4</v>
      </c>
      <c r="AX250" s="13" t="s">
        <v>85</v>
      </c>
      <c r="AY250" s="257" t="s">
        <v>179</v>
      </c>
    </row>
    <row r="251" s="12" customFormat="1" ht="22.8" customHeight="1">
      <c r="A251" s="12"/>
      <c r="B251" s="213"/>
      <c r="C251" s="214"/>
      <c r="D251" s="215" t="s">
        <v>77</v>
      </c>
      <c r="E251" s="227" t="s">
        <v>211</v>
      </c>
      <c r="F251" s="227" t="s">
        <v>855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SUM(P252:P275)</f>
        <v>0</v>
      </c>
      <c r="Q251" s="221"/>
      <c r="R251" s="222">
        <f>SUM(R252:R275)</f>
        <v>0</v>
      </c>
      <c r="S251" s="221"/>
      <c r="T251" s="223">
        <f>SUM(T252:T275)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85</v>
      </c>
      <c r="AT251" s="225" t="s">
        <v>77</v>
      </c>
      <c r="AU251" s="225" t="s">
        <v>85</v>
      </c>
      <c r="AY251" s="224" t="s">
        <v>179</v>
      </c>
      <c r="BK251" s="226">
        <f>SUM(BK252:BK275)</f>
        <v>0</v>
      </c>
    </row>
    <row r="252" s="2" customFormat="1" ht="21.75" customHeight="1">
      <c r="A252" s="39"/>
      <c r="B252" s="40"/>
      <c r="C252" s="229" t="s">
        <v>347</v>
      </c>
      <c r="D252" s="229" t="s">
        <v>181</v>
      </c>
      <c r="E252" s="230" t="s">
        <v>881</v>
      </c>
      <c r="F252" s="231" t="s">
        <v>882</v>
      </c>
      <c r="G252" s="232" t="s">
        <v>184</v>
      </c>
      <c r="H252" s="233">
        <v>91.540000000000006</v>
      </c>
      <c r="I252" s="234"/>
      <c r="J252" s="235">
        <f>ROUND(I252*H252,2)</f>
        <v>0</v>
      </c>
      <c r="K252" s="231" t="s">
        <v>185</v>
      </c>
      <c r="L252" s="45"/>
      <c r="M252" s="236" t="s">
        <v>1</v>
      </c>
      <c r="N252" s="237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186</v>
      </c>
      <c r="AT252" s="240" t="s">
        <v>181</v>
      </c>
      <c r="AU252" s="240" t="s">
        <v>87</v>
      </c>
      <c r="AY252" s="18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85</v>
      </c>
      <c r="BK252" s="241">
        <f>ROUND(I252*H252,2)</f>
        <v>0</v>
      </c>
      <c r="BL252" s="18" t="s">
        <v>186</v>
      </c>
      <c r="BM252" s="240" t="s">
        <v>2014</v>
      </c>
    </row>
    <row r="253" s="2" customFormat="1">
      <c r="A253" s="39"/>
      <c r="B253" s="40"/>
      <c r="C253" s="41"/>
      <c r="D253" s="242" t="s">
        <v>188</v>
      </c>
      <c r="E253" s="41"/>
      <c r="F253" s="243" t="s">
        <v>884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188</v>
      </c>
      <c r="AU253" s="18" t="s">
        <v>87</v>
      </c>
    </row>
    <row r="254" s="13" customFormat="1">
      <c r="A254" s="13"/>
      <c r="B254" s="247"/>
      <c r="C254" s="248"/>
      <c r="D254" s="242" t="s">
        <v>190</v>
      </c>
      <c r="E254" s="249" t="s">
        <v>1</v>
      </c>
      <c r="F254" s="250" t="s">
        <v>2015</v>
      </c>
      <c r="G254" s="248"/>
      <c r="H254" s="251">
        <v>91.540000000000006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190</v>
      </c>
      <c r="AU254" s="257" t="s">
        <v>87</v>
      </c>
      <c r="AV254" s="13" t="s">
        <v>87</v>
      </c>
      <c r="AW254" s="13" t="s">
        <v>34</v>
      </c>
      <c r="AX254" s="13" t="s">
        <v>78</v>
      </c>
      <c r="AY254" s="257" t="s">
        <v>179</v>
      </c>
    </row>
    <row r="255" s="14" customFormat="1">
      <c r="A255" s="14"/>
      <c r="B255" s="258"/>
      <c r="C255" s="259"/>
      <c r="D255" s="242" t="s">
        <v>190</v>
      </c>
      <c r="E255" s="260" t="s">
        <v>1</v>
      </c>
      <c r="F255" s="261" t="s">
        <v>192</v>
      </c>
      <c r="G255" s="259"/>
      <c r="H255" s="262">
        <v>91.540000000000006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190</v>
      </c>
      <c r="AU255" s="268" t="s">
        <v>87</v>
      </c>
      <c r="AV255" s="14" t="s">
        <v>186</v>
      </c>
      <c r="AW255" s="14" t="s">
        <v>34</v>
      </c>
      <c r="AX255" s="14" t="s">
        <v>85</v>
      </c>
      <c r="AY255" s="268" t="s">
        <v>179</v>
      </c>
    </row>
    <row r="256" s="2" customFormat="1" ht="21.75" customHeight="1">
      <c r="A256" s="39"/>
      <c r="B256" s="40"/>
      <c r="C256" s="229" t="s">
        <v>352</v>
      </c>
      <c r="D256" s="229" t="s">
        <v>181</v>
      </c>
      <c r="E256" s="230" t="s">
        <v>2016</v>
      </c>
      <c r="F256" s="231" t="s">
        <v>2017</v>
      </c>
      <c r="G256" s="232" t="s">
        <v>184</v>
      </c>
      <c r="H256" s="233">
        <v>11.609999999999999</v>
      </c>
      <c r="I256" s="234"/>
      <c r="J256" s="235">
        <f>ROUND(I256*H256,2)</f>
        <v>0</v>
      </c>
      <c r="K256" s="231" t="s">
        <v>185</v>
      </c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186</v>
      </c>
      <c r="AT256" s="240" t="s">
        <v>181</v>
      </c>
      <c r="AU256" s="240" t="s">
        <v>87</v>
      </c>
      <c r="AY256" s="18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85</v>
      </c>
      <c r="BK256" s="241">
        <f>ROUND(I256*H256,2)</f>
        <v>0</v>
      </c>
      <c r="BL256" s="18" t="s">
        <v>186</v>
      </c>
      <c r="BM256" s="240" t="s">
        <v>2018</v>
      </c>
    </row>
    <row r="257" s="2" customFormat="1">
      <c r="A257" s="39"/>
      <c r="B257" s="40"/>
      <c r="C257" s="41"/>
      <c r="D257" s="242" t="s">
        <v>188</v>
      </c>
      <c r="E257" s="41"/>
      <c r="F257" s="243" t="s">
        <v>2019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188</v>
      </c>
      <c r="AU257" s="18" t="s">
        <v>87</v>
      </c>
    </row>
    <row r="258" s="13" customFormat="1">
      <c r="A258" s="13"/>
      <c r="B258" s="247"/>
      <c r="C258" s="248"/>
      <c r="D258" s="242" t="s">
        <v>190</v>
      </c>
      <c r="E258" s="249" t="s">
        <v>1</v>
      </c>
      <c r="F258" s="250" t="s">
        <v>2020</v>
      </c>
      <c r="G258" s="248"/>
      <c r="H258" s="251">
        <v>11.609999999999999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190</v>
      </c>
      <c r="AU258" s="257" t="s">
        <v>87</v>
      </c>
      <c r="AV258" s="13" t="s">
        <v>87</v>
      </c>
      <c r="AW258" s="13" t="s">
        <v>34</v>
      </c>
      <c r="AX258" s="13" t="s">
        <v>78</v>
      </c>
      <c r="AY258" s="257" t="s">
        <v>179</v>
      </c>
    </row>
    <row r="259" s="14" customFormat="1">
      <c r="A259" s="14"/>
      <c r="B259" s="258"/>
      <c r="C259" s="259"/>
      <c r="D259" s="242" t="s">
        <v>190</v>
      </c>
      <c r="E259" s="260" t="s">
        <v>1</v>
      </c>
      <c r="F259" s="261" t="s">
        <v>192</v>
      </c>
      <c r="G259" s="259"/>
      <c r="H259" s="262">
        <v>11.609999999999999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8" t="s">
        <v>190</v>
      </c>
      <c r="AU259" s="268" t="s">
        <v>87</v>
      </c>
      <c r="AV259" s="14" t="s">
        <v>186</v>
      </c>
      <c r="AW259" s="14" t="s">
        <v>34</v>
      </c>
      <c r="AX259" s="14" t="s">
        <v>85</v>
      </c>
      <c r="AY259" s="268" t="s">
        <v>179</v>
      </c>
    </row>
    <row r="260" s="2" customFormat="1" ht="33" customHeight="1">
      <c r="A260" s="39"/>
      <c r="B260" s="40"/>
      <c r="C260" s="229" t="s">
        <v>357</v>
      </c>
      <c r="D260" s="229" t="s">
        <v>181</v>
      </c>
      <c r="E260" s="230" t="s">
        <v>893</v>
      </c>
      <c r="F260" s="231" t="s">
        <v>894</v>
      </c>
      <c r="G260" s="232" t="s">
        <v>184</v>
      </c>
      <c r="H260" s="233">
        <v>90.189999999999998</v>
      </c>
      <c r="I260" s="234"/>
      <c r="J260" s="235">
        <f>ROUND(I260*H260,2)</f>
        <v>0</v>
      </c>
      <c r="K260" s="231" t="s">
        <v>185</v>
      </c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186</v>
      </c>
      <c r="AT260" s="240" t="s">
        <v>181</v>
      </c>
      <c r="AU260" s="240" t="s">
        <v>87</v>
      </c>
      <c r="AY260" s="18" t="s">
        <v>179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85</v>
      </c>
      <c r="BK260" s="241">
        <f>ROUND(I260*H260,2)</f>
        <v>0</v>
      </c>
      <c r="BL260" s="18" t="s">
        <v>186</v>
      </c>
      <c r="BM260" s="240" t="s">
        <v>2021</v>
      </c>
    </row>
    <row r="261" s="2" customFormat="1">
      <c r="A261" s="39"/>
      <c r="B261" s="40"/>
      <c r="C261" s="41"/>
      <c r="D261" s="242" t="s">
        <v>188</v>
      </c>
      <c r="E261" s="41"/>
      <c r="F261" s="243" t="s">
        <v>896</v>
      </c>
      <c r="G261" s="41"/>
      <c r="H261" s="41"/>
      <c r="I261" s="244"/>
      <c r="J261" s="41"/>
      <c r="K261" s="41"/>
      <c r="L261" s="45"/>
      <c r="M261" s="245"/>
      <c r="N261" s="24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188</v>
      </c>
      <c r="AU261" s="18" t="s">
        <v>87</v>
      </c>
    </row>
    <row r="262" s="13" customFormat="1">
      <c r="A262" s="13"/>
      <c r="B262" s="247"/>
      <c r="C262" s="248"/>
      <c r="D262" s="242" t="s">
        <v>190</v>
      </c>
      <c r="E262" s="249" t="s">
        <v>1</v>
      </c>
      <c r="F262" s="250" t="s">
        <v>2022</v>
      </c>
      <c r="G262" s="248"/>
      <c r="H262" s="251">
        <v>90.189999999999998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190</v>
      </c>
      <c r="AU262" s="257" t="s">
        <v>87</v>
      </c>
      <c r="AV262" s="13" t="s">
        <v>87</v>
      </c>
      <c r="AW262" s="13" t="s">
        <v>34</v>
      </c>
      <c r="AX262" s="13" t="s">
        <v>78</v>
      </c>
      <c r="AY262" s="257" t="s">
        <v>179</v>
      </c>
    </row>
    <row r="263" s="14" customFormat="1">
      <c r="A263" s="14"/>
      <c r="B263" s="258"/>
      <c r="C263" s="259"/>
      <c r="D263" s="242" t="s">
        <v>190</v>
      </c>
      <c r="E263" s="260" t="s">
        <v>1</v>
      </c>
      <c r="F263" s="261" t="s">
        <v>192</v>
      </c>
      <c r="G263" s="259"/>
      <c r="H263" s="262">
        <v>90.189999999999998</v>
      </c>
      <c r="I263" s="263"/>
      <c r="J263" s="259"/>
      <c r="K263" s="259"/>
      <c r="L263" s="264"/>
      <c r="M263" s="265"/>
      <c r="N263" s="266"/>
      <c r="O263" s="266"/>
      <c r="P263" s="266"/>
      <c r="Q263" s="266"/>
      <c r="R263" s="266"/>
      <c r="S263" s="266"/>
      <c r="T263" s="26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8" t="s">
        <v>190</v>
      </c>
      <c r="AU263" s="268" t="s">
        <v>87</v>
      </c>
      <c r="AV263" s="14" t="s">
        <v>186</v>
      </c>
      <c r="AW263" s="14" t="s">
        <v>34</v>
      </c>
      <c r="AX263" s="14" t="s">
        <v>85</v>
      </c>
      <c r="AY263" s="268" t="s">
        <v>179</v>
      </c>
    </row>
    <row r="264" s="2" customFormat="1" ht="24.15" customHeight="1">
      <c r="A264" s="39"/>
      <c r="B264" s="40"/>
      <c r="C264" s="229" t="s">
        <v>363</v>
      </c>
      <c r="D264" s="229" t="s">
        <v>181</v>
      </c>
      <c r="E264" s="230" t="s">
        <v>906</v>
      </c>
      <c r="F264" s="231" t="s">
        <v>907</v>
      </c>
      <c r="G264" s="232" t="s">
        <v>184</v>
      </c>
      <c r="H264" s="233">
        <v>90.189999999999998</v>
      </c>
      <c r="I264" s="234"/>
      <c r="J264" s="235">
        <f>ROUND(I264*H264,2)</f>
        <v>0</v>
      </c>
      <c r="K264" s="231" t="s">
        <v>185</v>
      </c>
      <c r="L264" s="45"/>
      <c r="M264" s="236" t="s">
        <v>1</v>
      </c>
      <c r="N264" s="237" t="s">
        <v>43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186</v>
      </c>
      <c r="AT264" s="240" t="s">
        <v>181</v>
      </c>
      <c r="AU264" s="240" t="s">
        <v>87</v>
      </c>
      <c r="AY264" s="18" t="s">
        <v>179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85</v>
      </c>
      <c r="BK264" s="241">
        <f>ROUND(I264*H264,2)</f>
        <v>0</v>
      </c>
      <c r="BL264" s="18" t="s">
        <v>186</v>
      </c>
      <c r="BM264" s="240" t="s">
        <v>2023</v>
      </c>
    </row>
    <row r="265" s="2" customFormat="1">
      <c r="A265" s="39"/>
      <c r="B265" s="40"/>
      <c r="C265" s="41"/>
      <c r="D265" s="242" t="s">
        <v>188</v>
      </c>
      <c r="E265" s="41"/>
      <c r="F265" s="243" t="s">
        <v>909</v>
      </c>
      <c r="G265" s="41"/>
      <c r="H265" s="41"/>
      <c r="I265" s="244"/>
      <c r="J265" s="41"/>
      <c r="K265" s="41"/>
      <c r="L265" s="45"/>
      <c r="M265" s="245"/>
      <c r="N265" s="24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188</v>
      </c>
      <c r="AU265" s="18" t="s">
        <v>87</v>
      </c>
    </row>
    <row r="266" s="13" customFormat="1">
      <c r="A266" s="13"/>
      <c r="B266" s="247"/>
      <c r="C266" s="248"/>
      <c r="D266" s="242" t="s">
        <v>190</v>
      </c>
      <c r="E266" s="249" t="s">
        <v>1</v>
      </c>
      <c r="F266" s="250" t="s">
        <v>2022</v>
      </c>
      <c r="G266" s="248"/>
      <c r="H266" s="251">
        <v>90.189999999999998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190</v>
      </c>
      <c r="AU266" s="257" t="s">
        <v>87</v>
      </c>
      <c r="AV266" s="13" t="s">
        <v>87</v>
      </c>
      <c r="AW266" s="13" t="s">
        <v>34</v>
      </c>
      <c r="AX266" s="13" t="s">
        <v>78</v>
      </c>
      <c r="AY266" s="257" t="s">
        <v>179</v>
      </c>
    </row>
    <row r="267" s="14" customFormat="1">
      <c r="A267" s="14"/>
      <c r="B267" s="258"/>
      <c r="C267" s="259"/>
      <c r="D267" s="242" t="s">
        <v>190</v>
      </c>
      <c r="E267" s="260" t="s">
        <v>1</v>
      </c>
      <c r="F267" s="261" t="s">
        <v>192</v>
      </c>
      <c r="G267" s="259"/>
      <c r="H267" s="262">
        <v>90.189999999999998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190</v>
      </c>
      <c r="AU267" s="268" t="s">
        <v>87</v>
      </c>
      <c r="AV267" s="14" t="s">
        <v>186</v>
      </c>
      <c r="AW267" s="14" t="s">
        <v>34</v>
      </c>
      <c r="AX267" s="14" t="s">
        <v>85</v>
      </c>
      <c r="AY267" s="268" t="s">
        <v>179</v>
      </c>
    </row>
    <row r="268" s="2" customFormat="1" ht="21.75" customHeight="1">
      <c r="A268" s="39"/>
      <c r="B268" s="40"/>
      <c r="C268" s="229" t="s">
        <v>369</v>
      </c>
      <c r="D268" s="229" t="s">
        <v>181</v>
      </c>
      <c r="E268" s="230" t="s">
        <v>911</v>
      </c>
      <c r="F268" s="231" t="s">
        <v>912</v>
      </c>
      <c r="G268" s="232" t="s">
        <v>184</v>
      </c>
      <c r="H268" s="233">
        <v>90.189999999999998</v>
      </c>
      <c r="I268" s="234"/>
      <c r="J268" s="235">
        <f>ROUND(I268*H268,2)</f>
        <v>0</v>
      </c>
      <c r="K268" s="231" t="s">
        <v>185</v>
      </c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186</v>
      </c>
      <c r="AT268" s="240" t="s">
        <v>181</v>
      </c>
      <c r="AU268" s="240" t="s">
        <v>87</v>
      </c>
      <c r="AY268" s="18" t="s">
        <v>179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85</v>
      </c>
      <c r="BK268" s="241">
        <f>ROUND(I268*H268,2)</f>
        <v>0</v>
      </c>
      <c r="BL268" s="18" t="s">
        <v>186</v>
      </c>
      <c r="BM268" s="240" t="s">
        <v>2024</v>
      </c>
    </row>
    <row r="269" s="2" customFormat="1">
      <c r="A269" s="39"/>
      <c r="B269" s="40"/>
      <c r="C269" s="41"/>
      <c r="D269" s="242" t="s">
        <v>188</v>
      </c>
      <c r="E269" s="41"/>
      <c r="F269" s="243" t="s">
        <v>914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188</v>
      </c>
      <c r="AU269" s="18" t="s">
        <v>87</v>
      </c>
    </row>
    <row r="270" s="13" customFormat="1">
      <c r="A270" s="13"/>
      <c r="B270" s="247"/>
      <c r="C270" s="248"/>
      <c r="D270" s="242" t="s">
        <v>190</v>
      </c>
      <c r="E270" s="249" t="s">
        <v>1</v>
      </c>
      <c r="F270" s="250" t="s">
        <v>2022</v>
      </c>
      <c r="G270" s="248"/>
      <c r="H270" s="251">
        <v>90.189999999999998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190</v>
      </c>
      <c r="AU270" s="257" t="s">
        <v>87</v>
      </c>
      <c r="AV270" s="13" t="s">
        <v>87</v>
      </c>
      <c r="AW270" s="13" t="s">
        <v>34</v>
      </c>
      <c r="AX270" s="13" t="s">
        <v>78</v>
      </c>
      <c r="AY270" s="257" t="s">
        <v>179</v>
      </c>
    </row>
    <row r="271" s="14" customFormat="1">
      <c r="A271" s="14"/>
      <c r="B271" s="258"/>
      <c r="C271" s="259"/>
      <c r="D271" s="242" t="s">
        <v>190</v>
      </c>
      <c r="E271" s="260" t="s">
        <v>1</v>
      </c>
      <c r="F271" s="261" t="s">
        <v>192</v>
      </c>
      <c r="G271" s="259"/>
      <c r="H271" s="262">
        <v>90.189999999999998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190</v>
      </c>
      <c r="AU271" s="268" t="s">
        <v>87</v>
      </c>
      <c r="AV271" s="14" t="s">
        <v>186</v>
      </c>
      <c r="AW271" s="14" t="s">
        <v>34</v>
      </c>
      <c r="AX271" s="14" t="s">
        <v>85</v>
      </c>
      <c r="AY271" s="268" t="s">
        <v>179</v>
      </c>
    </row>
    <row r="272" s="2" customFormat="1" ht="33" customHeight="1">
      <c r="A272" s="39"/>
      <c r="B272" s="40"/>
      <c r="C272" s="229" t="s">
        <v>378</v>
      </c>
      <c r="D272" s="229" t="s">
        <v>181</v>
      </c>
      <c r="E272" s="230" t="s">
        <v>916</v>
      </c>
      <c r="F272" s="231" t="s">
        <v>917</v>
      </c>
      <c r="G272" s="232" t="s">
        <v>184</v>
      </c>
      <c r="H272" s="233">
        <v>90.189999999999998</v>
      </c>
      <c r="I272" s="234"/>
      <c r="J272" s="235">
        <f>ROUND(I272*H272,2)</f>
        <v>0</v>
      </c>
      <c r="K272" s="231" t="s">
        <v>185</v>
      </c>
      <c r="L272" s="45"/>
      <c r="M272" s="236" t="s">
        <v>1</v>
      </c>
      <c r="N272" s="237" t="s">
        <v>43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186</v>
      </c>
      <c r="AT272" s="240" t="s">
        <v>181</v>
      </c>
      <c r="AU272" s="240" t="s">
        <v>87</v>
      </c>
      <c r="AY272" s="18" t="s">
        <v>179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85</v>
      </c>
      <c r="BK272" s="241">
        <f>ROUND(I272*H272,2)</f>
        <v>0</v>
      </c>
      <c r="BL272" s="18" t="s">
        <v>186</v>
      </c>
      <c r="BM272" s="240" t="s">
        <v>2025</v>
      </c>
    </row>
    <row r="273" s="2" customFormat="1">
      <c r="A273" s="39"/>
      <c r="B273" s="40"/>
      <c r="C273" s="41"/>
      <c r="D273" s="242" t="s">
        <v>188</v>
      </c>
      <c r="E273" s="41"/>
      <c r="F273" s="243" t="s">
        <v>919</v>
      </c>
      <c r="G273" s="41"/>
      <c r="H273" s="41"/>
      <c r="I273" s="244"/>
      <c r="J273" s="41"/>
      <c r="K273" s="41"/>
      <c r="L273" s="45"/>
      <c r="M273" s="245"/>
      <c r="N273" s="24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188</v>
      </c>
      <c r="AU273" s="18" t="s">
        <v>87</v>
      </c>
    </row>
    <row r="274" s="13" customFormat="1">
      <c r="A274" s="13"/>
      <c r="B274" s="247"/>
      <c r="C274" s="248"/>
      <c r="D274" s="242" t="s">
        <v>190</v>
      </c>
      <c r="E274" s="249" t="s">
        <v>1</v>
      </c>
      <c r="F274" s="250" t="s">
        <v>2022</v>
      </c>
      <c r="G274" s="248"/>
      <c r="H274" s="251">
        <v>90.189999999999998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190</v>
      </c>
      <c r="AU274" s="257" t="s">
        <v>87</v>
      </c>
      <c r="AV274" s="13" t="s">
        <v>87</v>
      </c>
      <c r="AW274" s="13" t="s">
        <v>34</v>
      </c>
      <c r="AX274" s="13" t="s">
        <v>78</v>
      </c>
      <c r="AY274" s="257" t="s">
        <v>179</v>
      </c>
    </row>
    <row r="275" s="14" customFormat="1">
      <c r="A275" s="14"/>
      <c r="B275" s="258"/>
      <c r="C275" s="259"/>
      <c r="D275" s="242" t="s">
        <v>190</v>
      </c>
      <c r="E275" s="260" t="s">
        <v>1</v>
      </c>
      <c r="F275" s="261" t="s">
        <v>192</v>
      </c>
      <c r="G275" s="259"/>
      <c r="H275" s="262">
        <v>90.189999999999998</v>
      </c>
      <c r="I275" s="263"/>
      <c r="J275" s="259"/>
      <c r="K275" s="259"/>
      <c r="L275" s="264"/>
      <c r="M275" s="265"/>
      <c r="N275" s="266"/>
      <c r="O275" s="266"/>
      <c r="P275" s="266"/>
      <c r="Q275" s="266"/>
      <c r="R275" s="266"/>
      <c r="S275" s="266"/>
      <c r="T275" s="26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8" t="s">
        <v>190</v>
      </c>
      <c r="AU275" s="268" t="s">
        <v>87</v>
      </c>
      <c r="AV275" s="14" t="s">
        <v>186</v>
      </c>
      <c r="AW275" s="14" t="s">
        <v>34</v>
      </c>
      <c r="AX275" s="14" t="s">
        <v>85</v>
      </c>
      <c r="AY275" s="268" t="s">
        <v>179</v>
      </c>
    </row>
    <row r="276" s="12" customFormat="1" ht="22.8" customHeight="1">
      <c r="A276" s="12"/>
      <c r="B276" s="213"/>
      <c r="C276" s="214"/>
      <c r="D276" s="215" t="s">
        <v>77</v>
      </c>
      <c r="E276" s="227" t="s">
        <v>217</v>
      </c>
      <c r="F276" s="227" t="s">
        <v>2026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SUM(P277:P280)</f>
        <v>0</v>
      </c>
      <c r="Q276" s="221"/>
      <c r="R276" s="222">
        <f>SUM(R277:R280)</f>
        <v>1.2402</v>
      </c>
      <c r="S276" s="221"/>
      <c r="T276" s="223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77</v>
      </c>
      <c r="AU276" s="225" t="s">
        <v>85</v>
      </c>
      <c r="AY276" s="224" t="s">
        <v>179</v>
      </c>
      <c r="BK276" s="226">
        <f>SUM(BK277:BK280)</f>
        <v>0</v>
      </c>
    </row>
    <row r="277" s="2" customFormat="1" ht="21.75" customHeight="1">
      <c r="A277" s="39"/>
      <c r="B277" s="40"/>
      <c r="C277" s="229" t="s">
        <v>385</v>
      </c>
      <c r="D277" s="229" t="s">
        <v>181</v>
      </c>
      <c r="E277" s="230" t="s">
        <v>2027</v>
      </c>
      <c r="F277" s="231" t="s">
        <v>2028</v>
      </c>
      <c r="G277" s="232" t="s">
        <v>184</v>
      </c>
      <c r="H277" s="233">
        <v>4.5</v>
      </c>
      <c r="I277" s="234"/>
      <c r="J277" s="235">
        <f>ROUND(I277*H277,2)</f>
        <v>0</v>
      </c>
      <c r="K277" s="231" t="s">
        <v>185</v>
      </c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0.27560000000000001</v>
      </c>
      <c r="R277" s="238">
        <f>Q277*H277</f>
        <v>1.2402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186</v>
      </c>
      <c r="AT277" s="240" t="s">
        <v>181</v>
      </c>
      <c r="AU277" s="240" t="s">
        <v>87</v>
      </c>
      <c r="AY277" s="18" t="s">
        <v>179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85</v>
      </c>
      <c r="BK277" s="241">
        <f>ROUND(I277*H277,2)</f>
        <v>0</v>
      </c>
      <c r="BL277" s="18" t="s">
        <v>186</v>
      </c>
      <c r="BM277" s="240" t="s">
        <v>2029</v>
      </c>
    </row>
    <row r="278" s="2" customFormat="1">
      <c r="A278" s="39"/>
      <c r="B278" s="40"/>
      <c r="C278" s="41"/>
      <c r="D278" s="242" t="s">
        <v>188</v>
      </c>
      <c r="E278" s="41"/>
      <c r="F278" s="243" t="s">
        <v>2030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188</v>
      </c>
      <c r="AU278" s="18" t="s">
        <v>87</v>
      </c>
    </row>
    <row r="279" s="13" customFormat="1">
      <c r="A279" s="13"/>
      <c r="B279" s="247"/>
      <c r="C279" s="248"/>
      <c r="D279" s="242" t="s">
        <v>190</v>
      </c>
      <c r="E279" s="249" t="s">
        <v>1</v>
      </c>
      <c r="F279" s="250" t="s">
        <v>1976</v>
      </c>
      <c r="G279" s="248"/>
      <c r="H279" s="251">
        <v>4.5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190</v>
      </c>
      <c r="AU279" s="257" t="s">
        <v>87</v>
      </c>
      <c r="AV279" s="13" t="s">
        <v>87</v>
      </c>
      <c r="AW279" s="13" t="s">
        <v>34</v>
      </c>
      <c r="AX279" s="13" t="s">
        <v>78</v>
      </c>
      <c r="AY279" s="257" t="s">
        <v>179</v>
      </c>
    </row>
    <row r="280" s="14" customFormat="1">
      <c r="A280" s="14"/>
      <c r="B280" s="258"/>
      <c r="C280" s="259"/>
      <c r="D280" s="242" t="s">
        <v>190</v>
      </c>
      <c r="E280" s="260" t="s">
        <v>1</v>
      </c>
      <c r="F280" s="261" t="s">
        <v>192</v>
      </c>
      <c r="G280" s="259"/>
      <c r="H280" s="262">
        <v>4.5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8" t="s">
        <v>190</v>
      </c>
      <c r="AU280" s="268" t="s">
        <v>87</v>
      </c>
      <c r="AV280" s="14" t="s">
        <v>186</v>
      </c>
      <c r="AW280" s="14" t="s">
        <v>34</v>
      </c>
      <c r="AX280" s="14" t="s">
        <v>85</v>
      </c>
      <c r="AY280" s="268" t="s">
        <v>179</v>
      </c>
    </row>
    <row r="281" s="12" customFormat="1" ht="22.8" customHeight="1">
      <c r="A281" s="12"/>
      <c r="B281" s="213"/>
      <c r="C281" s="214"/>
      <c r="D281" s="215" t="s">
        <v>77</v>
      </c>
      <c r="E281" s="227" t="s">
        <v>216</v>
      </c>
      <c r="F281" s="227" t="s">
        <v>1029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P282+SUM(P283:P297)</f>
        <v>0</v>
      </c>
      <c r="Q281" s="221"/>
      <c r="R281" s="222">
        <f>R282+SUM(R283:R297)</f>
        <v>21.622904999999996</v>
      </c>
      <c r="S281" s="221"/>
      <c r="T281" s="223">
        <f>T282+SUM(T283:T297)</f>
        <v>17.456699999999998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77</v>
      </c>
      <c r="AU281" s="225" t="s">
        <v>85</v>
      </c>
      <c r="AY281" s="224" t="s">
        <v>179</v>
      </c>
      <c r="BK281" s="226">
        <f>BK282+SUM(BK283:BK297)</f>
        <v>0</v>
      </c>
    </row>
    <row r="282" s="2" customFormat="1" ht="33" customHeight="1">
      <c r="A282" s="39"/>
      <c r="B282" s="40"/>
      <c r="C282" s="229" t="s">
        <v>392</v>
      </c>
      <c r="D282" s="229" t="s">
        <v>181</v>
      </c>
      <c r="E282" s="230" t="s">
        <v>1114</v>
      </c>
      <c r="F282" s="231" t="s">
        <v>1115</v>
      </c>
      <c r="G282" s="232" t="s">
        <v>253</v>
      </c>
      <c r="H282" s="233">
        <v>95.409999999999997</v>
      </c>
      <c r="I282" s="234"/>
      <c r="J282" s="235">
        <f>ROUND(I282*H282,2)</f>
        <v>0</v>
      </c>
      <c r="K282" s="231" t="s">
        <v>185</v>
      </c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0.1295</v>
      </c>
      <c r="R282" s="238">
        <f>Q282*H282</f>
        <v>12.355594999999999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186</v>
      </c>
      <c r="AT282" s="240" t="s">
        <v>181</v>
      </c>
      <c r="AU282" s="240" t="s">
        <v>87</v>
      </c>
      <c r="AY282" s="18" t="s">
        <v>179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85</v>
      </c>
      <c r="BK282" s="241">
        <f>ROUND(I282*H282,2)</f>
        <v>0</v>
      </c>
      <c r="BL282" s="18" t="s">
        <v>186</v>
      </c>
      <c r="BM282" s="240" t="s">
        <v>2031</v>
      </c>
    </row>
    <row r="283" s="2" customFormat="1">
      <c r="A283" s="39"/>
      <c r="B283" s="40"/>
      <c r="C283" s="41"/>
      <c r="D283" s="242" t="s">
        <v>188</v>
      </c>
      <c r="E283" s="41"/>
      <c r="F283" s="243" t="s">
        <v>1117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188</v>
      </c>
      <c r="AU283" s="18" t="s">
        <v>87</v>
      </c>
    </row>
    <row r="284" s="13" customFormat="1">
      <c r="A284" s="13"/>
      <c r="B284" s="247"/>
      <c r="C284" s="248"/>
      <c r="D284" s="242" t="s">
        <v>190</v>
      </c>
      <c r="E284" s="249" t="s">
        <v>1</v>
      </c>
      <c r="F284" s="250" t="s">
        <v>2032</v>
      </c>
      <c r="G284" s="248"/>
      <c r="H284" s="251">
        <v>95.409999999999997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190</v>
      </c>
      <c r="AU284" s="257" t="s">
        <v>87</v>
      </c>
      <c r="AV284" s="13" t="s">
        <v>87</v>
      </c>
      <c r="AW284" s="13" t="s">
        <v>34</v>
      </c>
      <c r="AX284" s="13" t="s">
        <v>78</v>
      </c>
      <c r="AY284" s="257" t="s">
        <v>179</v>
      </c>
    </row>
    <row r="285" s="14" customFormat="1">
      <c r="A285" s="14"/>
      <c r="B285" s="258"/>
      <c r="C285" s="259"/>
      <c r="D285" s="242" t="s">
        <v>190</v>
      </c>
      <c r="E285" s="260" t="s">
        <v>1</v>
      </c>
      <c r="F285" s="261" t="s">
        <v>192</v>
      </c>
      <c r="G285" s="259"/>
      <c r="H285" s="262">
        <v>95.409999999999997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190</v>
      </c>
      <c r="AU285" s="268" t="s">
        <v>87</v>
      </c>
      <c r="AV285" s="14" t="s">
        <v>186</v>
      </c>
      <c r="AW285" s="14" t="s">
        <v>34</v>
      </c>
      <c r="AX285" s="14" t="s">
        <v>85</v>
      </c>
      <c r="AY285" s="268" t="s">
        <v>179</v>
      </c>
    </row>
    <row r="286" s="2" customFormat="1" ht="16.5" customHeight="1">
      <c r="A286" s="39"/>
      <c r="B286" s="40"/>
      <c r="C286" s="280" t="s">
        <v>399</v>
      </c>
      <c r="D286" s="280" t="s">
        <v>400</v>
      </c>
      <c r="E286" s="281" t="s">
        <v>1120</v>
      </c>
      <c r="F286" s="282" t="s">
        <v>1121</v>
      </c>
      <c r="G286" s="283" t="s">
        <v>253</v>
      </c>
      <c r="H286" s="284">
        <v>97.317999999999998</v>
      </c>
      <c r="I286" s="285"/>
      <c r="J286" s="286">
        <f>ROUND(I286*H286,2)</f>
        <v>0</v>
      </c>
      <c r="K286" s="282" t="s">
        <v>185</v>
      </c>
      <c r="L286" s="287"/>
      <c r="M286" s="288" t="s">
        <v>1</v>
      </c>
      <c r="N286" s="289" t="s">
        <v>43</v>
      </c>
      <c r="O286" s="92"/>
      <c r="P286" s="238">
        <f>O286*H286</f>
        <v>0</v>
      </c>
      <c r="Q286" s="238">
        <v>0.044999999999999998</v>
      </c>
      <c r="R286" s="238">
        <f>Q286*H286</f>
        <v>4.3793099999999994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227</v>
      </c>
      <c r="AT286" s="240" t="s">
        <v>400</v>
      </c>
      <c r="AU286" s="240" t="s">
        <v>87</v>
      </c>
      <c r="AY286" s="18" t="s">
        <v>179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85</v>
      </c>
      <c r="BK286" s="241">
        <f>ROUND(I286*H286,2)</f>
        <v>0</v>
      </c>
      <c r="BL286" s="18" t="s">
        <v>186</v>
      </c>
      <c r="BM286" s="240" t="s">
        <v>2033</v>
      </c>
    </row>
    <row r="287" s="2" customFormat="1">
      <c r="A287" s="39"/>
      <c r="B287" s="40"/>
      <c r="C287" s="41"/>
      <c r="D287" s="242" t="s">
        <v>188</v>
      </c>
      <c r="E287" s="41"/>
      <c r="F287" s="243" t="s">
        <v>1121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188</v>
      </c>
      <c r="AU287" s="18" t="s">
        <v>87</v>
      </c>
    </row>
    <row r="288" s="13" customFormat="1">
      <c r="A288" s="13"/>
      <c r="B288" s="247"/>
      <c r="C288" s="248"/>
      <c r="D288" s="242" t="s">
        <v>190</v>
      </c>
      <c r="E288" s="249" t="s">
        <v>1</v>
      </c>
      <c r="F288" s="250" t="s">
        <v>2032</v>
      </c>
      <c r="G288" s="248"/>
      <c r="H288" s="251">
        <v>95.409999999999997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190</v>
      </c>
      <c r="AU288" s="257" t="s">
        <v>87</v>
      </c>
      <c r="AV288" s="13" t="s">
        <v>87</v>
      </c>
      <c r="AW288" s="13" t="s">
        <v>34</v>
      </c>
      <c r="AX288" s="13" t="s">
        <v>78</v>
      </c>
      <c r="AY288" s="257" t="s">
        <v>179</v>
      </c>
    </row>
    <row r="289" s="14" customFormat="1">
      <c r="A289" s="14"/>
      <c r="B289" s="258"/>
      <c r="C289" s="259"/>
      <c r="D289" s="242" t="s">
        <v>190</v>
      </c>
      <c r="E289" s="260" t="s">
        <v>1</v>
      </c>
      <c r="F289" s="261" t="s">
        <v>192</v>
      </c>
      <c r="G289" s="259"/>
      <c r="H289" s="262">
        <v>95.409999999999997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8" t="s">
        <v>190</v>
      </c>
      <c r="AU289" s="268" t="s">
        <v>87</v>
      </c>
      <c r="AV289" s="14" t="s">
        <v>186</v>
      </c>
      <c r="AW289" s="14" t="s">
        <v>34</v>
      </c>
      <c r="AX289" s="14" t="s">
        <v>85</v>
      </c>
      <c r="AY289" s="268" t="s">
        <v>179</v>
      </c>
    </row>
    <row r="290" s="13" customFormat="1">
      <c r="A290" s="13"/>
      <c r="B290" s="247"/>
      <c r="C290" s="248"/>
      <c r="D290" s="242" t="s">
        <v>190</v>
      </c>
      <c r="E290" s="248"/>
      <c r="F290" s="250" t="s">
        <v>2034</v>
      </c>
      <c r="G290" s="248"/>
      <c r="H290" s="251">
        <v>97.317999999999998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190</v>
      </c>
      <c r="AU290" s="257" t="s">
        <v>87</v>
      </c>
      <c r="AV290" s="13" t="s">
        <v>87</v>
      </c>
      <c r="AW290" s="13" t="s">
        <v>4</v>
      </c>
      <c r="AX290" s="13" t="s">
        <v>85</v>
      </c>
      <c r="AY290" s="257" t="s">
        <v>179</v>
      </c>
    </row>
    <row r="291" s="2" customFormat="1" ht="24.15" customHeight="1">
      <c r="A291" s="39"/>
      <c r="B291" s="40"/>
      <c r="C291" s="229" t="s">
        <v>408</v>
      </c>
      <c r="D291" s="229" t="s">
        <v>181</v>
      </c>
      <c r="E291" s="230" t="s">
        <v>2035</v>
      </c>
      <c r="F291" s="231" t="s">
        <v>2036</v>
      </c>
      <c r="G291" s="232" t="s">
        <v>253</v>
      </c>
      <c r="H291" s="233">
        <v>16.5</v>
      </c>
      <c r="I291" s="234"/>
      <c r="J291" s="235">
        <f>ROUND(I291*H291,2)</f>
        <v>0</v>
      </c>
      <c r="K291" s="231" t="s">
        <v>185</v>
      </c>
      <c r="L291" s="45"/>
      <c r="M291" s="236" t="s">
        <v>1</v>
      </c>
      <c r="N291" s="237" t="s">
        <v>43</v>
      </c>
      <c r="O291" s="92"/>
      <c r="P291" s="238">
        <f>O291*H291</f>
        <v>0</v>
      </c>
      <c r="Q291" s="238">
        <v>0.24895999999999999</v>
      </c>
      <c r="R291" s="238">
        <f>Q291*H291</f>
        <v>4.1078399999999995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186</v>
      </c>
      <c r="AT291" s="240" t="s">
        <v>181</v>
      </c>
      <c r="AU291" s="240" t="s">
        <v>87</v>
      </c>
      <c r="AY291" s="18" t="s">
        <v>179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85</v>
      </c>
      <c r="BK291" s="241">
        <f>ROUND(I291*H291,2)</f>
        <v>0</v>
      </c>
      <c r="BL291" s="18" t="s">
        <v>186</v>
      </c>
      <c r="BM291" s="240" t="s">
        <v>2037</v>
      </c>
    </row>
    <row r="292" s="2" customFormat="1">
      <c r="A292" s="39"/>
      <c r="B292" s="40"/>
      <c r="C292" s="41"/>
      <c r="D292" s="242" t="s">
        <v>188</v>
      </c>
      <c r="E292" s="41"/>
      <c r="F292" s="243" t="s">
        <v>2038</v>
      </c>
      <c r="G292" s="41"/>
      <c r="H292" s="41"/>
      <c r="I292" s="244"/>
      <c r="J292" s="41"/>
      <c r="K292" s="41"/>
      <c r="L292" s="45"/>
      <c r="M292" s="245"/>
      <c r="N292" s="24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188</v>
      </c>
      <c r="AU292" s="18" t="s">
        <v>87</v>
      </c>
    </row>
    <row r="293" s="13" customFormat="1">
      <c r="A293" s="13"/>
      <c r="B293" s="247"/>
      <c r="C293" s="248"/>
      <c r="D293" s="242" t="s">
        <v>190</v>
      </c>
      <c r="E293" s="249" t="s">
        <v>1</v>
      </c>
      <c r="F293" s="250" t="s">
        <v>2039</v>
      </c>
      <c r="G293" s="248"/>
      <c r="H293" s="251">
        <v>16.5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190</v>
      </c>
      <c r="AU293" s="257" t="s">
        <v>87</v>
      </c>
      <c r="AV293" s="13" t="s">
        <v>87</v>
      </c>
      <c r="AW293" s="13" t="s">
        <v>34</v>
      </c>
      <c r="AX293" s="13" t="s">
        <v>85</v>
      </c>
      <c r="AY293" s="257" t="s">
        <v>179</v>
      </c>
    </row>
    <row r="294" s="2" customFormat="1" ht="24.15" customHeight="1">
      <c r="A294" s="39"/>
      <c r="B294" s="40"/>
      <c r="C294" s="229" t="s">
        <v>415</v>
      </c>
      <c r="D294" s="229" t="s">
        <v>181</v>
      </c>
      <c r="E294" s="230" t="s">
        <v>2040</v>
      </c>
      <c r="F294" s="231" t="s">
        <v>2041</v>
      </c>
      <c r="G294" s="232" t="s">
        <v>195</v>
      </c>
      <c r="H294" s="233">
        <v>4</v>
      </c>
      <c r="I294" s="234"/>
      <c r="J294" s="235">
        <f>ROUND(I294*H294,2)</f>
        <v>0</v>
      </c>
      <c r="K294" s="231" t="s">
        <v>185</v>
      </c>
      <c r="L294" s="45"/>
      <c r="M294" s="236" t="s">
        <v>1</v>
      </c>
      <c r="N294" s="237" t="s">
        <v>43</v>
      </c>
      <c r="O294" s="92"/>
      <c r="P294" s="238">
        <f>O294*H294</f>
        <v>0</v>
      </c>
      <c r="Q294" s="238">
        <v>0.19503999999999999</v>
      </c>
      <c r="R294" s="238">
        <f>Q294*H294</f>
        <v>0.78015999999999996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186</v>
      </c>
      <c r="AT294" s="240" t="s">
        <v>181</v>
      </c>
      <c r="AU294" s="240" t="s">
        <v>87</v>
      </c>
      <c r="AY294" s="18" t="s">
        <v>179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85</v>
      </c>
      <c r="BK294" s="241">
        <f>ROUND(I294*H294,2)</f>
        <v>0</v>
      </c>
      <c r="BL294" s="18" t="s">
        <v>186</v>
      </c>
      <c r="BM294" s="240" t="s">
        <v>2042</v>
      </c>
    </row>
    <row r="295" s="2" customFormat="1">
      <c r="A295" s="39"/>
      <c r="B295" s="40"/>
      <c r="C295" s="41"/>
      <c r="D295" s="242" t="s">
        <v>188</v>
      </c>
      <c r="E295" s="41"/>
      <c r="F295" s="243" t="s">
        <v>2043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188</v>
      </c>
      <c r="AU295" s="18" t="s">
        <v>87</v>
      </c>
    </row>
    <row r="296" s="13" customFormat="1">
      <c r="A296" s="13"/>
      <c r="B296" s="247"/>
      <c r="C296" s="248"/>
      <c r="D296" s="242" t="s">
        <v>190</v>
      </c>
      <c r="E296" s="249" t="s">
        <v>1</v>
      </c>
      <c r="F296" s="250" t="s">
        <v>186</v>
      </c>
      <c r="G296" s="248"/>
      <c r="H296" s="251">
        <v>4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190</v>
      </c>
      <c r="AU296" s="257" t="s">
        <v>87</v>
      </c>
      <c r="AV296" s="13" t="s">
        <v>87</v>
      </c>
      <c r="AW296" s="13" t="s">
        <v>34</v>
      </c>
      <c r="AX296" s="13" t="s">
        <v>85</v>
      </c>
      <c r="AY296" s="257" t="s">
        <v>179</v>
      </c>
    </row>
    <row r="297" s="12" customFormat="1" ht="20.88" customHeight="1">
      <c r="A297" s="12"/>
      <c r="B297" s="213"/>
      <c r="C297" s="214"/>
      <c r="D297" s="215" t="s">
        <v>77</v>
      </c>
      <c r="E297" s="227" t="s">
        <v>770</v>
      </c>
      <c r="F297" s="227" t="s">
        <v>1174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SUM(P298:P306)</f>
        <v>0</v>
      </c>
      <c r="Q297" s="221"/>
      <c r="R297" s="222">
        <f>SUM(R298:R306)</f>
        <v>0</v>
      </c>
      <c r="S297" s="221"/>
      <c r="T297" s="223">
        <f>SUM(T298:T306)</f>
        <v>17.456699999999998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85</v>
      </c>
      <c r="AT297" s="225" t="s">
        <v>77</v>
      </c>
      <c r="AU297" s="225" t="s">
        <v>87</v>
      </c>
      <c r="AY297" s="224" t="s">
        <v>179</v>
      </c>
      <c r="BK297" s="226">
        <f>SUM(BK298:BK306)</f>
        <v>0</v>
      </c>
    </row>
    <row r="298" s="2" customFormat="1" ht="24.15" customHeight="1">
      <c r="A298" s="39"/>
      <c r="B298" s="40"/>
      <c r="C298" s="229" t="s">
        <v>422</v>
      </c>
      <c r="D298" s="229" t="s">
        <v>181</v>
      </c>
      <c r="E298" s="230" t="s">
        <v>2044</v>
      </c>
      <c r="F298" s="231" t="s">
        <v>2045</v>
      </c>
      <c r="G298" s="232" t="s">
        <v>184</v>
      </c>
      <c r="H298" s="233">
        <v>2.8500000000000001</v>
      </c>
      <c r="I298" s="234"/>
      <c r="J298" s="235">
        <f>ROUND(I298*H298,2)</f>
        <v>0</v>
      </c>
      <c r="K298" s="231" t="s">
        <v>185</v>
      </c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0.32000000000000001</v>
      </c>
      <c r="T298" s="239">
        <f>S298*H298</f>
        <v>0.91200000000000003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186</v>
      </c>
      <c r="AT298" s="240" t="s">
        <v>181</v>
      </c>
      <c r="AU298" s="240" t="s">
        <v>95</v>
      </c>
      <c r="AY298" s="18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85</v>
      </c>
      <c r="BK298" s="241">
        <f>ROUND(I298*H298,2)</f>
        <v>0</v>
      </c>
      <c r="BL298" s="18" t="s">
        <v>186</v>
      </c>
      <c r="BM298" s="240" t="s">
        <v>2046</v>
      </c>
    </row>
    <row r="299" s="2" customFormat="1">
      <c r="A299" s="39"/>
      <c r="B299" s="40"/>
      <c r="C299" s="41"/>
      <c r="D299" s="242" t="s">
        <v>188</v>
      </c>
      <c r="E299" s="41"/>
      <c r="F299" s="243" t="s">
        <v>2047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188</v>
      </c>
      <c r="AU299" s="18" t="s">
        <v>95</v>
      </c>
    </row>
    <row r="300" s="13" customFormat="1">
      <c r="A300" s="13"/>
      <c r="B300" s="247"/>
      <c r="C300" s="248"/>
      <c r="D300" s="242" t="s">
        <v>190</v>
      </c>
      <c r="E300" s="249" t="s">
        <v>1</v>
      </c>
      <c r="F300" s="250" t="s">
        <v>2048</v>
      </c>
      <c r="G300" s="248"/>
      <c r="H300" s="251">
        <v>2.8500000000000001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190</v>
      </c>
      <c r="AU300" s="257" t="s">
        <v>95</v>
      </c>
      <c r="AV300" s="13" t="s">
        <v>87</v>
      </c>
      <c r="AW300" s="13" t="s">
        <v>34</v>
      </c>
      <c r="AX300" s="13" t="s">
        <v>85</v>
      </c>
      <c r="AY300" s="257" t="s">
        <v>179</v>
      </c>
    </row>
    <row r="301" s="2" customFormat="1" ht="24.15" customHeight="1">
      <c r="A301" s="39"/>
      <c r="B301" s="40"/>
      <c r="C301" s="229" t="s">
        <v>430</v>
      </c>
      <c r="D301" s="229" t="s">
        <v>181</v>
      </c>
      <c r="E301" s="230" t="s">
        <v>1200</v>
      </c>
      <c r="F301" s="231" t="s">
        <v>1201</v>
      </c>
      <c r="G301" s="232" t="s">
        <v>184</v>
      </c>
      <c r="H301" s="233">
        <v>2.8500000000000001</v>
      </c>
      <c r="I301" s="234"/>
      <c r="J301" s="235">
        <f>ROUND(I301*H301,2)</f>
        <v>0</v>
      </c>
      <c r="K301" s="231" t="s">
        <v>185</v>
      </c>
      <c r="L301" s="45"/>
      <c r="M301" s="236" t="s">
        <v>1</v>
      </c>
      <c r="N301" s="237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0.17000000000000001</v>
      </c>
      <c r="T301" s="239">
        <f>S301*H301</f>
        <v>0.48450000000000004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186</v>
      </c>
      <c r="AT301" s="240" t="s">
        <v>181</v>
      </c>
      <c r="AU301" s="240" t="s">
        <v>95</v>
      </c>
      <c r="AY301" s="18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85</v>
      </c>
      <c r="BK301" s="241">
        <f>ROUND(I301*H301,2)</f>
        <v>0</v>
      </c>
      <c r="BL301" s="18" t="s">
        <v>186</v>
      </c>
      <c r="BM301" s="240" t="s">
        <v>2049</v>
      </c>
    </row>
    <row r="302" s="2" customFormat="1">
      <c r="A302" s="39"/>
      <c r="B302" s="40"/>
      <c r="C302" s="41"/>
      <c r="D302" s="242" t="s">
        <v>188</v>
      </c>
      <c r="E302" s="41"/>
      <c r="F302" s="243" t="s">
        <v>1203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188</v>
      </c>
      <c r="AU302" s="18" t="s">
        <v>95</v>
      </c>
    </row>
    <row r="303" s="13" customFormat="1">
      <c r="A303" s="13"/>
      <c r="B303" s="247"/>
      <c r="C303" s="248"/>
      <c r="D303" s="242" t="s">
        <v>190</v>
      </c>
      <c r="E303" s="249" t="s">
        <v>1</v>
      </c>
      <c r="F303" s="250" t="s">
        <v>2048</v>
      </c>
      <c r="G303" s="248"/>
      <c r="H303" s="251">
        <v>2.8500000000000001</v>
      </c>
      <c r="I303" s="252"/>
      <c r="J303" s="248"/>
      <c r="K303" s="248"/>
      <c r="L303" s="253"/>
      <c r="M303" s="254"/>
      <c r="N303" s="255"/>
      <c r="O303" s="255"/>
      <c r="P303" s="255"/>
      <c r="Q303" s="255"/>
      <c r="R303" s="255"/>
      <c r="S303" s="255"/>
      <c r="T303" s="25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7" t="s">
        <v>190</v>
      </c>
      <c r="AU303" s="257" t="s">
        <v>95</v>
      </c>
      <c r="AV303" s="13" t="s">
        <v>87</v>
      </c>
      <c r="AW303" s="13" t="s">
        <v>34</v>
      </c>
      <c r="AX303" s="13" t="s">
        <v>85</v>
      </c>
      <c r="AY303" s="257" t="s">
        <v>179</v>
      </c>
    </row>
    <row r="304" s="2" customFormat="1" ht="24.15" customHeight="1">
      <c r="A304" s="39"/>
      <c r="B304" s="40"/>
      <c r="C304" s="229" t="s">
        <v>436</v>
      </c>
      <c r="D304" s="229" t="s">
        <v>181</v>
      </c>
      <c r="E304" s="230" t="s">
        <v>2050</v>
      </c>
      <c r="F304" s="231" t="s">
        <v>2051</v>
      </c>
      <c r="G304" s="232" t="s">
        <v>184</v>
      </c>
      <c r="H304" s="233">
        <v>55.380000000000003</v>
      </c>
      <c r="I304" s="234"/>
      <c r="J304" s="235">
        <f>ROUND(I304*H304,2)</f>
        <v>0</v>
      </c>
      <c r="K304" s="231" t="s">
        <v>185</v>
      </c>
      <c r="L304" s="45"/>
      <c r="M304" s="236" t="s">
        <v>1</v>
      </c>
      <c r="N304" s="237" t="s">
        <v>43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0.28999999999999998</v>
      </c>
      <c r="T304" s="239">
        <f>S304*H304</f>
        <v>16.060199999999998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186</v>
      </c>
      <c r="AT304" s="240" t="s">
        <v>181</v>
      </c>
      <c r="AU304" s="240" t="s">
        <v>95</v>
      </c>
      <c r="AY304" s="18" t="s">
        <v>179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85</v>
      </c>
      <c r="BK304" s="241">
        <f>ROUND(I304*H304,2)</f>
        <v>0</v>
      </c>
      <c r="BL304" s="18" t="s">
        <v>186</v>
      </c>
      <c r="BM304" s="240" t="s">
        <v>2052</v>
      </c>
    </row>
    <row r="305" s="2" customFormat="1">
      <c r="A305" s="39"/>
      <c r="B305" s="40"/>
      <c r="C305" s="41"/>
      <c r="D305" s="242" t="s">
        <v>188</v>
      </c>
      <c r="E305" s="41"/>
      <c r="F305" s="243" t="s">
        <v>2053</v>
      </c>
      <c r="G305" s="41"/>
      <c r="H305" s="41"/>
      <c r="I305" s="244"/>
      <c r="J305" s="41"/>
      <c r="K305" s="41"/>
      <c r="L305" s="45"/>
      <c r="M305" s="245"/>
      <c r="N305" s="24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188</v>
      </c>
      <c r="AU305" s="18" t="s">
        <v>95</v>
      </c>
    </row>
    <row r="306" s="13" customFormat="1">
      <c r="A306" s="13"/>
      <c r="B306" s="247"/>
      <c r="C306" s="248"/>
      <c r="D306" s="242" t="s">
        <v>190</v>
      </c>
      <c r="E306" s="249" t="s">
        <v>1</v>
      </c>
      <c r="F306" s="250" t="s">
        <v>2054</v>
      </c>
      <c r="G306" s="248"/>
      <c r="H306" s="251">
        <v>55.380000000000003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190</v>
      </c>
      <c r="AU306" s="257" t="s">
        <v>95</v>
      </c>
      <c r="AV306" s="13" t="s">
        <v>87</v>
      </c>
      <c r="AW306" s="13" t="s">
        <v>34</v>
      </c>
      <c r="AX306" s="13" t="s">
        <v>85</v>
      </c>
      <c r="AY306" s="257" t="s">
        <v>179</v>
      </c>
    </row>
    <row r="307" s="12" customFormat="1" ht="22.8" customHeight="1">
      <c r="A307" s="12"/>
      <c r="B307" s="213"/>
      <c r="C307" s="214"/>
      <c r="D307" s="215" t="s">
        <v>77</v>
      </c>
      <c r="E307" s="227" t="s">
        <v>1287</v>
      </c>
      <c r="F307" s="227" t="s">
        <v>1288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SUM(P308:P329)</f>
        <v>0</v>
      </c>
      <c r="Q307" s="221"/>
      <c r="R307" s="222">
        <f>SUM(R308:R329)</f>
        <v>0</v>
      </c>
      <c r="S307" s="221"/>
      <c r="T307" s="223">
        <f>SUM(T308:T329)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85</v>
      </c>
      <c r="AT307" s="225" t="s">
        <v>77</v>
      </c>
      <c r="AU307" s="225" t="s">
        <v>85</v>
      </c>
      <c r="AY307" s="224" t="s">
        <v>179</v>
      </c>
      <c r="BK307" s="226">
        <f>SUM(BK308:BK329)</f>
        <v>0</v>
      </c>
    </row>
    <row r="308" s="2" customFormat="1" ht="21.75" customHeight="1">
      <c r="A308" s="39"/>
      <c r="B308" s="40"/>
      <c r="C308" s="229" t="s">
        <v>447</v>
      </c>
      <c r="D308" s="229" t="s">
        <v>181</v>
      </c>
      <c r="E308" s="230" t="s">
        <v>1290</v>
      </c>
      <c r="F308" s="231" t="s">
        <v>1291</v>
      </c>
      <c r="G308" s="232" t="s">
        <v>403</v>
      </c>
      <c r="H308" s="233">
        <v>16.545000000000002</v>
      </c>
      <c r="I308" s="234"/>
      <c r="J308" s="235">
        <f>ROUND(I308*H308,2)</f>
        <v>0</v>
      </c>
      <c r="K308" s="231" t="s">
        <v>185</v>
      </c>
      <c r="L308" s="45"/>
      <c r="M308" s="236" t="s">
        <v>1</v>
      </c>
      <c r="N308" s="237" t="s">
        <v>43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186</v>
      </c>
      <c r="AT308" s="240" t="s">
        <v>181</v>
      </c>
      <c r="AU308" s="240" t="s">
        <v>87</v>
      </c>
      <c r="AY308" s="18" t="s">
        <v>179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85</v>
      </c>
      <c r="BK308" s="241">
        <f>ROUND(I308*H308,2)</f>
        <v>0</v>
      </c>
      <c r="BL308" s="18" t="s">
        <v>186</v>
      </c>
      <c r="BM308" s="240" t="s">
        <v>2055</v>
      </c>
    </row>
    <row r="309" s="2" customFormat="1">
      <c r="A309" s="39"/>
      <c r="B309" s="40"/>
      <c r="C309" s="41"/>
      <c r="D309" s="242" t="s">
        <v>188</v>
      </c>
      <c r="E309" s="41"/>
      <c r="F309" s="243" t="s">
        <v>1293</v>
      </c>
      <c r="G309" s="41"/>
      <c r="H309" s="41"/>
      <c r="I309" s="244"/>
      <c r="J309" s="41"/>
      <c r="K309" s="41"/>
      <c r="L309" s="45"/>
      <c r="M309" s="245"/>
      <c r="N309" s="24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188</v>
      </c>
      <c r="AU309" s="18" t="s">
        <v>87</v>
      </c>
    </row>
    <row r="310" s="13" customFormat="1">
      <c r="A310" s="13"/>
      <c r="B310" s="247"/>
      <c r="C310" s="248"/>
      <c r="D310" s="242" t="s">
        <v>190</v>
      </c>
      <c r="E310" s="249" t="s">
        <v>1</v>
      </c>
      <c r="F310" s="250" t="s">
        <v>2056</v>
      </c>
      <c r="G310" s="248"/>
      <c r="H310" s="251">
        <v>16.545000000000002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7" t="s">
        <v>190</v>
      </c>
      <c r="AU310" s="257" t="s">
        <v>87</v>
      </c>
      <c r="AV310" s="13" t="s">
        <v>87</v>
      </c>
      <c r="AW310" s="13" t="s">
        <v>34</v>
      </c>
      <c r="AX310" s="13" t="s">
        <v>78</v>
      </c>
      <c r="AY310" s="257" t="s">
        <v>179</v>
      </c>
    </row>
    <row r="311" s="14" customFormat="1">
      <c r="A311" s="14"/>
      <c r="B311" s="258"/>
      <c r="C311" s="259"/>
      <c r="D311" s="242" t="s">
        <v>190</v>
      </c>
      <c r="E311" s="260" t="s">
        <v>1</v>
      </c>
      <c r="F311" s="261" t="s">
        <v>192</v>
      </c>
      <c r="G311" s="259"/>
      <c r="H311" s="262">
        <v>16.545000000000002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8" t="s">
        <v>190</v>
      </c>
      <c r="AU311" s="268" t="s">
        <v>87</v>
      </c>
      <c r="AV311" s="14" t="s">
        <v>186</v>
      </c>
      <c r="AW311" s="14" t="s">
        <v>34</v>
      </c>
      <c r="AX311" s="14" t="s">
        <v>85</v>
      </c>
      <c r="AY311" s="268" t="s">
        <v>179</v>
      </c>
    </row>
    <row r="312" s="2" customFormat="1" ht="24.15" customHeight="1">
      <c r="A312" s="39"/>
      <c r="B312" s="40"/>
      <c r="C312" s="229" t="s">
        <v>453</v>
      </c>
      <c r="D312" s="229" t="s">
        <v>181</v>
      </c>
      <c r="E312" s="230" t="s">
        <v>1297</v>
      </c>
      <c r="F312" s="231" t="s">
        <v>1298</v>
      </c>
      <c r="G312" s="232" t="s">
        <v>403</v>
      </c>
      <c r="H312" s="233">
        <v>148.905</v>
      </c>
      <c r="I312" s="234"/>
      <c r="J312" s="235">
        <f>ROUND(I312*H312,2)</f>
        <v>0</v>
      </c>
      <c r="K312" s="231" t="s">
        <v>185</v>
      </c>
      <c r="L312" s="45"/>
      <c r="M312" s="236" t="s">
        <v>1</v>
      </c>
      <c r="N312" s="237" t="s">
        <v>43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186</v>
      </c>
      <c r="AT312" s="240" t="s">
        <v>181</v>
      </c>
      <c r="AU312" s="240" t="s">
        <v>87</v>
      </c>
      <c r="AY312" s="18" t="s">
        <v>179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85</v>
      </c>
      <c r="BK312" s="241">
        <f>ROUND(I312*H312,2)</f>
        <v>0</v>
      </c>
      <c r="BL312" s="18" t="s">
        <v>186</v>
      </c>
      <c r="BM312" s="240" t="s">
        <v>2057</v>
      </c>
    </row>
    <row r="313" s="2" customFormat="1">
      <c r="A313" s="39"/>
      <c r="B313" s="40"/>
      <c r="C313" s="41"/>
      <c r="D313" s="242" t="s">
        <v>188</v>
      </c>
      <c r="E313" s="41"/>
      <c r="F313" s="243" t="s">
        <v>1300</v>
      </c>
      <c r="G313" s="41"/>
      <c r="H313" s="41"/>
      <c r="I313" s="244"/>
      <c r="J313" s="41"/>
      <c r="K313" s="41"/>
      <c r="L313" s="45"/>
      <c r="M313" s="245"/>
      <c r="N313" s="24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188</v>
      </c>
      <c r="AU313" s="18" t="s">
        <v>87</v>
      </c>
    </row>
    <row r="314" s="2" customFormat="1">
      <c r="A314" s="39"/>
      <c r="B314" s="40"/>
      <c r="C314" s="41"/>
      <c r="D314" s="242" t="s">
        <v>198</v>
      </c>
      <c r="E314" s="41"/>
      <c r="F314" s="269" t="s">
        <v>329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198</v>
      </c>
      <c r="AU314" s="18" t="s">
        <v>87</v>
      </c>
    </row>
    <row r="315" s="13" customFormat="1">
      <c r="A315" s="13"/>
      <c r="B315" s="247"/>
      <c r="C315" s="248"/>
      <c r="D315" s="242" t="s">
        <v>190</v>
      </c>
      <c r="E315" s="249" t="s">
        <v>1</v>
      </c>
      <c r="F315" s="250" t="s">
        <v>2058</v>
      </c>
      <c r="G315" s="248"/>
      <c r="H315" s="251">
        <v>148.905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190</v>
      </c>
      <c r="AU315" s="257" t="s">
        <v>87</v>
      </c>
      <c r="AV315" s="13" t="s">
        <v>87</v>
      </c>
      <c r="AW315" s="13" t="s">
        <v>34</v>
      </c>
      <c r="AX315" s="13" t="s">
        <v>78</v>
      </c>
      <c r="AY315" s="257" t="s">
        <v>179</v>
      </c>
    </row>
    <row r="316" s="14" customFormat="1">
      <c r="A316" s="14"/>
      <c r="B316" s="258"/>
      <c r="C316" s="259"/>
      <c r="D316" s="242" t="s">
        <v>190</v>
      </c>
      <c r="E316" s="260" t="s">
        <v>1</v>
      </c>
      <c r="F316" s="261" t="s">
        <v>192</v>
      </c>
      <c r="G316" s="259"/>
      <c r="H316" s="262">
        <v>148.905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8" t="s">
        <v>190</v>
      </c>
      <c r="AU316" s="268" t="s">
        <v>87</v>
      </c>
      <c r="AV316" s="14" t="s">
        <v>186</v>
      </c>
      <c r="AW316" s="14" t="s">
        <v>34</v>
      </c>
      <c r="AX316" s="14" t="s">
        <v>85</v>
      </c>
      <c r="AY316" s="268" t="s">
        <v>179</v>
      </c>
    </row>
    <row r="317" s="2" customFormat="1" ht="21.75" customHeight="1">
      <c r="A317" s="39"/>
      <c r="B317" s="40"/>
      <c r="C317" s="229" t="s">
        <v>460</v>
      </c>
      <c r="D317" s="229" t="s">
        <v>181</v>
      </c>
      <c r="E317" s="230" t="s">
        <v>1304</v>
      </c>
      <c r="F317" s="231" t="s">
        <v>1305</v>
      </c>
      <c r="G317" s="232" t="s">
        <v>403</v>
      </c>
      <c r="H317" s="233">
        <v>0.91200000000000003</v>
      </c>
      <c r="I317" s="234"/>
      <c r="J317" s="235">
        <f>ROUND(I317*H317,2)</f>
        <v>0</v>
      </c>
      <c r="K317" s="231" t="s">
        <v>185</v>
      </c>
      <c r="L317" s="45"/>
      <c r="M317" s="236" t="s">
        <v>1</v>
      </c>
      <c r="N317" s="237" t="s">
        <v>43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186</v>
      </c>
      <c r="AT317" s="240" t="s">
        <v>181</v>
      </c>
      <c r="AU317" s="240" t="s">
        <v>87</v>
      </c>
      <c r="AY317" s="18" t="s">
        <v>179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85</v>
      </c>
      <c r="BK317" s="241">
        <f>ROUND(I317*H317,2)</f>
        <v>0</v>
      </c>
      <c r="BL317" s="18" t="s">
        <v>186</v>
      </c>
      <c r="BM317" s="240" t="s">
        <v>2059</v>
      </c>
    </row>
    <row r="318" s="2" customFormat="1">
      <c r="A318" s="39"/>
      <c r="B318" s="40"/>
      <c r="C318" s="41"/>
      <c r="D318" s="242" t="s">
        <v>188</v>
      </c>
      <c r="E318" s="41"/>
      <c r="F318" s="243" t="s">
        <v>1307</v>
      </c>
      <c r="G318" s="41"/>
      <c r="H318" s="41"/>
      <c r="I318" s="244"/>
      <c r="J318" s="41"/>
      <c r="K318" s="41"/>
      <c r="L318" s="45"/>
      <c r="M318" s="245"/>
      <c r="N318" s="24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188</v>
      </c>
      <c r="AU318" s="18" t="s">
        <v>87</v>
      </c>
    </row>
    <row r="319" s="13" customFormat="1">
      <c r="A319" s="13"/>
      <c r="B319" s="247"/>
      <c r="C319" s="248"/>
      <c r="D319" s="242" t="s">
        <v>190</v>
      </c>
      <c r="E319" s="249" t="s">
        <v>1</v>
      </c>
      <c r="F319" s="250" t="s">
        <v>2060</v>
      </c>
      <c r="G319" s="248"/>
      <c r="H319" s="251">
        <v>0.91200000000000003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190</v>
      </c>
      <c r="AU319" s="257" t="s">
        <v>87</v>
      </c>
      <c r="AV319" s="13" t="s">
        <v>87</v>
      </c>
      <c r="AW319" s="13" t="s">
        <v>34</v>
      </c>
      <c r="AX319" s="13" t="s">
        <v>78</v>
      </c>
      <c r="AY319" s="257" t="s">
        <v>179</v>
      </c>
    </row>
    <row r="320" s="14" customFormat="1">
      <c r="A320" s="14"/>
      <c r="B320" s="258"/>
      <c r="C320" s="259"/>
      <c r="D320" s="242" t="s">
        <v>190</v>
      </c>
      <c r="E320" s="260" t="s">
        <v>1</v>
      </c>
      <c r="F320" s="261" t="s">
        <v>192</v>
      </c>
      <c r="G320" s="259"/>
      <c r="H320" s="262">
        <v>0.91200000000000003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190</v>
      </c>
      <c r="AU320" s="268" t="s">
        <v>87</v>
      </c>
      <c r="AV320" s="14" t="s">
        <v>186</v>
      </c>
      <c r="AW320" s="14" t="s">
        <v>34</v>
      </c>
      <c r="AX320" s="14" t="s">
        <v>85</v>
      </c>
      <c r="AY320" s="268" t="s">
        <v>179</v>
      </c>
    </row>
    <row r="321" s="2" customFormat="1" ht="24.15" customHeight="1">
      <c r="A321" s="39"/>
      <c r="B321" s="40"/>
      <c r="C321" s="229" t="s">
        <v>466</v>
      </c>
      <c r="D321" s="229" t="s">
        <v>181</v>
      </c>
      <c r="E321" s="230" t="s">
        <v>1312</v>
      </c>
      <c r="F321" s="231" t="s">
        <v>1313</v>
      </c>
      <c r="G321" s="232" t="s">
        <v>403</v>
      </c>
      <c r="H321" s="233">
        <v>8.2080000000000002</v>
      </c>
      <c r="I321" s="234"/>
      <c r="J321" s="235">
        <f>ROUND(I321*H321,2)</f>
        <v>0</v>
      </c>
      <c r="K321" s="231" t="s">
        <v>185</v>
      </c>
      <c r="L321" s="45"/>
      <c r="M321" s="236" t="s">
        <v>1</v>
      </c>
      <c r="N321" s="237" t="s">
        <v>43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186</v>
      </c>
      <c r="AT321" s="240" t="s">
        <v>181</v>
      </c>
      <c r="AU321" s="240" t="s">
        <v>87</v>
      </c>
      <c r="AY321" s="18" t="s">
        <v>179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85</v>
      </c>
      <c r="BK321" s="241">
        <f>ROUND(I321*H321,2)</f>
        <v>0</v>
      </c>
      <c r="BL321" s="18" t="s">
        <v>186</v>
      </c>
      <c r="BM321" s="240" t="s">
        <v>2061</v>
      </c>
    </row>
    <row r="322" s="2" customFormat="1">
      <c r="A322" s="39"/>
      <c r="B322" s="40"/>
      <c r="C322" s="41"/>
      <c r="D322" s="242" t="s">
        <v>188</v>
      </c>
      <c r="E322" s="41"/>
      <c r="F322" s="243" t="s">
        <v>1300</v>
      </c>
      <c r="G322" s="41"/>
      <c r="H322" s="41"/>
      <c r="I322" s="244"/>
      <c r="J322" s="41"/>
      <c r="K322" s="41"/>
      <c r="L322" s="45"/>
      <c r="M322" s="245"/>
      <c r="N322" s="24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188</v>
      </c>
      <c r="AU322" s="18" t="s">
        <v>87</v>
      </c>
    </row>
    <row r="323" s="2" customFormat="1">
      <c r="A323" s="39"/>
      <c r="B323" s="40"/>
      <c r="C323" s="41"/>
      <c r="D323" s="242" t="s">
        <v>198</v>
      </c>
      <c r="E323" s="41"/>
      <c r="F323" s="269" t="s">
        <v>329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198</v>
      </c>
      <c r="AU323" s="18" t="s">
        <v>87</v>
      </c>
    </row>
    <row r="324" s="13" customFormat="1">
      <c r="A324" s="13"/>
      <c r="B324" s="247"/>
      <c r="C324" s="248"/>
      <c r="D324" s="242" t="s">
        <v>190</v>
      </c>
      <c r="E324" s="249" t="s">
        <v>1</v>
      </c>
      <c r="F324" s="250" t="s">
        <v>2062</v>
      </c>
      <c r="G324" s="248"/>
      <c r="H324" s="251">
        <v>8.2080000000000002</v>
      </c>
      <c r="I324" s="252"/>
      <c r="J324" s="248"/>
      <c r="K324" s="248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190</v>
      </c>
      <c r="AU324" s="257" t="s">
        <v>87</v>
      </c>
      <c r="AV324" s="13" t="s">
        <v>87</v>
      </c>
      <c r="AW324" s="13" t="s">
        <v>34</v>
      </c>
      <c r="AX324" s="13" t="s">
        <v>78</v>
      </c>
      <c r="AY324" s="257" t="s">
        <v>179</v>
      </c>
    </row>
    <row r="325" s="14" customFormat="1">
      <c r="A325" s="14"/>
      <c r="B325" s="258"/>
      <c r="C325" s="259"/>
      <c r="D325" s="242" t="s">
        <v>190</v>
      </c>
      <c r="E325" s="260" t="s">
        <v>1</v>
      </c>
      <c r="F325" s="261" t="s">
        <v>192</v>
      </c>
      <c r="G325" s="259"/>
      <c r="H325" s="262">
        <v>8.2080000000000002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190</v>
      </c>
      <c r="AU325" s="268" t="s">
        <v>87</v>
      </c>
      <c r="AV325" s="14" t="s">
        <v>186</v>
      </c>
      <c r="AW325" s="14" t="s">
        <v>34</v>
      </c>
      <c r="AX325" s="14" t="s">
        <v>85</v>
      </c>
      <c r="AY325" s="268" t="s">
        <v>179</v>
      </c>
    </row>
    <row r="326" s="2" customFormat="1" ht="44.25" customHeight="1">
      <c r="A326" s="39"/>
      <c r="B326" s="40"/>
      <c r="C326" s="229" t="s">
        <v>471</v>
      </c>
      <c r="D326" s="229" t="s">
        <v>181</v>
      </c>
      <c r="E326" s="230" t="s">
        <v>1331</v>
      </c>
      <c r="F326" s="231" t="s">
        <v>1332</v>
      </c>
      <c r="G326" s="232" t="s">
        <v>403</v>
      </c>
      <c r="H326" s="233">
        <v>17.457000000000001</v>
      </c>
      <c r="I326" s="234"/>
      <c r="J326" s="235">
        <f>ROUND(I326*H326,2)</f>
        <v>0</v>
      </c>
      <c r="K326" s="231" t="s">
        <v>185</v>
      </c>
      <c r="L326" s="45"/>
      <c r="M326" s="236" t="s">
        <v>1</v>
      </c>
      <c r="N326" s="237" t="s">
        <v>43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186</v>
      </c>
      <c r="AT326" s="240" t="s">
        <v>181</v>
      </c>
      <c r="AU326" s="240" t="s">
        <v>87</v>
      </c>
      <c r="AY326" s="18" t="s">
        <v>179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85</v>
      </c>
      <c r="BK326" s="241">
        <f>ROUND(I326*H326,2)</f>
        <v>0</v>
      </c>
      <c r="BL326" s="18" t="s">
        <v>186</v>
      </c>
      <c r="BM326" s="240" t="s">
        <v>2063</v>
      </c>
    </row>
    <row r="327" s="2" customFormat="1">
      <c r="A327" s="39"/>
      <c r="B327" s="40"/>
      <c r="C327" s="41"/>
      <c r="D327" s="242" t="s">
        <v>188</v>
      </c>
      <c r="E327" s="41"/>
      <c r="F327" s="243" t="s">
        <v>412</v>
      </c>
      <c r="G327" s="41"/>
      <c r="H327" s="41"/>
      <c r="I327" s="244"/>
      <c r="J327" s="41"/>
      <c r="K327" s="41"/>
      <c r="L327" s="45"/>
      <c r="M327" s="245"/>
      <c r="N327" s="24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188</v>
      </c>
      <c r="AU327" s="18" t="s">
        <v>87</v>
      </c>
    </row>
    <row r="328" s="13" customFormat="1">
      <c r="A328" s="13"/>
      <c r="B328" s="247"/>
      <c r="C328" s="248"/>
      <c r="D328" s="242" t="s">
        <v>190</v>
      </c>
      <c r="E328" s="249" t="s">
        <v>1</v>
      </c>
      <c r="F328" s="250" t="s">
        <v>2064</v>
      </c>
      <c r="G328" s="248"/>
      <c r="H328" s="251">
        <v>17.457000000000001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190</v>
      </c>
      <c r="AU328" s="257" t="s">
        <v>87</v>
      </c>
      <c r="AV328" s="13" t="s">
        <v>87</v>
      </c>
      <c r="AW328" s="13" t="s">
        <v>34</v>
      </c>
      <c r="AX328" s="13" t="s">
        <v>78</v>
      </c>
      <c r="AY328" s="257" t="s">
        <v>179</v>
      </c>
    </row>
    <row r="329" s="14" customFormat="1">
      <c r="A329" s="14"/>
      <c r="B329" s="258"/>
      <c r="C329" s="259"/>
      <c r="D329" s="242" t="s">
        <v>190</v>
      </c>
      <c r="E329" s="260" t="s">
        <v>1</v>
      </c>
      <c r="F329" s="261" t="s">
        <v>192</v>
      </c>
      <c r="G329" s="259"/>
      <c r="H329" s="262">
        <v>17.457000000000001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8" t="s">
        <v>190</v>
      </c>
      <c r="AU329" s="268" t="s">
        <v>87</v>
      </c>
      <c r="AV329" s="14" t="s">
        <v>186</v>
      </c>
      <c r="AW329" s="14" t="s">
        <v>34</v>
      </c>
      <c r="AX329" s="14" t="s">
        <v>85</v>
      </c>
      <c r="AY329" s="268" t="s">
        <v>179</v>
      </c>
    </row>
    <row r="330" s="12" customFormat="1" ht="22.8" customHeight="1">
      <c r="A330" s="12"/>
      <c r="B330" s="213"/>
      <c r="C330" s="214"/>
      <c r="D330" s="215" t="s">
        <v>77</v>
      </c>
      <c r="E330" s="227" t="s">
        <v>1341</v>
      </c>
      <c r="F330" s="227" t="s">
        <v>1342</v>
      </c>
      <c r="G330" s="214"/>
      <c r="H330" s="214"/>
      <c r="I330" s="217"/>
      <c r="J330" s="228">
        <f>BK330</f>
        <v>0</v>
      </c>
      <c r="K330" s="214"/>
      <c r="L330" s="219"/>
      <c r="M330" s="220"/>
      <c r="N330" s="221"/>
      <c r="O330" s="221"/>
      <c r="P330" s="222">
        <f>SUM(P331:P332)</f>
        <v>0</v>
      </c>
      <c r="Q330" s="221"/>
      <c r="R330" s="222">
        <f>SUM(R331:R332)</f>
        <v>0</v>
      </c>
      <c r="S330" s="221"/>
      <c r="T330" s="223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4" t="s">
        <v>85</v>
      </c>
      <c r="AT330" s="225" t="s">
        <v>77</v>
      </c>
      <c r="AU330" s="225" t="s">
        <v>85</v>
      </c>
      <c r="AY330" s="224" t="s">
        <v>179</v>
      </c>
      <c r="BK330" s="226">
        <f>SUM(BK331:BK332)</f>
        <v>0</v>
      </c>
    </row>
    <row r="331" s="2" customFormat="1" ht="33" customHeight="1">
      <c r="A331" s="39"/>
      <c r="B331" s="40"/>
      <c r="C331" s="229" t="s">
        <v>476</v>
      </c>
      <c r="D331" s="229" t="s">
        <v>181</v>
      </c>
      <c r="E331" s="230" t="s">
        <v>1344</v>
      </c>
      <c r="F331" s="231" t="s">
        <v>1345</v>
      </c>
      <c r="G331" s="232" t="s">
        <v>403</v>
      </c>
      <c r="H331" s="233">
        <v>30.779</v>
      </c>
      <c r="I331" s="234"/>
      <c r="J331" s="235">
        <f>ROUND(I331*H331,2)</f>
        <v>0</v>
      </c>
      <c r="K331" s="231" t="s">
        <v>185</v>
      </c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186</v>
      </c>
      <c r="AT331" s="240" t="s">
        <v>181</v>
      </c>
      <c r="AU331" s="240" t="s">
        <v>87</v>
      </c>
      <c r="AY331" s="18" t="s">
        <v>179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85</v>
      </c>
      <c r="BK331" s="241">
        <f>ROUND(I331*H331,2)</f>
        <v>0</v>
      </c>
      <c r="BL331" s="18" t="s">
        <v>186</v>
      </c>
      <c r="BM331" s="240" t="s">
        <v>2065</v>
      </c>
    </row>
    <row r="332" s="2" customFormat="1">
      <c r="A332" s="39"/>
      <c r="B332" s="40"/>
      <c r="C332" s="41"/>
      <c r="D332" s="242" t="s">
        <v>188</v>
      </c>
      <c r="E332" s="41"/>
      <c r="F332" s="243" t="s">
        <v>1347</v>
      </c>
      <c r="G332" s="41"/>
      <c r="H332" s="41"/>
      <c r="I332" s="244"/>
      <c r="J332" s="41"/>
      <c r="K332" s="41"/>
      <c r="L332" s="45"/>
      <c r="M332" s="245"/>
      <c r="N332" s="24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188</v>
      </c>
      <c r="AU332" s="18" t="s">
        <v>87</v>
      </c>
    </row>
    <row r="333" s="12" customFormat="1" ht="25.92" customHeight="1">
      <c r="A333" s="12"/>
      <c r="B333" s="213"/>
      <c r="C333" s="214"/>
      <c r="D333" s="215" t="s">
        <v>77</v>
      </c>
      <c r="E333" s="216" t="s">
        <v>400</v>
      </c>
      <c r="F333" s="216" t="s">
        <v>2066</v>
      </c>
      <c r="G333" s="214"/>
      <c r="H333" s="214"/>
      <c r="I333" s="217"/>
      <c r="J333" s="218">
        <f>BK333</f>
        <v>0</v>
      </c>
      <c r="K333" s="214"/>
      <c r="L333" s="219"/>
      <c r="M333" s="220"/>
      <c r="N333" s="221"/>
      <c r="O333" s="221"/>
      <c r="P333" s="222">
        <f>P334</f>
        <v>0</v>
      </c>
      <c r="Q333" s="221"/>
      <c r="R333" s="222">
        <f>R334</f>
        <v>4.1957199999999997</v>
      </c>
      <c r="S333" s="221"/>
      <c r="T333" s="223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95</v>
      </c>
      <c r="AT333" s="225" t="s">
        <v>77</v>
      </c>
      <c r="AU333" s="225" t="s">
        <v>78</v>
      </c>
      <c r="AY333" s="224" t="s">
        <v>179</v>
      </c>
      <c r="BK333" s="226">
        <f>BK334</f>
        <v>0</v>
      </c>
    </row>
    <row r="334" s="12" customFormat="1" ht="22.8" customHeight="1">
      <c r="A334" s="12"/>
      <c r="B334" s="213"/>
      <c r="C334" s="214"/>
      <c r="D334" s="215" t="s">
        <v>77</v>
      </c>
      <c r="E334" s="227" t="s">
        <v>2067</v>
      </c>
      <c r="F334" s="227" t="s">
        <v>2068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SUM(P335:P374)</f>
        <v>0</v>
      </c>
      <c r="Q334" s="221"/>
      <c r="R334" s="222">
        <f>SUM(R335:R374)</f>
        <v>4.1957199999999997</v>
      </c>
      <c r="S334" s="221"/>
      <c r="T334" s="223">
        <f>SUM(T335:T374)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95</v>
      </c>
      <c r="AT334" s="225" t="s">
        <v>77</v>
      </c>
      <c r="AU334" s="225" t="s">
        <v>85</v>
      </c>
      <c r="AY334" s="224" t="s">
        <v>179</v>
      </c>
      <c r="BK334" s="226">
        <f>SUM(BK335:BK374)</f>
        <v>0</v>
      </c>
    </row>
    <row r="335" s="2" customFormat="1" ht="24.15" customHeight="1">
      <c r="A335" s="39"/>
      <c r="B335" s="40"/>
      <c r="C335" s="229" t="s">
        <v>482</v>
      </c>
      <c r="D335" s="229" t="s">
        <v>181</v>
      </c>
      <c r="E335" s="230" t="s">
        <v>2069</v>
      </c>
      <c r="F335" s="231" t="s">
        <v>2070</v>
      </c>
      <c r="G335" s="232" t="s">
        <v>253</v>
      </c>
      <c r="H335" s="233">
        <v>68</v>
      </c>
      <c r="I335" s="234"/>
      <c r="J335" s="235">
        <f>ROUND(I335*H335,2)</f>
        <v>0</v>
      </c>
      <c r="K335" s="231" t="s">
        <v>185</v>
      </c>
      <c r="L335" s="45"/>
      <c r="M335" s="236" t="s">
        <v>1</v>
      </c>
      <c r="N335" s="237" t="s">
        <v>43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586</v>
      </c>
      <c r="AT335" s="240" t="s">
        <v>181</v>
      </c>
      <c r="AU335" s="240" t="s">
        <v>87</v>
      </c>
      <c r="AY335" s="18" t="s">
        <v>179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85</v>
      </c>
      <c r="BK335" s="241">
        <f>ROUND(I335*H335,2)</f>
        <v>0</v>
      </c>
      <c r="BL335" s="18" t="s">
        <v>586</v>
      </c>
      <c r="BM335" s="240" t="s">
        <v>2071</v>
      </c>
    </row>
    <row r="336" s="2" customFormat="1">
      <c r="A336" s="39"/>
      <c r="B336" s="40"/>
      <c r="C336" s="41"/>
      <c r="D336" s="242" t="s">
        <v>188</v>
      </c>
      <c r="E336" s="41"/>
      <c r="F336" s="243" t="s">
        <v>2072</v>
      </c>
      <c r="G336" s="41"/>
      <c r="H336" s="41"/>
      <c r="I336" s="244"/>
      <c r="J336" s="41"/>
      <c r="K336" s="41"/>
      <c r="L336" s="45"/>
      <c r="M336" s="245"/>
      <c r="N336" s="24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188</v>
      </c>
      <c r="AU336" s="18" t="s">
        <v>87</v>
      </c>
    </row>
    <row r="337" s="13" customFormat="1">
      <c r="A337" s="13"/>
      <c r="B337" s="247"/>
      <c r="C337" s="248"/>
      <c r="D337" s="242" t="s">
        <v>190</v>
      </c>
      <c r="E337" s="249" t="s">
        <v>1</v>
      </c>
      <c r="F337" s="250" t="s">
        <v>612</v>
      </c>
      <c r="G337" s="248"/>
      <c r="H337" s="251">
        <v>68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190</v>
      </c>
      <c r="AU337" s="257" t="s">
        <v>87</v>
      </c>
      <c r="AV337" s="13" t="s">
        <v>87</v>
      </c>
      <c r="AW337" s="13" t="s">
        <v>34</v>
      </c>
      <c r="AX337" s="13" t="s">
        <v>78</v>
      </c>
      <c r="AY337" s="257" t="s">
        <v>179</v>
      </c>
    </row>
    <row r="338" s="14" customFormat="1">
      <c r="A338" s="14"/>
      <c r="B338" s="258"/>
      <c r="C338" s="259"/>
      <c r="D338" s="242" t="s">
        <v>190</v>
      </c>
      <c r="E338" s="260" t="s">
        <v>1</v>
      </c>
      <c r="F338" s="261" t="s">
        <v>192</v>
      </c>
      <c r="G338" s="259"/>
      <c r="H338" s="262">
        <v>68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190</v>
      </c>
      <c r="AU338" s="268" t="s">
        <v>87</v>
      </c>
      <c r="AV338" s="14" t="s">
        <v>186</v>
      </c>
      <c r="AW338" s="14" t="s">
        <v>34</v>
      </c>
      <c r="AX338" s="14" t="s">
        <v>85</v>
      </c>
      <c r="AY338" s="268" t="s">
        <v>179</v>
      </c>
    </row>
    <row r="339" s="2" customFormat="1" ht="37.8" customHeight="1">
      <c r="A339" s="39"/>
      <c r="B339" s="40"/>
      <c r="C339" s="229" t="s">
        <v>488</v>
      </c>
      <c r="D339" s="229" t="s">
        <v>181</v>
      </c>
      <c r="E339" s="230" t="s">
        <v>2073</v>
      </c>
      <c r="F339" s="231" t="s">
        <v>2074</v>
      </c>
      <c r="G339" s="232" t="s">
        <v>246</v>
      </c>
      <c r="H339" s="233">
        <v>3</v>
      </c>
      <c r="I339" s="234"/>
      <c r="J339" s="235">
        <f>ROUND(I339*H339,2)</f>
        <v>0</v>
      </c>
      <c r="K339" s="231" t="s">
        <v>185</v>
      </c>
      <c r="L339" s="45"/>
      <c r="M339" s="236" t="s">
        <v>1</v>
      </c>
      <c r="N339" s="237" t="s">
        <v>43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586</v>
      </c>
      <c r="AT339" s="240" t="s">
        <v>181</v>
      </c>
      <c r="AU339" s="240" t="s">
        <v>87</v>
      </c>
      <c r="AY339" s="18" t="s">
        <v>179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85</v>
      </c>
      <c r="BK339" s="241">
        <f>ROUND(I339*H339,2)</f>
        <v>0</v>
      </c>
      <c r="BL339" s="18" t="s">
        <v>586</v>
      </c>
      <c r="BM339" s="240" t="s">
        <v>2075</v>
      </c>
    </row>
    <row r="340" s="2" customFormat="1">
      <c r="A340" s="39"/>
      <c r="B340" s="40"/>
      <c r="C340" s="41"/>
      <c r="D340" s="242" t="s">
        <v>188</v>
      </c>
      <c r="E340" s="41"/>
      <c r="F340" s="243" t="s">
        <v>2076</v>
      </c>
      <c r="G340" s="41"/>
      <c r="H340" s="41"/>
      <c r="I340" s="244"/>
      <c r="J340" s="41"/>
      <c r="K340" s="41"/>
      <c r="L340" s="45"/>
      <c r="M340" s="245"/>
      <c r="N340" s="24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188</v>
      </c>
      <c r="AU340" s="18" t="s">
        <v>87</v>
      </c>
    </row>
    <row r="341" s="13" customFormat="1">
      <c r="A341" s="13"/>
      <c r="B341" s="247"/>
      <c r="C341" s="248"/>
      <c r="D341" s="242" t="s">
        <v>190</v>
      </c>
      <c r="E341" s="249" t="s">
        <v>1</v>
      </c>
      <c r="F341" s="250" t="s">
        <v>95</v>
      </c>
      <c r="G341" s="248"/>
      <c r="H341" s="251">
        <v>3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190</v>
      </c>
      <c r="AU341" s="257" t="s">
        <v>87</v>
      </c>
      <c r="AV341" s="13" t="s">
        <v>87</v>
      </c>
      <c r="AW341" s="13" t="s">
        <v>34</v>
      </c>
      <c r="AX341" s="13" t="s">
        <v>78</v>
      </c>
      <c r="AY341" s="257" t="s">
        <v>179</v>
      </c>
    </row>
    <row r="342" s="14" customFormat="1">
      <c r="A342" s="14"/>
      <c r="B342" s="258"/>
      <c r="C342" s="259"/>
      <c r="D342" s="242" t="s">
        <v>190</v>
      </c>
      <c r="E342" s="260" t="s">
        <v>1</v>
      </c>
      <c r="F342" s="261" t="s">
        <v>192</v>
      </c>
      <c r="G342" s="259"/>
      <c r="H342" s="262">
        <v>3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190</v>
      </c>
      <c r="AU342" s="268" t="s">
        <v>87</v>
      </c>
      <c r="AV342" s="14" t="s">
        <v>186</v>
      </c>
      <c r="AW342" s="14" t="s">
        <v>34</v>
      </c>
      <c r="AX342" s="14" t="s">
        <v>85</v>
      </c>
      <c r="AY342" s="268" t="s">
        <v>179</v>
      </c>
    </row>
    <row r="343" s="2" customFormat="1" ht="37.8" customHeight="1">
      <c r="A343" s="39"/>
      <c r="B343" s="40"/>
      <c r="C343" s="229" t="s">
        <v>493</v>
      </c>
      <c r="D343" s="229" t="s">
        <v>181</v>
      </c>
      <c r="E343" s="230" t="s">
        <v>2077</v>
      </c>
      <c r="F343" s="231" t="s">
        <v>2078</v>
      </c>
      <c r="G343" s="232" t="s">
        <v>246</v>
      </c>
      <c r="H343" s="233">
        <v>27</v>
      </c>
      <c r="I343" s="234"/>
      <c r="J343" s="235">
        <f>ROUND(I343*H343,2)</f>
        <v>0</v>
      </c>
      <c r="K343" s="231" t="s">
        <v>185</v>
      </c>
      <c r="L343" s="45"/>
      <c r="M343" s="236" t="s">
        <v>1</v>
      </c>
      <c r="N343" s="237" t="s">
        <v>43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586</v>
      </c>
      <c r="AT343" s="240" t="s">
        <v>181</v>
      </c>
      <c r="AU343" s="240" t="s">
        <v>87</v>
      </c>
      <c r="AY343" s="18" t="s">
        <v>179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85</v>
      </c>
      <c r="BK343" s="241">
        <f>ROUND(I343*H343,2)</f>
        <v>0</v>
      </c>
      <c r="BL343" s="18" t="s">
        <v>586</v>
      </c>
      <c r="BM343" s="240" t="s">
        <v>2079</v>
      </c>
    </row>
    <row r="344" s="2" customFormat="1">
      <c r="A344" s="39"/>
      <c r="B344" s="40"/>
      <c r="C344" s="41"/>
      <c r="D344" s="242" t="s">
        <v>188</v>
      </c>
      <c r="E344" s="41"/>
      <c r="F344" s="243" t="s">
        <v>2080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188</v>
      </c>
      <c r="AU344" s="18" t="s">
        <v>87</v>
      </c>
    </row>
    <row r="345" s="13" customFormat="1">
      <c r="A345" s="13"/>
      <c r="B345" s="247"/>
      <c r="C345" s="248"/>
      <c r="D345" s="242" t="s">
        <v>190</v>
      </c>
      <c r="E345" s="249" t="s">
        <v>1</v>
      </c>
      <c r="F345" s="250" t="s">
        <v>2081</v>
      </c>
      <c r="G345" s="248"/>
      <c r="H345" s="251">
        <v>27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190</v>
      </c>
      <c r="AU345" s="257" t="s">
        <v>87</v>
      </c>
      <c r="AV345" s="13" t="s">
        <v>87</v>
      </c>
      <c r="AW345" s="13" t="s">
        <v>34</v>
      </c>
      <c r="AX345" s="13" t="s">
        <v>78</v>
      </c>
      <c r="AY345" s="257" t="s">
        <v>179</v>
      </c>
    </row>
    <row r="346" s="14" customFormat="1">
      <c r="A346" s="14"/>
      <c r="B346" s="258"/>
      <c r="C346" s="259"/>
      <c r="D346" s="242" t="s">
        <v>190</v>
      </c>
      <c r="E346" s="260" t="s">
        <v>1</v>
      </c>
      <c r="F346" s="261" t="s">
        <v>192</v>
      </c>
      <c r="G346" s="259"/>
      <c r="H346" s="262">
        <v>27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190</v>
      </c>
      <c r="AU346" s="268" t="s">
        <v>87</v>
      </c>
      <c r="AV346" s="14" t="s">
        <v>186</v>
      </c>
      <c r="AW346" s="14" t="s">
        <v>34</v>
      </c>
      <c r="AX346" s="14" t="s">
        <v>85</v>
      </c>
      <c r="AY346" s="268" t="s">
        <v>179</v>
      </c>
    </row>
    <row r="347" s="2" customFormat="1" ht="24.15" customHeight="1">
      <c r="A347" s="39"/>
      <c r="B347" s="40"/>
      <c r="C347" s="229" t="s">
        <v>500</v>
      </c>
      <c r="D347" s="229" t="s">
        <v>181</v>
      </c>
      <c r="E347" s="230" t="s">
        <v>2082</v>
      </c>
      <c r="F347" s="231" t="s">
        <v>2083</v>
      </c>
      <c r="G347" s="232" t="s">
        <v>403</v>
      </c>
      <c r="H347" s="233">
        <v>5.4000000000000004</v>
      </c>
      <c r="I347" s="234"/>
      <c r="J347" s="235">
        <f>ROUND(I347*H347,2)</f>
        <v>0</v>
      </c>
      <c r="K347" s="231" t="s">
        <v>185</v>
      </c>
      <c r="L347" s="45"/>
      <c r="M347" s="236" t="s">
        <v>1</v>
      </c>
      <c r="N347" s="237" t="s">
        <v>43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586</v>
      </c>
      <c r="AT347" s="240" t="s">
        <v>181</v>
      </c>
      <c r="AU347" s="240" t="s">
        <v>87</v>
      </c>
      <c r="AY347" s="18" t="s">
        <v>179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85</v>
      </c>
      <c r="BK347" s="241">
        <f>ROUND(I347*H347,2)</f>
        <v>0</v>
      </c>
      <c r="BL347" s="18" t="s">
        <v>586</v>
      </c>
      <c r="BM347" s="240" t="s">
        <v>2084</v>
      </c>
    </row>
    <row r="348" s="2" customFormat="1">
      <c r="A348" s="39"/>
      <c r="B348" s="40"/>
      <c r="C348" s="41"/>
      <c r="D348" s="242" t="s">
        <v>188</v>
      </c>
      <c r="E348" s="41"/>
      <c r="F348" s="243" t="s">
        <v>2085</v>
      </c>
      <c r="G348" s="41"/>
      <c r="H348" s="41"/>
      <c r="I348" s="244"/>
      <c r="J348" s="41"/>
      <c r="K348" s="41"/>
      <c r="L348" s="45"/>
      <c r="M348" s="245"/>
      <c r="N348" s="24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188</v>
      </c>
      <c r="AU348" s="18" t="s">
        <v>87</v>
      </c>
    </row>
    <row r="349" s="13" customFormat="1">
      <c r="A349" s="13"/>
      <c r="B349" s="247"/>
      <c r="C349" s="248"/>
      <c r="D349" s="242" t="s">
        <v>190</v>
      </c>
      <c r="E349" s="249" t="s">
        <v>1</v>
      </c>
      <c r="F349" s="250" t="s">
        <v>95</v>
      </c>
      <c r="G349" s="248"/>
      <c r="H349" s="251">
        <v>3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190</v>
      </c>
      <c r="AU349" s="257" t="s">
        <v>87</v>
      </c>
      <c r="AV349" s="13" t="s">
        <v>87</v>
      </c>
      <c r="AW349" s="13" t="s">
        <v>34</v>
      </c>
      <c r="AX349" s="13" t="s">
        <v>78</v>
      </c>
      <c r="AY349" s="257" t="s">
        <v>179</v>
      </c>
    </row>
    <row r="350" s="14" customFormat="1">
      <c r="A350" s="14"/>
      <c r="B350" s="258"/>
      <c r="C350" s="259"/>
      <c r="D350" s="242" t="s">
        <v>190</v>
      </c>
      <c r="E350" s="260" t="s">
        <v>1</v>
      </c>
      <c r="F350" s="261" t="s">
        <v>192</v>
      </c>
      <c r="G350" s="259"/>
      <c r="H350" s="262">
        <v>3</v>
      </c>
      <c r="I350" s="263"/>
      <c r="J350" s="259"/>
      <c r="K350" s="259"/>
      <c r="L350" s="264"/>
      <c r="M350" s="265"/>
      <c r="N350" s="266"/>
      <c r="O350" s="266"/>
      <c r="P350" s="266"/>
      <c r="Q350" s="266"/>
      <c r="R350" s="266"/>
      <c r="S350" s="266"/>
      <c r="T350" s="26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8" t="s">
        <v>190</v>
      </c>
      <c r="AU350" s="268" t="s">
        <v>87</v>
      </c>
      <c r="AV350" s="14" t="s">
        <v>186</v>
      </c>
      <c r="AW350" s="14" t="s">
        <v>34</v>
      </c>
      <c r="AX350" s="14" t="s">
        <v>85</v>
      </c>
      <c r="AY350" s="268" t="s">
        <v>179</v>
      </c>
    </row>
    <row r="351" s="13" customFormat="1">
      <c r="A351" s="13"/>
      <c r="B351" s="247"/>
      <c r="C351" s="248"/>
      <c r="D351" s="242" t="s">
        <v>190</v>
      </c>
      <c r="E351" s="248"/>
      <c r="F351" s="250" t="s">
        <v>2086</v>
      </c>
      <c r="G351" s="248"/>
      <c r="H351" s="251">
        <v>5.4000000000000004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190</v>
      </c>
      <c r="AU351" s="257" t="s">
        <v>87</v>
      </c>
      <c r="AV351" s="13" t="s">
        <v>87</v>
      </c>
      <c r="AW351" s="13" t="s">
        <v>4</v>
      </c>
      <c r="AX351" s="13" t="s">
        <v>85</v>
      </c>
      <c r="AY351" s="257" t="s">
        <v>179</v>
      </c>
    </row>
    <row r="352" s="2" customFormat="1" ht="24.15" customHeight="1">
      <c r="A352" s="39"/>
      <c r="B352" s="40"/>
      <c r="C352" s="229" t="s">
        <v>505</v>
      </c>
      <c r="D352" s="229" t="s">
        <v>181</v>
      </c>
      <c r="E352" s="230" t="s">
        <v>2087</v>
      </c>
      <c r="F352" s="231" t="s">
        <v>2088</v>
      </c>
      <c r="G352" s="232" t="s">
        <v>253</v>
      </c>
      <c r="H352" s="233">
        <v>68</v>
      </c>
      <c r="I352" s="234"/>
      <c r="J352" s="235">
        <f>ROUND(I352*H352,2)</f>
        <v>0</v>
      </c>
      <c r="K352" s="231" t="s">
        <v>185</v>
      </c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586</v>
      </c>
      <c r="AT352" s="240" t="s">
        <v>181</v>
      </c>
      <c r="AU352" s="240" t="s">
        <v>87</v>
      </c>
      <c r="AY352" s="18" t="s">
        <v>179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85</v>
      </c>
      <c r="BK352" s="241">
        <f>ROUND(I352*H352,2)</f>
        <v>0</v>
      </c>
      <c r="BL352" s="18" t="s">
        <v>586</v>
      </c>
      <c r="BM352" s="240" t="s">
        <v>2089</v>
      </c>
    </row>
    <row r="353" s="2" customFormat="1">
      <c r="A353" s="39"/>
      <c r="B353" s="40"/>
      <c r="C353" s="41"/>
      <c r="D353" s="242" t="s">
        <v>188</v>
      </c>
      <c r="E353" s="41"/>
      <c r="F353" s="243" t="s">
        <v>2090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188</v>
      </c>
      <c r="AU353" s="18" t="s">
        <v>87</v>
      </c>
    </row>
    <row r="354" s="13" customFormat="1">
      <c r="A354" s="13"/>
      <c r="B354" s="247"/>
      <c r="C354" s="248"/>
      <c r="D354" s="242" t="s">
        <v>190</v>
      </c>
      <c r="E354" s="249" t="s">
        <v>1</v>
      </c>
      <c r="F354" s="250" t="s">
        <v>612</v>
      </c>
      <c r="G354" s="248"/>
      <c r="H354" s="251">
        <v>68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190</v>
      </c>
      <c r="AU354" s="257" t="s">
        <v>87</v>
      </c>
      <c r="AV354" s="13" t="s">
        <v>87</v>
      </c>
      <c r="AW354" s="13" t="s">
        <v>34</v>
      </c>
      <c r="AX354" s="13" t="s">
        <v>85</v>
      </c>
      <c r="AY354" s="257" t="s">
        <v>179</v>
      </c>
    </row>
    <row r="355" s="2" customFormat="1" ht="24.15" customHeight="1">
      <c r="A355" s="39"/>
      <c r="B355" s="40"/>
      <c r="C355" s="229" t="s">
        <v>512</v>
      </c>
      <c r="D355" s="229" t="s">
        <v>181</v>
      </c>
      <c r="E355" s="230" t="s">
        <v>2091</v>
      </c>
      <c r="F355" s="231" t="s">
        <v>2092</v>
      </c>
      <c r="G355" s="232" t="s">
        <v>253</v>
      </c>
      <c r="H355" s="233">
        <v>68</v>
      </c>
      <c r="I355" s="234"/>
      <c r="J355" s="235">
        <f>ROUND(I355*H355,2)</f>
        <v>0</v>
      </c>
      <c r="K355" s="231" t="s">
        <v>185</v>
      </c>
      <c r="L355" s="45"/>
      <c r="M355" s="236" t="s">
        <v>1</v>
      </c>
      <c r="N355" s="237" t="s">
        <v>43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586</v>
      </c>
      <c r="AT355" s="240" t="s">
        <v>181</v>
      </c>
      <c r="AU355" s="240" t="s">
        <v>87</v>
      </c>
      <c r="AY355" s="18" t="s">
        <v>179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85</v>
      </c>
      <c r="BK355" s="241">
        <f>ROUND(I355*H355,2)</f>
        <v>0</v>
      </c>
      <c r="BL355" s="18" t="s">
        <v>586</v>
      </c>
      <c r="BM355" s="240" t="s">
        <v>2093</v>
      </c>
    </row>
    <row r="356" s="2" customFormat="1">
      <c r="A356" s="39"/>
      <c r="B356" s="40"/>
      <c r="C356" s="41"/>
      <c r="D356" s="242" t="s">
        <v>188</v>
      </c>
      <c r="E356" s="41"/>
      <c r="F356" s="243" t="s">
        <v>2094</v>
      </c>
      <c r="G356" s="41"/>
      <c r="H356" s="41"/>
      <c r="I356" s="244"/>
      <c r="J356" s="41"/>
      <c r="K356" s="41"/>
      <c r="L356" s="45"/>
      <c r="M356" s="245"/>
      <c r="N356" s="24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188</v>
      </c>
      <c r="AU356" s="18" t="s">
        <v>87</v>
      </c>
    </row>
    <row r="357" s="13" customFormat="1">
      <c r="A357" s="13"/>
      <c r="B357" s="247"/>
      <c r="C357" s="248"/>
      <c r="D357" s="242" t="s">
        <v>190</v>
      </c>
      <c r="E357" s="249" t="s">
        <v>1</v>
      </c>
      <c r="F357" s="250" t="s">
        <v>612</v>
      </c>
      <c r="G357" s="248"/>
      <c r="H357" s="251">
        <v>68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190</v>
      </c>
      <c r="AU357" s="257" t="s">
        <v>87</v>
      </c>
      <c r="AV357" s="13" t="s">
        <v>87</v>
      </c>
      <c r="AW357" s="13" t="s">
        <v>34</v>
      </c>
      <c r="AX357" s="13" t="s">
        <v>78</v>
      </c>
      <c r="AY357" s="257" t="s">
        <v>179</v>
      </c>
    </row>
    <row r="358" s="14" customFormat="1">
      <c r="A358" s="14"/>
      <c r="B358" s="258"/>
      <c r="C358" s="259"/>
      <c r="D358" s="242" t="s">
        <v>190</v>
      </c>
      <c r="E358" s="260" t="s">
        <v>1</v>
      </c>
      <c r="F358" s="261" t="s">
        <v>192</v>
      </c>
      <c r="G358" s="259"/>
      <c r="H358" s="262">
        <v>68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190</v>
      </c>
      <c r="AU358" s="268" t="s">
        <v>87</v>
      </c>
      <c r="AV358" s="14" t="s">
        <v>186</v>
      </c>
      <c r="AW358" s="14" t="s">
        <v>34</v>
      </c>
      <c r="AX358" s="14" t="s">
        <v>85</v>
      </c>
      <c r="AY358" s="268" t="s">
        <v>179</v>
      </c>
    </row>
    <row r="359" s="2" customFormat="1" ht="16.5" customHeight="1">
      <c r="A359" s="39"/>
      <c r="B359" s="40"/>
      <c r="C359" s="229" t="s">
        <v>524</v>
      </c>
      <c r="D359" s="229" t="s">
        <v>181</v>
      </c>
      <c r="E359" s="230" t="s">
        <v>2095</v>
      </c>
      <c r="F359" s="231" t="s">
        <v>2096</v>
      </c>
      <c r="G359" s="232" t="s">
        <v>253</v>
      </c>
      <c r="H359" s="233">
        <v>68</v>
      </c>
      <c r="I359" s="234"/>
      <c r="J359" s="235">
        <f>ROUND(I359*H359,2)</f>
        <v>0</v>
      </c>
      <c r="K359" s="231" t="s">
        <v>185</v>
      </c>
      <c r="L359" s="45"/>
      <c r="M359" s="236" t="s">
        <v>1</v>
      </c>
      <c r="N359" s="237" t="s">
        <v>43</v>
      </c>
      <c r="O359" s="92"/>
      <c r="P359" s="238">
        <f>O359*H359</f>
        <v>0</v>
      </c>
      <c r="Q359" s="238">
        <v>9.0000000000000006E-05</v>
      </c>
      <c r="R359" s="238">
        <f>Q359*H359</f>
        <v>0.0061200000000000004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586</v>
      </c>
      <c r="AT359" s="240" t="s">
        <v>181</v>
      </c>
      <c r="AU359" s="240" t="s">
        <v>87</v>
      </c>
      <c r="AY359" s="18" t="s">
        <v>179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85</v>
      </c>
      <c r="BK359" s="241">
        <f>ROUND(I359*H359,2)</f>
        <v>0</v>
      </c>
      <c r="BL359" s="18" t="s">
        <v>586</v>
      </c>
      <c r="BM359" s="240" t="s">
        <v>2097</v>
      </c>
    </row>
    <row r="360" s="2" customFormat="1">
      <c r="A360" s="39"/>
      <c r="B360" s="40"/>
      <c r="C360" s="41"/>
      <c r="D360" s="242" t="s">
        <v>188</v>
      </c>
      <c r="E360" s="41"/>
      <c r="F360" s="243" t="s">
        <v>2098</v>
      </c>
      <c r="G360" s="41"/>
      <c r="H360" s="41"/>
      <c r="I360" s="244"/>
      <c r="J360" s="41"/>
      <c r="K360" s="41"/>
      <c r="L360" s="45"/>
      <c r="M360" s="245"/>
      <c r="N360" s="24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188</v>
      </c>
      <c r="AU360" s="18" t="s">
        <v>87</v>
      </c>
    </row>
    <row r="361" s="13" customFormat="1">
      <c r="A361" s="13"/>
      <c r="B361" s="247"/>
      <c r="C361" s="248"/>
      <c r="D361" s="242" t="s">
        <v>190</v>
      </c>
      <c r="E361" s="249" t="s">
        <v>1</v>
      </c>
      <c r="F361" s="250" t="s">
        <v>612</v>
      </c>
      <c r="G361" s="248"/>
      <c r="H361" s="251">
        <v>68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190</v>
      </c>
      <c r="AU361" s="257" t="s">
        <v>87</v>
      </c>
      <c r="AV361" s="13" t="s">
        <v>87</v>
      </c>
      <c r="AW361" s="13" t="s">
        <v>34</v>
      </c>
      <c r="AX361" s="13" t="s">
        <v>78</v>
      </c>
      <c r="AY361" s="257" t="s">
        <v>179</v>
      </c>
    </row>
    <row r="362" s="14" customFormat="1">
      <c r="A362" s="14"/>
      <c r="B362" s="258"/>
      <c r="C362" s="259"/>
      <c r="D362" s="242" t="s">
        <v>190</v>
      </c>
      <c r="E362" s="260" t="s">
        <v>1</v>
      </c>
      <c r="F362" s="261" t="s">
        <v>192</v>
      </c>
      <c r="G362" s="259"/>
      <c r="H362" s="262">
        <v>68</v>
      </c>
      <c r="I362" s="263"/>
      <c r="J362" s="259"/>
      <c r="K362" s="259"/>
      <c r="L362" s="264"/>
      <c r="M362" s="265"/>
      <c r="N362" s="266"/>
      <c r="O362" s="266"/>
      <c r="P362" s="266"/>
      <c r="Q362" s="266"/>
      <c r="R362" s="266"/>
      <c r="S362" s="266"/>
      <c r="T362" s="26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8" t="s">
        <v>190</v>
      </c>
      <c r="AU362" s="268" t="s">
        <v>87</v>
      </c>
      <c r="AV362" s="14" t="s">
        <v>186</v>
      </c>
      <c r="AW362" s="14" t="s">
        <v>34</v>
      </c>
      <c r="AX362" s="14" t="s">
        <v>85</v>
      </c>
      <c r="AY362" s="268" t="s">
        <v>179</v>
      </c>
    </row>
    <row r="363" s="2" customFormat="1" ht="24.15" customHeight="1">
      <c r="A363" s="39"/>
      <c r="B363" s="40"/>
      <c r="C363" s="229" t="s">
        <v>532</v>
      </c>
      <c r="D363" s="229" t="s">
        <v>181</v>
      </c>
      <c r="E363" s="230" t="s">
        <v>2099</v>
      </c>
      <c r="F363" s="231" t="s">
        <v>2100</v>
      </c>
      <c r="G363" s="232" t="s">
        <v>253</v>
      </c>
      <c r="H363" s="233">
        <v>2</v>
      </c>
      <c r="I363" s="234"/>
      <c r="J363" s="235">
        <f>ROUND(I363*H363,2)</f>
        <v>0</v>
      </c>
      <c r="K363" s="231" t="s">
        <v>185</v>
      </c>
      <c r="L363" s="45"/>
      <c r="M363" s="236" t="s">
        <v>1</v>
      </c>
      <c r="N363" s="237" t="s">
        <v>43</v>
      </c>
      <c r="O363" s="92"/>
      <c r="P363" s="238">
        <f>O363*H363</f>
        <v>0</v>
      </c>
      <c r="Q363" s="238">
        <v>0.014</v>
      </c>
      <c r="R363" s="238">
        <f>Q363*H363</f>
        <v>0.028000000000000001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586</v>
      </c>
      <c r="AT363" s="240" t="s">
        <v>181</v>
      </c>
      <c r="AU363" s="240" t="s">
        <v>87</v>
      </c>
      <c r="AY363" s="18" t="s">
        <v>179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85</v>
      </c>
      <c r="BK363" s="241">
        <f>ROUND(I363*H363,2)</f>
        <v>0</v>
      </c>
      <c r="BL363" s="18" t="s">
        <v>586</v>
      </c>
      <c r="BM363" s="240" t="s">
        <v>2101</v>
      </c>
    </row>
    <row r="364" s="2" customFormat="1">
      <c r="A364" s="39"/>
      <c r="B364" s="40"/>
      <c r="C364" s="41"/>
      <c r="D364" s="242" t="s">
        <v>188</v>
      </c>
      <c r="E364" s="41"/>
      <c r="F364" s="243" t="s">
        <v>2102</v>
      </c>
      <c r="G364" s="41"/>
      <c r="H364" s="41"/>
      <c r="I364" s="244"/>
      <c r="J364" s="41"/>
      <c r="K364" s="41"/>
      <c r="L364" s="45"/>
      <c r="M364" s="245"/>
      <c r="N364" s="24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188</v>
      </c>
      <c r="AU364" s="18" t="s">
        <v>87</v>
      </c>
    </row>
    <row r="365" s="13" customFormat="1">
      <c r="A365" s="13"/>
      <c r="B365" s="247"/>
      <c r="C365" s="248"/>
      <c r="D365" s="242" t="s">
        <v>190</v>
      </c>
      <c r="E365" s="249" t="s">
        <v>1</v>
      </c>
      <c r="F365" s="250" t="s">
        <v>87</v>
      </c>
      <c r="G365" s="248"/>
      <c r="H365" s="251">
        <v>2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190</v>
      </c>
      <c r="AU365" s="257" t="s">
        <v>87</v>
      </c>
      <c r="AV365" s="13" t="s">
        <v>87</v>
      </c>
      <c r="AW365" s="13" t="s">
        <v>34</v>
      </c>
      <c r="AX365" s="13" t="s">
        <v>85</v>
      </c>
      <c r="AY365" s="257" t="s">
        <v>179</v>
      </c>
    </row>
    <row r="366" s="2" customFormat="1" ht="33" customHeight="1">
      <c r="A366" s="39"/>
      <c r="B366" s="40"/>
      <c r="C366" s="229" t="s">
        <v>538</v>
      </c>
      <c r="D366" s="229" t="s">
        <v>181</v>
      </c>
      <c r="E366" s="230" t="s">
        <v>2103</v>
      </c>
      <c r="F366" s="231" t="s">
        <v>2104</v>
      </c>
      <c r="G366" s="232" t="s">
        <v>253</v>
      </c>
      <c r="H366" s="233">
        <v>68</v>
      </c>
      <c r="I366" s="234"/>
      <c r="J366" s="235">
        <f>ROUND(I366*H366,2)</f>
        <v>0</v>
      </c>
      <c r="K366" s="231" t="s">
        <v>185</v>
      </c>
      <c r="L366" s="45"/>
      <c r="M366" s="236" t="s">
        <v>1</v>
      </c>
      <c r="N366" s="237" t="s">
        <v>43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586</v>
      </c>
      <c r="AT366" s="240" t="s">
        <v>181</v>
      </c>
      <c r="AU366" s="240" t="s">
        <v>87</v>
      </c>
      <c r="AY366" s="18" t="s">
        <v>179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85</v>
      </c>
      <c r="BK366" s="241">
        <f>ROUND(I366*H366,2)</f>
        <v>0</v>
      </c>
      <c r="BL366" s="18" t="s">
        <v>586</v>
      </c>
      <c r="BM366" s="240" t="s">
        <v>2105</v>
      </c>
    </row>
    <row r="367" s="2" customFormat="1">
      <c r="A367" s="39"/>
      <c r="B367" s="40"/>
      <c r="C367" s="41"/>
      <c r="D367" s="242" t="s">
        <v>188</v>
      </c>
      <c r="E367" s="41"/>
      <c r="F367" s="243" t="s">
        <v>2106</v>
      </c>
      <c r="G367" s="41"/>
      <c r="H367" s="41"/>
      <c r="I367" s="244"/>
      <c r="J367" s="41"/>
      <c r="K367" s="41"/>
      <c r="L367" s="45"/>
      <c r="M367" s="245"/>
      <c r="N367" s="246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188</v>
      </c>
      <c r="AU367" s="18" t="s">
        <v>87</v>
      </c>
    </row>
    <row r="368" s="13" customFormat="1">
      <c r="A368" s="13"/>
      <c r="B368" s="247"/>
      <c r="C368" s="248"/>
      <c r="D368" s="242" t="s">
        <v>190</v>
      </c>
      <c r="E368" s="249" t="s">
        <v>1</v>
      </c>
      <c r="F368" s="250" t="s">
        <v>612</v>
      </c>
      <c r="G368" s="248"/>
      <c r="H368" s="251">
        <v>68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190</v>
      </c>
      <c r="AU368" s="257" t="s">
        <v>87</v>
      </c>
      <c r="AV368" s="13" t="s">
        <v>87</v>
      </c>
      <c r="AW368" s="13" t="s">
        <v>34</v>
      </c>
      <c r="AX368" s="13" t="s">
        <v>85</v>
      </c>
      <c r="AY368" s="257" t="s">
        <v>179</v>
      </c>
    </row>
    <row r="369" s="2" customFormat="1" ht="24.15" customHeight="1">
      <c r="A369" s="39"/>
      <c r="B369" s="40"/>
      <c r="C369" s="280" t="s">
        <v>545</v>
      </c>
      <c r="D369" s="280" t="s">
        <v>400</v>
      </c>
      <c r="E369" s="281" t="s">
        <v>2107</v>
      </c>
      <c r="F369" s="282" t="s">
        <v>2108</v>
      </c>
      <c r="G369" s="283" t="s">
        <v>253</v>
      </c>
      <c r="H369" s="284">
        <v>69.359999999999999</v>
      </c>
      <c r="I369" s="285"/>
      <c r="J369" s="286">
        <f>ROUND(I369*H369,2)</f>
        <v>0</v>
      </c>
      <c r="K369" s="282" t="s">
        <v>185</v>
      </c>
      <c r="L369" s="287"/>
      <c r="M369" s="288" t="s">
        <v>1</v>
      </c>
      <c r="N369" s="289" t="s">
        <v>43</v>
      </c>
      <c r="O369" s="92"/>
      <c r="P369" s="238">
        <f>O369*H369</f>
        <v>0</v>
      </c>
      <c r="Q369" s="238">
        <v>0.059999999999999998</v>
      </c>
      <c r="R369" s="238">
        <f>Q369*H369</f>
        <v>4.1616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970</v>
      </c>
      <c r="AT369" s="240" t="s">
        <v>400</v>
      </c>
      <c r="AU369" s="240" t="s">
        <v>87</v>
      </c>
      <c r="AY369" s="18" t="s">
        <v>179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85</v>
      </c>
      <c r="BK369" s="241">
        <f>ROUND(I369*H369,2)</f>
        <v>0</v>
      </c>
      <c r="BL369" s="18" t="s">
        <v>970</v>
      </c>
      <c r="BM369" s="240" t="s">
        <v>2109</v>
      </c>
    </row>
    <row r="370" s="2" customFormat="1">
      <c r="A370" s="39"/>
      <c r="B370" s="40"/>
      <c r="C370" s="41"/>
      <c r="D370" s="242" t="s">
        <v>188</v>
      </c>
      <c r="E370" s="41"/>
      <c r="F370" s="243" t="s">
        <v>2108</v>
      </c>
      <c r="G370" s="41"/>
      <c r="H370" s="41"/>
      <c r="I370" s="244"/>
      <c r="J370" s="41"/>
      <c r="K370" s="41"/>
      <c r="L370" s="45"/>
      <c r="M370" s="245"/>
      <c r="N370" s="246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188</v>
      </c>
      <c r="AU370" s="18" t="s">
        <v>87</v>
      </c>
    </row>
    <row r="371" s="13" customFormat="1">
      <c r="A371" s="13"/>
      <c r="B371" s="247"/>
      <c r="C371" s="248"/>
      <c r="D371" s="242" t="s">
        <v>190</v>
      </c>
      <c r="E371" s="249" t="s">
        <v>1</v>
      </c>
      <c r="F371" s="250" t="s">
        <v>612</v>
      </c>
      <c r="G371" s="248"/>
      <c r="H371" s="251">
        <v>68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190</v>
      </c>
      <c r="AU371" s="257" t="s">
        <v>87</v>
      </c>
      <c r="AV371" s="13" t="s">
        <v>87</v>
      </c>
      <c r="AW371" s="13" t="s">
        <v>34</v>
      </c>
      <c r="AX371" s="13" t="s">
        <v>85</v>
      </c>
      <c r="AY371" s="257" t="s">
        <v>179</v>
      </c>
    </row>
    <row r="372" s="13" customFormat="1">
      <c r="A372" s="13"/>
      <c r="B372" s="247"/>
      <c r="C372" s="248"/>
      <c r="D372" s="242" t="s">
        <v>190</v>
      </c>
      <c r="E372" s="248"/>
      <c r="F372" s="250" t="s">
        <v>2110</v>
      </c>
      <c r="G372" s="248"/>
      <c r="H372" s="251">
        <v>69.359999999999999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190</v>
      </c>
      <c r="AU372" s="257" t="s">
        <v>87</v>
      </c>
      <c r="AV372" s="13" t="s">
        <v>87</v>
      </c>
      <c r="AW372" s="13" t="s">
        <v>4</v>
      </c>
      <c r="AX372" s="13" t="s">
        <v>85</v>
      </c>
      <c r="AY372" s="257" t="s">
        <v>179</v>
      </c>
    </row>
    <row r="373" s="2" customFormat="1" ht="24.15" customHeight="1">
      <c r="A373" s="39"/>
      <c r="B373" s="40"/>
      <c r="C373" s="229" t="s">
        <v>550</v>
      </c>
      <c r="D373" s="229" t="s">
        <v>181</v>
      </c>
      <c r="E373" s="230" t="s">
        <v>2111</v>
      </c>
      <c r="F373" s="231" t="s">
        <v>2112</v>
      </c>
      <c r="G373" s="232" t="s">
        <v>403</v>
      </c>
      <c r="H373" s="233">
        <v>4.1959999999999997</v>
      </c>
      <c r="I373" s="234"/>
      <c r="J373" s="235">
        <f>ROUND(I373*H373,2)</f>
        <v>0</v>
      </c>
      <c r="K373" s="231" t="s">
        <v>185</v>
      </c>
      <c r="L373" s="45"/>
      <c r="M373" s="236" t="s">
        <v>1</v>
      </c>
      <c r="N373" s="237" t="s">
        <v>43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586</v>
      </c>
      <c r="AT373" s="240" t="s">
        <v>181</v>
      </c>
      <c r="AU373" s="240" t="s">
        <v>87</v>
      </c>
      <c r="AY373" s="18" t="s">
        <v>179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85</v>
      </c>
      <c r="BK373" s="241">
        <f>ROUND(I373*H373,2)</f>
        <v>0</v>
      </c>
      <c r="BL373" s="18" t="s">
        <v>586</v>
      </c>
      <c r="BM373" s="240" t="s">
        <v>2113</v>
      </c>
    </row>
    <row r="374" s="2" customFormat="1">
      <c r="A374" s="39"/>
      <c r="B374" s="40"/>
      <c r="C374" s="41"/>
      <c r="D374" s="242" t="s">
        <v>188</v>
      </c>
      <c r="E374" s="41"/>
      <c r="F374" s="243" t="s">
        <v>2114</v>
      </c>
      <c r="G374" s="41"/>
      <c r="H374" s="41"/>
      <c r="I374" s="244"/>
      <c r="J374" s="41"/>
      <c r="K374" s="41"/>
      <c r="L374" s="45"/>
      <c r="M374" s="304"/>
      <c r="N374" s="305"/>
      <c r="O374" s="306"/>
      <c r="P374" s="306"/>
      <c r="Q374" s="306"/>
      <c r="R374" s="306"/>
      <c r="S374" s="306"/>
      <c r="T374" s="307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188</v>
      </c>
      <c r="AU374" s="18" t="s">
        <v>87</v>
      </c>
    </row>
    <row r="375" s="2" customFormat="1" ht="6.96" customHeight="1">
      <c r="A375" s="39"/>
      <c r="B375" s="67"/>
      <c r="C375" s="68"/>
      <c r="D375" s="68"/>
      <c r="E375" s="68"/>
      <c r="F375" s="68"/>
      <c r="G375" s="68"/>
      <c r="H375" s="68"/>
      <c r="I375" s="68"/>
      <c r="J375" s="68"/>
      <c r="K375" s="68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sE49SWp68uRfkUSVQ7UCEtcoWjO+LkcnBzIbFHrS3mcrL9o0/dXRMH6u4ITLpbb8brVDSNGQEru50gzCG2WSiA==" hashValue="tEb4HtXTNL8yCuxiFItwfJ3UmtCo+xthtsDIV0cMdEdDZIu3IRHMAoO1ppbxEgT9ST0rqblnp6peXmiNAhxOAw==" algorithmName="SHA-512" password="CC35"/>
  <autoFilter ref="C134:K3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1936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ROUND((SUM(BE129:BE227)),  2)</f>
        <v>0</v>
      </c>
      <c r="G37" s="39"/>
      <c r="H37" s="39"/>
      <c r="I37" s="166">
        <v>0.20999999999999999</v>
      </c>
      <c r="J37" s="165">
        <f>ROUND(((SUM(BE129:BE227))*I37),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ROUND((SUM(BF129:BF227)),  2)</f>
        <v>0</v>
      </c>
      <c r="G38" s="39"/>
      <c r="H38" s="39"/>
      <c r="I38" s="166">
        <v>0.14999999999999999</v>
      </c>
      <c r="J38" s="165">
        <f>ROUND(((SUM(BF129:BF227))*I38),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ROUND((SUM(BG129:BG227)),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ROUND((SUM(BH129:BH227)),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ROUND((SUM(BI129:BI227)),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301 - Odvodnění komunikace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149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150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153</v>
      </c>
      <c r="E103" s="199"/>
      <c r="F103" s="199"/>
      <c r="G103" s="199"/>
      <c r="H103" s="199"/>
      <c r="I103" s="199"/>
      <c r="J103" s="200">
        <f>J177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155</v>
      </c>
      <c r="E104" s="199"/>
      <c r="F104" s="199"/>
      <c r="G104" s="199"/>
      <c r="H104" s="199"/>
      <c r="I104" s="199"/>
      <c r="J104" s="200">
        <f>J183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159</v>
      </c>
      <c r="E105" s="199"/>
      <c r="F105" s="199"/>
      <c r="G105" s="199"/>
      <c r="H105" s="199"/>
      <c r="I105" s="199"/>
      <c r="J105" s="200">
        <f>J225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Klatovy - cyklostezka podél I/22 v Puškinově ulici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1936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SO 301 - Odvodnění komunikace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Klatovy </v>
      </c>
      <c r="G123" s="41"/>
      <c r="H123" s="41"/>
      <c r="I123" s="33" t="s">
        <v>24</v>
      </c>
      <c r="J123" s="80" t="str">
        <f>IF(J16="","",J16)</f>
        <v>2. 11. 2023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26</v>
      </c>
      <c r="D125" s="41"/>
      <c r="E125" s="41"/>
      <c r="F125" s="28" t="str">
        <f>E19</f>
        <v xml:space="preserve"> </v>
      </c>
      <c r="G125" s="41"/>
      <c r="H125" s="41"/>
      <c r="I125" s="33" t="s">
        <v>32</v>
      </c>
      <c r="J125" s="37" t="str">
        <f>E25</f>
        <v>Projekce dopravní Filip,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165</v>
      </c>
      <c r="D128" s="205" t="s">
        <v>63</v>
      </c>
      <c r="E128" s="205" t="s">
        <v>59</v>
      </c>
      <c r="F128" s="205" t="s">
        <v>60</v>
      </c>
      <c r="G128" s="205" t="s">
        <v>166</v>
      </c>
      <c r="H128" s="205" t="s">
        <v>167</v>
      </c>
      <c r="I128" s="205" t="s">
        <v>168</v>
      </c>
      <c r="J128" s="205" t="s">
        <v>146</v>
      </c>
      <c r="K128" s="206" t="s">
        <v>169</v>
      </c>
      <c r="L128" s="207"/>
      <c r="M128" s="101" t="s">
        <v>1</v>
      </c>
      <c r="N128" s="102" t="s">
        <v>42</v>
      </c>
      <c r="O128" s="102" t="s">
        <v>170</v>
      </c>
      <c r="P128" s="102" t="s">
        <v>171</v>
      </c>
      <c r="Q128" s="102" t="s">
        <v>172</v>
      </c>
      <c r="R128" s="102" t="s">
        <v>173</v>
      </c>
      <c r="S128" s="102" t="s">
        <v>174</v>
      </c>
      <c r="T128" s="103" t="s">
        <v>175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176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148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177</v>
      </c>
      <c r="F130" s="216" t="s">
        <v>178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P131+P177+P183+P225</f>
        <v>0</v>
      </c>
      <c r="Q130" s="221"/>
      <c r="R130" s="222">
        <f>R131+R177+R183+R225</f>
        <v>0</v>
      </c>
      <c r="S130" s="221"/>
      <c r="T130" s="223">
        <f>T131+T177+T183+T225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179</v>
      </c>
      <c r="BK130" s="226">
        <f>BK131+BK177+BK183+BK225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85</v>
      </c>
      <c r="F131" s="227" t="s">
        <v>180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SUM(P132:P176)</f>
        <v>0</v>
      </c>
      <c r="Q131" s="221"/>
      <c r="R131" s="222">
        <f>SUM(R132:R176)</f>
        <v>0</v>
      </c>
      <c r="S131" s="221"/>
      <c r="T131" s="223">
        <f>SUM(T132:T176)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85</v>
      </c>
      <c r="AY131" s="224" t="s">
        <v>179</v>
      </c>
      <c r="BK131" s="226">
        <f>SUM(BK132:BK176)</f>
        <v>0</v>
      </c>
    </row>
    <row r="132" s="2" customFormat="1" ht="33" customHeight="1">
      <c r="A132" s="39"/>
      <c r="B132" s="40"/>
      <c r="C132" s="229" t="s">
        <v>85</v>
      </c>
      <c r="D132" s="229" t="s">
        <v>181</v>
      </c>
      <c r="E132" s="230" t="s">
        <v>1491</v>
      </c>
      <c r="F132" s="231" t="s">
        <v>1492</v>
      </c>
      <c r="G132" s="232" t="s">
        <v>246</v>
      </c>
      <c r="H132" s="233">
        <v>68.992000000000004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186</v>
      </c>
      <c r="AT132" s="240" t="s">
        <v>181</v>
      </c>
      <c r="AU132" s="240" t="s">
        <v>87</v>
      </c>
      <c r="AY132" s="18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85</v>
      </c>
      <c r="BK132" s="241">
        <f>ROUND(I132*H132,2)</f>
        <v>0</v>
      </c>
      <c r="BL132" s="18" t="s">
        <v>186</v>
      </c>
      <c r="BM132" s="240" t="s">
        <v>2115</v>
      </c>
    </row>
    <row r="133" s="2" customFormat="1">
      <c r="A133" s="39"/>
      <c r="B133" s="40"/>
      <c r="C133" s="41"/>
      <c r="D133" s="242" t="s">
        <v>188</v>
      </c>
      <c r="E133" s="41"/>
      <c r="F133" s="243" t="s">
        <v>1492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188</v>
      </c>
      <c r="AU133" s="18" t="s">
        <v>87</v>
      </c>
    </row>
    <row r="134" s="15" customFormat="1">
      <c r="A134" s="15"/>
      <c r="B134" s="270"/>
      <c r="C134" s="271"/>
      <c r="D134" s="242" t="s">
        <v>190</v>
      </c>
      <c r="E134" s="272" t="s">
        <v>1</v>
      </c>
      <c r="F134" s="273" t="s">
        <v>2116</v>
      </c>
      <c r="G134" s="271"/>
      <c r="H134" s="272" t="s">
        <v>1</v>
      </c>
      <c r="I134" s="274"/>
      <c r="J134" s="271"/>
      <c r="K134" s="271"/>
      <c r="L134" s="275"/>
      <c r="M134" s="276"/>
      <c r="N134" s="277"/>
      <c r="O134" s="277"/>
      <c r="P134" s="277"/>
      <c r="Q134" s="277"/>
      <c r="R134" s="277"/>
      <c r="S134" s="277"/>
      <c r="T134" s="27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9" t="s">
        <v>190</v>
      </c>
      <c r="AU134" s="279" t="s">
        <v>87</v>
      </c>
      <c r="AV134" s="15" t="s">
        <v>85</v>
      </c>
      <c r="AW134" s="15" t="s">
        <v>34</v>
      </c>
      <c r="AX134" s="15" t="s">
        <v>78</v>
      </c>
      <c r="AY134" s="279" t="s">
        <v>179</v>
      </c>
    </row>
    <row r="135" s="13" customFormat="1">
      <c r="A135" s="13"/>
      <c r="B135" s="247"/>
      <c r="C135" s="248"/>
      <c r="D135" s="242" t="s">
        <v>190</v>
      </c>
      <c r="E135" s="249" t="s">
        <v>1</v>
      </c>
      <c r="F135" s="250" t="s">
        <v>2117</v>
      </c>
      <c r="G135" s="248"/>
      <c r="H135" s="251">
        <v>68.992000000000004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190</v>
      </c>
      <c r="AU135" s="257" t="s">
        <v>87</v>
      </c>
      <c r="AV135" s="13" t="s">
        <v>87</v>
      </c>
      <c r="AW135" s="13" t="s">
        <v>34</v>
      </c>
      <c r="AX135" s="13" t="s">
        <v>78</v>
      </c>
      <c r="AY135" s="257" t="s">
        <v>179</v>
      </c>
    </row>
    <row r="136" s="14" customFormat="1">
      <c r="A136" s="14"/>
      <c r="B136" s="258"/>
      <c r="C136" s="259"/>
      <c r="D136" s="242" t="s">
        <v>190</v>
      </c>
      <c r="E136" s="260" t="s">
        <v>1</v>
      </c>
      <c r="F136" s="261" t="s">
        <v>192</v>
      </c>
      <c r="G136" s="259"/>
      <c r="H136" s="262">
        <v>68.992000000000004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190</v>
      </c>
      <c r="AU136" s="268" t="s">
        <v>87</v>
      </c>
      <c r="AV136" s="14" t="s">
        <v>186</v>
      </c>
      <c r="AW136" s="14" t="s">
        <v>34</v>
      </c>
      <c r="AX136" s="14" t="s">
        <v>85</v>
      </c>
      <c r="AY136" s="268" t="s">
        <v>179</v>
      </c>
    </row>
    <row r="137" s="2" customFormat="1" ht="21.75" customHeight="1">
      <c r="A137" s="39"/>
      <c r="B137" s="40"/>
      <c r="C137" s="229" t="s">
        <v>87</v>
      </c>
      <c r="D137" s="229" t="s">
        <v>181</v>
      </c>
      <c r="E137" s="230" t="s">
        <v>1507</v>
      </c>
      <c r="F137" s="231" t="s">
        <v>1508</v>
      </c>
      <c r="G137" s="232" t="s">
        <v>184</v>
      </c>
      <c r="H137" s="233">
        <v>168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186</v>
      </c>
      <c r="AT137" s="240" t="s">
        <v>181</v>
      </c>
      <c r="AU137" s="240" t="s">
        <v>87</v>
      </c>
      <c r="AY137" s="18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85</v>
      </c>
      <c r="BK137" s="241">
        <f>ROUND(I137*H137,2)</f>
        <v>0</v>
      </c>
      <c r="BL137" s="18" t="s">
        <v>186</v>
      </c>
      <c r="BM137" s="240" t="s">
        <v>2118</v>
      </c>
    </row>
    <row r="138" s="2" customFormat="1">
      <c r="A138" s="39"/>
      <c r="B138" s="40"/>
      <c r="C138" s="41"/>
      <c r="D138" s="242" t="s">
        <v>188</v>
      </c>
      <c r="E138" s="41"/>
      <c r="F138" s="243" t="s">
        <v>1508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188</v>
      </c>
      <c r="AU138" s="18" t="s">
        <v>87</v>
      </c>
    </row>
    <row r="139" s="15" customFormat="1">
      <c r="A139" s="15"/>
      <c r="B139" s="270"/>
      <c r="C139" s="271"/>
      <c r="D139" s="242" t="s">
        <v>190</v>
      </c>
      <c r="E139" s="272" t="s">
        <v>1</v>
      </c>
      <c r="F139" s="273" t="s">
        <v>2116</v>
      </c>
      <c r="G139" s="271"/>
      <c r="H139" s="272" t="s">
        <v>1</v>
      </c>
      <c r="I139" s="274"/>
      <c r="J139" s="271"/>
      <c r="K139" s="271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190</v>
      </c>
      <c r="AU139" s="279" t="s">
        <v>87</v>
      </c>
      <c r="AV139" s="15" t="s">
        <v>85</v>
      </c>
      <c r="AW139" s="15" t="s">
        <v>34</v>
      </c>
      <c r="AX139" s="15" t="s">
        <v>78</v>
      </c>
      <c r="AY139" s="279" t="s">
        <v>179</v>
      </c>
    </row>
    <row r="140" s="13" customFormat="1">
      <c r="A140" s="13"/>
      <c r="B140" s="247"/>
      <c r="C140" s="248"/>
      <c r="D140" s="242" t="s">
        <v>190</v>
      </c>
      <c r="E140" s="249" t="s">
        <v>1</v>
      </c>
      <c r="F140" s="250" t="s">
        <v>2119</v>
      </c>
      <c r="G140" s="248"/>
      <c r="H140" s="251">
        <v>168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190</v>
      </c>
      <c r="AU140" s="257" t="s">
        <v>87</v>
      </c>
      <c r="AV140" s="13" t="s">
        <v>87</v>
      </c>
      <c r="AW140" s="13" t="s">
        <v>34</v>
      </c>
      <c r="AX140" s="13" t="s">
        <v>78</v>
      </c>
      <c r="AY140" s="257" t="s">
        <v>179</v>
      </c>
    </row>
    <row r="141" s="14" customFormat="1">
      <c r="A141" s="14"/>
      <c r="B141" s="258"/>
      <c r="C141" s="259"/>
      <c r="D141" s="242" t="s">
        <v>190</v>
      </c>
      <c r="E141" s="260" t="s">
        <v>1</v>
      </c>
      <c r="F141" s="261" t="s">
        <v>192</v>
      </c>
      <c r="G141" s="259"/>
      <c r="H141" s="262">
        <v>168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190</v>
      </c>
      <c r="AU141" s="268" t="s">
        <v>87</v>
      </c>
      <c r="AV141" s="14" t="s">
        <v>186</v>
      </c>
      <c r="AW141" s="14" t="s">
        <v>34</v>
      </c>
      <c r="AX141" s="14" t="s">
        <v>85</v>
      </c>
      <c r="AY141" s="268" t="s">
        <v>179</v>
      </c>
    </row>
    <row r="142" s="2" customFormat="1" ht="21.75" customHeight="1">
      <c r="A142" s="39"/>
      <c r="B142" s="40"/>
      <c r="C142" s="229" t="s">
        <v>95</v>
      </c>
      <c r="D142" s="229" t="s">
        <v>181</v>
      </c>
      <c r="E142" s="230" t="s">
        <v>1512</v>
      </c>
      <c r="F142" s="231" t="s">
        <v>1513</v>
      </c>
      <c r="G142" s="232" t="s">
        <v>184</v>
      </c>
      <c r="H142" s="233">
        <v>168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186</v>
      </c>
      <c r="AT142" s="240" t="s">
        <v>181</v>
      </c>
      <c r="AU142" s="240" t="s">
        <v>87</v>
      </c>
      <c r="AY142" s="18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85</v>
      </c>
      <c r="BK142" s="241">
        <f>ROUND(I142*H142,2)</f>
        <v>0</v>
      </c>
      <c r="BL142" s="18" t="s">
        <v>186</v>
      </c>
      <c r="BM142" s="240" t="s">
        <v>2120</v>
      </c>
    </row>
    <row r="143" s="2" customFormat="1">
      <c r="A143" s="39"/>
      <c r="B143" s="40"/>
      <c r="C143" s="41"/>
      <c r="D143" s="242" t="s">
        <v>188</v>
      </c>
      <c r="E143" s="41"/>
      <c r="F143" s="243" t="s">
        <v>1513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188</v>
      </c>
      <c r="AU143" s="18" t="s">
        <v>87</v>
      </c>
    </row>
    <row r="144" s="2" customFormat="1" ht="37.8" customHeight="1">
      <c r="A144" s="39"/>
      <c r="B144" s="40"/>
      <c r="C144" s="229" t="s">
        <v>186</v>
      </c>
      <c r="D144" s="229" t="s">
        <v>181</v>
      </c>
      <c r="E144" s="230" t="s">
        <v>1515</v>
      </c>
      <c r="F144" s="231" t="s">
        <v>1516</v>
      </c>
      <c r="G144" s="232" t="s">
        <v>246</v>
      </c>
      <c r="H144" s="233">
        <v>17.879999999999999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186</v>
      </c>
      <c r="AT144" s="240" t="s">
        <v>181</v>
      </c>
      <c r="AU144" s="240" t="s">
        <v>87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186</v>
      </c>
      <c r="BM144" s="240" t="s">
        <v>2121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1516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87</v>
      </c>
    </row>
    <row r="146" s="15" customFormat="1">
      <c r="A146" s="15"/>
      <c r="B146" s="270"/>
      <c r="C146" s="271"/>
      <c r="D146" s="242" t="s">
        <v>190</v>
      </c>
      <c r="E146" s="272" t="s">
        <v>1</v>
      </c>
      <c r="F146" s="273" t="s">
        <v>1518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9" t="s">
        <v>190</v>
      </c>
      <c r="AU146" s="279" t="s">
        <v>87</v>
      </c>
      <c r="AV146" s="15" t="s">
        <v>85</v>
      </c>
      <c r="AW146" s="15" t="s">
        <v>34</v>
      </c>
      <c r="AX146" s="15" t="s">
        <v>78</v>
      </c>
      <c r="AY146" s="279" t="s">
        <v>179</v>
      </c>
    </row>
    <row r="147" s="13" customFormat="1">
      <c r="A147" s="13"/>
      <c r="B147" s="247"/>
      <c r="C147" s="248"/>
      <c r="D147" s="242" t="s">
        <v>190</v>
      </c>
      <c r="E147" s="249" t="s">
        <v>1</v>
      </c>
      <c r="F147" s="250" t="s">
        <v>2122</v>
      </c>
      <c r="G147" s="248"/>
      <c r="H147" s="251">
        <v>68.992000000000004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190</v>
      </c>
      <c r="AU147" s="257" t="s">
        <v>87</v>
      </c>
      <c r="AV147" s="13" t="s">
        <v>87</v>
      </c>
      <c r="AW147" s="13" t="s">
        <v>34</v>
      </c>
      <c r="AX147" s="13" t="s">
        <v>78</v>
      </c>
      <c r="AY147" s="257" t="s">
        <v>179</v>
      </c>
    </row>
    <row r="148" s="15" customFormat="1">
      <c r="A148" s="15"/>
      <c r="B148" s="270"/>
      <c r="C148" s="271"/>
      <c r="D148" s="242" t="s">
        <v>190</v>
      </c>
      <c r="E148" s="272" t="s">
        <v>1</v>
      </c>
      <c r="F148" s="273" t="s">
        <v>1521</v>
      </c>
      <c r="G148" s="271"/>
      <c r="H148" s="272" t="s">
        <v>1</v>
      </c>
      <c r="I148" s="274"/>
      <c r="J148" s="271"/>
      <c r="K148" s="271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190</v>
      </c>
      <c r="AU148" s="279" t="s">
        <v>87</v>
      </c>
      <c r="AV148" s="15" t="s">
        <v>85</v>
      </c>
      <c r="AW148" s="15" t="s">
        <v>34</v>
      </c>
      <c r="AX148" s="15" t="s">
        <v>78</v>
      </c>
      <c r="AY148" s="279" t="s">
        <v>179</v>
      </c>
    </row>
    <row r="149" s="13" customFormat="1">
      <c r="A149" s="13"/>
      <c r="B149" s="247"/>
      <c r="C149" s="248"/>
      <c r="D149" s="242" t="s">
        <v>190</v>
      </c>
      <c r="E149" s="249" t="s">
        <v>1</v>
      </c>
      <c r="F149" s="250" t="s">
        <v>2123</v>
      </c>
      <c r="G149" s="248"/>
      <c r="H149" s="251">
        <v>-51.112000000000002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190</v>
      </c>
      <c r="AU149" s="257" t="s">
        <v>87</v>
      </c>
      <c r="AV149" s="13" t="s">
        <v>87</v>
      </c>
      <c r="AW149" s="13" t="s">
        <v>34</v>
      </c>
      <c r="AX149" s="13" t="s">
        <v>78</v>
      </c>
      <c r="AY149" s="257" t="s">
        <v>179</v>
      </c>
    </row>
    <row r="150" s="14" customFormat="1">
      <c r="A150" s="14"/>
      <c r="B150" s="258"/>
      <c r="C150" s="259"/>
      <c r="D150" s="242" t="s">
        <v>190</v>
      </c>
      <c r="E150" s="260" t="s">
        <v>1</v>
      </c>
      <c r="F150" s="261" t="s">
        <v>192</v>
      </c>
      <c r="G150" s="259"/>
      <c r="H150" s="262">
        <v>17.879999999999999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190</v>
      </c>
      <c r="AU150" s="268" t="s">
        <v>87</v>
      </c>
      <c r="AV150" s="14" t="s">
        <v>186</v>
      </c>
      <c r="AW150" s="14" t="s">
        <v>34</v>
      </c>
      <c r="AX150" s="14" t="s">
        <v>85</v>
      </c>
      <c r="AY150" s="268" t="s">
        <v>179</v>
      </c>
    </row>
    <row r="151" s="2" customFormat="1" ht="33" customHeight="1">
      <c r="A151" s="39"/>
      <c r="B151" s="40"/>
      <c r="C151" s="229" t="s">
        <v>7</v>
      </c>
      <c r="D151" s="229" t="s">
        <v>181</v>
      </c>
      <c r="E151" s="230" t="s">
        <v>409</v>
      </c>
      <c r="F151" s="231" t="s">
        <v>410</v>
      </c>
      <c r="G151" s="232" t="s">
        <v>403</v>
      </c>
      <c r="H151" s="233">
        <v>32.183999999999997</v>
      </c>
      <c r="I151" s="234"/>
      <c r="J151" s="235">
        <f>ROUND(I151*H151,2)</f>
        <v>0</v>
      </c>
      <c r="K151" s="231" t="s">
        <v>185</v>
      </c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186</v>
      </c>
      <c r="AT151" s="240" t="s">
        <v>181</v>
      </c>
      <c r="AU151" s="240" t="s">
        <v>87</v>
      </c>
      <c r="AY151" s="18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85</v>
      </c>
      <c r="BK151" s="241">
        <f>ROUND(I151*H151,2)</f>
        <v>0</v>
      </c>
      <c r="BL151" s="18" t="s">
        <v>186</v>
      </c>
      <c r="BM151" s="240" t="s">
        <v>2124</v>
      </c>
    </row>
    <row r="152" s="2" customFormat="1">
      <c r="A152" s="39"/>
      <c r="B152" s="40"/>
      <c r="C152" s="41"/>
      <c r="D152" s="242" t="s">
        <v>188</v>
      </c>
      <c r="E152" s="41"/>
      <c r="F152" s="243" t="s">
        <v>412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188</v>
      </c>
      <c r="AU152" s="18" t="s">
        <v>87</v>
      </c>
    </row>
    <row r="153" s="13" customFormat="1">
      <c r="A153" s="13"/>
      <c r="B153" s="247"/>
      <c r="C153" s="248"/>
      <c r="D153" s="242" t="s">
        <v>190</v>
      </c>
      <c r="E153" s="249" t="s">
        <v>1</v>
      </c>
      <c r="F153" s="250" t="s">
        <v>2125</v>
      </c>
      <c r="G153" s="248"/>
      <c r="H153" s="251">
        <v>32.183999999999997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190</v>
      </c>
      <c r="AU153" s="257" t="s">
        <v>87</v>
      </c>
      <c r="AV153" s="13" t="s">
        <v>87</v>
      </c>
      <c r="AW153" s="13" t="s">
        <v>34</v>
      </c>
      <c r="AX153" s="13" t="s">
        <v>78</v>
      </c>
      <c r="AY153" s="257" t="s">
        <v>179</v>
      </c>
    </row>
    <row r="154" s="14" customFormat="1">
      <c r="A154" s="14"/>
      <c r="B154" s="258"/>
      <c r="C154" s="259"/>
      <c r="D154" s="242" t="s">
        <v>190</v>
      </c>
      <c r="E154" s="260" t="s">
        <v>1</v>
      </c>
      <c r="F154" s="261" t="s">
        <v>192</v>
      </c>
      <c r="G154" s="259"/>
      <c r="H154" s="262">
        <v>32.183999999999997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8" t="s">
        <v>190</v>
      </c>
      <c r="AU154" s="268" t="s">
        <v>87</v>
      </c>
      <c r="AV154" s="14" t="s">
        <v>186</v>
      </c>
      <c r="AW154" s="14" t="s">
        <v>34</v>
      </c>
      <c r="AX154" s="14" t="s">
        <v>85</v>
      </c>
      <c r="AY154" s="268" t="s">
        <v>179</v>
      </c>
    </row>
    <row r="155" s="2" customFormat="1" ht="24.15" customHeight="1">
      <c r="A155" s="39"/>
      <c r="B155" s="40"/>
      <c r="C155" s="229" t="s">
        <v>217</v>
      </c>
      <c r="D155" s="229" t="s">
        <v>181</v>
      </c>
      <c r="E155" s="230" t="s">
        <v>423</v>
      </c>
      <c r="F155" s="231" t="s">
        <v>424</v>
      </c>
      <c r="G155" s="232" t="s">
        <v>246</v>
      </c>
      <c r="H155" s="233">
        <v>51.112000000000002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186</v>
      </c>
      <c r="AT155" s="240" t="s">
        <v>181</v>
      </c>
      <c r="AU155" s="240" t="s">
        <v>87</v>
      </c>
      <c r="AY155" s="18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85</v>
      </c>
      <c r="BK155" s="241">
        <f>ROUND(I155*H155,2)</f>
        <v>0</v>
      </c>
      <c r="BL155" s="18" t="s">
        <v>186</v>
      </c>
      <c r="BM155" s="240" t="s">
        <v>2126</v>
      </c>
    </row>
    <row r="156" s="2" customFormat="1">
      <c r="A156" s="39"/>
      <c r="B156" s="40"/>
      <c r="C156" s="41"/>
      <c r="D156" s="242" t="s">
        <v>188</v>
      </c>
      <c r="E156" s="41"/>
      <c r="F156" s="243" t="s">
        <v>424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188</v>
      </c>
      <c r="AU156" s="18" t="s">
        <v>87</v>
      </c>
    </row>
    <row r="157" s="15" customFormat="1">
      <c r="A157" s="15"/>
      <c r="B157" s="270"/>
      <c r="C157" s="271"/>
      <c r="D157" s="242" t="s">
        <v>190</v>
      </c>
      <c r="E157" s="272" t="s">
        <v>1</v>
      </c>
      <c r="F157" s="273" t="s">
        <v>2116</v>
      </c>
      <c r="G157" s="271"/>
      <c r="H157" s="272" t="s">
        <v>1</v>
      </c>
      <c r="I157" s="274"/>
      <c r="J157" s="271"/>
      <c r="K157" s="271"/>
      <c r="L157" s="275"/>
      <c r="M157" s="276"/>
      <c r="N157" s="277"/>
      <c r="O157" s="277"/>
      <c r="P157" s="277"/>
      <c r="Q157" s="277"/>
      <c r="R157" s="277"/>
      <c r="S157" s="277"/>
      <c r="T157" s="27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9" t="s">
        <v>190</v>
      </c>
      <c r="AU157" s="279" t="s">
        <v>87</v>
      </c>
      <c r="AV157" s="15" t="s">
        <v>85</v>
      </c>
      <c r="AW157" s="15" t="s">
        <v>34</v>
      </c>
      <c r="AX157" s="15" t="s">
        <v>78</v>
      </c>
      <c r="AY157" s="279" t="s">
        <v>179</v>
      </c>
    </row>
    <row r="158" s="13" customFormat="1">
      <c r="A158" s="13"/>
      <c r="B158" s="247"/>
      <c r="C158" s="248"/>
      <c r="D158" s="242" t="s">
        <v>190</v>
      </c>
      <c r="E158" s="249" t="s">
        <v>1</v>
      </c>
      <c r="F158" s="250" t="s">
        <v>2117</v>
      </c>
      <c r="G158" s="248"/>
      <c r="H158" s="251">
        <v>68.992000000000004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190</v>
      </c>
      <c r="AU158" s="257" t="s">
        <v>87</v>
      </c>
      <c r="AV158" s="13" t="s">
        <v>87</v>
      </c>
      <c r="AW158" s="13" t="s">
        <v>34</v>
      </c>
      <c r="AX158" s="13" t="s">
        <v>78</v>
      </c>
      <c r="AY158" s="257" t="s">
        <v>179</v>
      </c>
    </row>
    <row r="159" s="16" customFormat="1">
      <c r="A159" s="16"/>
      <c r="B159" s="290"/>
      <c r="C159" s="291"/>
      <c r="D159" s="242" t="s">
        <v>190</v>
      </c>
      <c r="E159" s="292" t="s">
        <v>1</v>
      </c>
      <c r="F159" s="293" t="s">
        <v>1387</v>
      </c>
      <c r="G159" s="291"/>
      <c r="H159" s="294">
        <v>68.992000000000004</v>
      </c>
      <c r="I159" s="295"/>
      <c r="J159" s="291"/>
      <c r="K159" s="291"/>
      <c r="L159" s="296"/>
      <c r="M159" s="297"/>
      <c r="N159" s="298"/>
      <c r="O159" s="298"/>
      <c r="P159" s="298"/>
      <c r="Q159" s="298"/>
      <c r="R159" s="298"/>
      <c r="S159" s="298"/>
      <c r="T159" s="299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0" t="s">
        <v>190</v>
      </c>
      <c r="AU159" s="300" t="s">
        <v>87</v>
      </c>
      <c r="AV159" s="16" t="s">
        <v>95</v>
      </c>
      <c r="AW159" s="16" t="s">
        <v>34</v>
      </c>
      <c r="AX159" s="16" t="s">
        <v>78</v>
      </c>
      <c r="AY159" s="300" t="s">
        <v>179</v>
      </c>
    </row>
    <row r="160" s="15" customFormat="1">
      <c r="A160" s="15"/>
      <c r="B160" s="270"/>
      <c r="C160" s="271"/>
      <c r="D160" s="242" t="s">
        <v>190</v>
      </c>
      <c r="E160" s="272" t="s">
        <v>1</v>
      </c>
      <c r="F160" s="273" t="s">
        <v>2127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9" t="s">
        <v>190</v>
      </c>
      <c r="AU160" s="279" t="s">
        <v>87</v>
      </c>
      <c r="AV160" s="15" t="s">
        <v>85</v>
      </c>
      <c r="AW160" s="15" t="s">
        <v>34</v>
      </c>
      <c r="AX160" s="15" t="s">
        <v>78</v>
      </c>
      <c r="AY160" s="279" t="s">
        <v>179</v>
      </c>
    </row>
    <row r="161" s="13" customFormat="1">
      <c r="A161" s="13"/>
      <c r="B161" s="247"/>
      <c r="C161" s="248"/>
      <c r="D161" s="242" t="s">
        <v>190</v>
      </c>
      <c r="E161" s="249" t="s">
        <v>1</v>
      </c>
      <c r="F161" s="250" t="s">
        <v>2128</v>
      </c>
      <c r="G161" s="248"/>
      <c r="H161" s="251">
        <v>-4.4800000000000004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190</v>
      </c>
      <c r="AU161" s="257" t="s">
        <v>87</v>
      </c>
      <c r="AV161" s="13" t="s">
        <v>87</v>
      </c>
      <c r="AW161" s="13" t="s">
        <v>34</v>
      </c>
      <c r="AX161" s="13" t="s">
        <v>78</v>
      </c>
      <c r="AY161" s="257" t="s">
        <v>179</v>
      </c>
    </row>
    <row r="162" s="13" customFormat="1">
      <c r="A162" s="13"/>
      <c r="B162" s="247"/>
      <c r="C162" s="248"/>
      <c r="D162" s="242" t="s">
        <v>190</v>
      </c>
      <c r="E162" s="249" t="s">
        <v>1</v>
      </c>
      <c r="F162" s="250" t="s">
        <v>2129</v>
      </c>
      <c r="G162" s="248"/>
      <c r="H162" s="251">
        <v>-13.4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190</v>
      </c>
      <c r="AU162" s="257" t="s">
        <v>87</v>
      </c>
      <c r="AV162" s="13" t="s">
        <v>87</v>
      </c>
      <c r="AW162" s="13" t="s">
        <v>34</v>
      </c>
      <c r="AX162" s="13" t="s">
        <v>78</v>
      </c>
      <c r="AY162" s="257" t="s">
        <v>179</v>
      </c>
    </row>
    <row r="163" s="16" customFormat="1">
      <c r="A163" s="16"/>
      <c r="B163" s="290"/>
      <c r="C163" s="291"/>
      <c r="D163" s="242" t="s">
        <v>190</v>
      </c>
      <c r="E163" s="292" t="s">
        <v>1</v>
      </c>
      <c r="F163" s="293" t="s">
        <v>1387</v>
      </c>
      <c r="G163" s="291"/>
      <c r="H163" s="294">
        <v>-17.879999999999999</v>
      </c>
      <c r="I163" s="295"/>
      <c r="J163" s="291"/>
      <c r="K163" s="291"/>
      <c r="L163" s="296"/>
      <c r="M163" s="297"/>
      <c r="N163" s="298"/>
      <c r="O163" s="298"/>
      <c r="P163" s="298"/>
      <c r="Q163" s="298"/>
      <c r="R163" s="298"/>
      <c r="S163" s="298"/>
      <c r="T163" s="299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300" t="s">
        <v>190</v>
      </c>
      <c r="AU163" s="300" t="s">
        <v>87</v>
      </c>
      <c r="AV163" s="16" t="s">
        <v>95</v>
      </c>
      <c r="AW163" s="16" t="s">
        <v>34</v>
      </c>
      <c r="AX163" s="16" t="s">
        <v>78</v>
      </c>
      <c r="AY163" s="300" t="s">
        <v>179</v>
      </c>
    </row>
    <row r="164" s="14" customFormat="1">
      <c r="A164" s="14"/>
      <c r="B164" s="258"/>
      <c r="C164" s="259"/>
      <c r="D164" s="242" t="s">
        <v>190</v>
      </c>
      <c r="E164" s="260" t="s">
        <v>1</v>
      </c>
      <c r="F164" s="261" t="s">
        <v>192</v>
      </c>
      <c r="G164" s="259"/>
      <c r="H164" s="262">
        <v>51.112000000000002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190</v>
      </c>
      <c r="AU164" s="268" t="s">
        <v>87</v>
      </c>
      <c r="AV164" s="14" t="s">
        <v>186</v>
      </c>
      <c r="AW164" s="14" t="s">
        <v>34</v>
      </c>
      <c r="AX164" s="14" t="s">
        <v>85</v>
      </c>
      <c r="AY164" s="268" t="s">
        <v>179</v>
      </c>
    </row>
    <row r="165" s="2" customFormat="1" ht="24.15" customHeight="1">
      <c r="A165" s="39"/>
      <c r="B165" s="40"/>
      <c r="C165" s="229" t="s">
        <v>222</v>
      </c>
      <c r="D165" s="229" t="s">
        <v>181</v>
      </c>
      <c r="E165" s="230" t="s">
        <v>1540</v>
      </c>
      <c r="F165" s="231" t="s">
        <v>1541</v>
      </c>
      <c r="G165" s="232" t="s">
        <v>246</v>
      </c>
      <c r="H165" s="233">
        <v>13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186</v>
      </c>
      <c r="AT165" s="240" t="s">
        <v>181</v>
      </c>
      <c r="AU165" s="240" t="s">
        <v>87</v>
      </c>
      <c r="AY165" s="18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85</v>
      </c>
      <c r="BK165" s="241">
        <f>ROUND(I165*H165,2)</f>
        <v>0</v>
      </c>
      <c r="BL165" s="18" t="s">
        <v>186</v>
      </c>
      <c r="BM165" s="240" t="s">
        <v>2130</v>
      </c>
    </row>
    <row r="166" s="2" customFormat="1">
      <c r="A166" s="39"/>
      <c r="B166" s="40"/>
      <c r="C166" s="41"/>
      <c r="D166" s="242" t="s">
        <v>188</v>
      </c>
      <c r="E166" s="41"/>
      <c r="F166" s="243" t="s">
        <v>1541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188</v>
      </c>
      <c r="AU166" s="18" t="s">
        <v>87</v>
      </c>
    </row>
    <row r="167" s="15" customFormat="1">
      <c r="A167" s="15"/>
      <c r="B167" s="270"/>
      <c r="C167" s="271"/>
      <c r="D167" s="242" t="s">
        <v>190</v>
      </c>
      <c r="E167" s="272" t="s">
        <v>1</v>
      </c>
      <c r="F167" s="273" t="s">
        <v>2131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190</v>
      </c>
      <c r="AU167" s="279" t="s">
        <v>87</v>
      </c>
      <c r="AV167" s="15" t="s">
        <v>85</v>
      </c>
      <c r="AW167" s="15" t="s">
        <v>34</v>
      </c>
      <c r="AX167" s="15" t="s">
        <v>78</v>
      </c>
      <c r="AY167" s="279" t="s">
        <v>179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2132</v>
      </c>
      <c r="G168" s="248"/>
      <c r="H168" s="251">
        <v>13.44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5" customFormat="1">
      <c r="A169" s="15"/>
      <c r="B169" s="270"/>
      <c r="C169" s="271"/>
      <c r="D169" s="242" t="s">
        <v>190</v>
      </c>
      <c r="E169" s="272" t="s">
        <v>1</v>
      </c>
      <c r="F169" s="273" t="s">
        <v>1544</v>
      </c>
      <c r="G169" s="271"/>
      <c r="H169" s="272" t="s">
        <v>1</v>
      </c>
      <c r="I169" s="274"/>
      <c r="J169" s="271"/>
      <c r="K169" s="271"/>
      <c r="L169" s="275"/>
      <c r="M169" s="276"/>
      <c r="N169" s="277"/>
      <c r="O169" s="277"/>
      <c r="P169" s="277"/>
      <c r="Q169" s="277"/>
      <c r="R169" s="277"/>
      <c r="S169" s="277"/>
      <c r="T169" s="27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9" t="s">
        <v>190</v>
      </c>
      <c r="AU169" s="279" t="s">
        <v>87</v>
      </c>
      <c r="AV169" s="15" t="s">
        <v>85</v>
      </c>
      <c r="AW169" s="15" t="s">
        <v>34</v>
      </c>
      <c r="AX169" s="15" t="s">
        <v>78</v>
      </c>
      <c r="AY169" s="279" t="s">
        <v>179</v>
      </c>
    </row>
    <row r="170" s="13" customFormat="1">
      <c r="A170" s="13"/>
      <c r="B170" s="247"/>
      <c r="C170" s="248"/>
      <c r="D170" s="242" t="s">
        <v>190</v>
      </c>
      <c r="E170" s="249" t="s">
        <v>1</v>
      </c>
      <c r="F170" s="250" t="s">
        <v>2133</v>
      </c>
      <c r="G170" s="248"/>
      <c r="H170" s="251">
        <v>-0.44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190</v>
      </c>
      <c r="AU170" s="257" t="s">
        <v>87</v>
      </c>
      <c r="AV170" s="13" t="s">
        <v>87</v>
      </c>
      <c r="AW170" s="13" t="s">
        <v>34</v>
      </c>
      <c r="AX170" s="13" t="s">
        <v>78</v>
      </c>
      <c r="AY170" s="257" t="s">
        <v>179</v>
      </c>
    </row>
    <row r="171" s="16" customFormat="1">
      <c r="A171" s="16"/>
      <c r="B171" s="290"/>
      <c r="C171" s="291"/>
      <c r="D171" s="242" t="s">
        <v>190</v>
      </c>
      <c r="E171" s="292" t="s">
        <v>1</v>
      </c>
      <c r="F171" s="293" t="s">
        <v>1387</v>
      </c>
      <c r="G171" s="291"/>
      <c r="H171" s="294">
        <v>13</v>
      </c>
      <c r="I171" s="295"/>
      <c r="J171" s="291"/>
      <c r="K171" s="291"/>
      <c r="L171" s="296"/>
      <c r="M171" s="297"/>
      <c r="N171" s="298"/>
      <c r="O171" s="298"/>
      <c r="P171" s="298"/>
      <c r="Q171" s="298"/>
      <c r="R171" s="298"/>
      <c r="S171" s="298"/>
      <c r="T171" s="299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0" t="s">
        <v>190</v>
      </c>
      <c r="AU171" s="300" t="s">
        <v>87</v>
      </c>
      <c r="AV171" s="16" t="s">
        <v>95</v>
      </c>
      <c r="AW171" s="16" t="s">
        <v>34</v>
      </c>
      <c r="AX171" s="16" t="s">
        <v>78</v>
      </c>
      <c r="AY171" s="300" t="s">
        <v>179</v>
      </c>
    </row>
    <row r="172" s="14" customFormat="1">
      <c r="A172" s="14"/>
      <c r="B172" s="258"/>
      <c r="C172" s="259"/>
      <c r="D172" s="242" t="s">
        <v>190</v>
      </c>
      <c r="E172" s="260" t="s">
        <v>1</v>
      </c>
      <c r="F172" s="261" t="s">
        <v>192</v>
      </c>
      <c r="G172" s="259"/>
      <c r="H172" s="262">
        <v>13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190</v>
      </c>
      <c r="AU172" s="268" t="s">
        <v>87</v>
      </c>
      <c r="AV172" s="14" t="s">
        <v>186</v>
      </c>
      <c r="AW172" s="14" t="s">
        <v>34</v>
      </c>
      <c r="AX172" s="14" t="s">
        <v>85</v>
      </c>
      <c r="AY172" s="268" t="s">
        <v>179</v>
      </c>
    </row>
    <row r="173" s="2" customFormat="1" ht="16.5" customHeight="1">
      <c r="A173" s="39"/>
      <c r="B173" s="40"/>
      <c r="C173" s="280" t="s">
        <v>227</v>
      </c>
      <c r="D173" s="280" t="s">
        <v>400</v>
      </c>
      <c r="E173" s="281" t="s">
        <v>1549</v>
      </c>
      <c r="F173" s="282" t="s">
        <v>1550</v>
      </c>
      <c r="G173" s="283" t="s">
        <v>403</v>
      </c>
      <c r="H173" s="284">
        <v>26</v>
      </c>
      <c r="I173" s="285"/>
      <c r="J173" s="286">
        <f>ROUND(I173*H173,2)</f>
        <v>0</v>
      </c>
      <c r="K173" s="282" t="s">
        <v>1</v>
      </c>
      <c r="L173" s="287"/>
      <c r="M173" s="288" t="s">
        <v>1</v>
      </c>
      <c r="N173" s="289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227</v>
      </c>
      <c r="AT173" s="240" t="s">
        <v>400</v>
      </c>
      <c r="AU173" s="240" t="s">
        <v>87</v>
      </c>
      <c r="AY173" s="18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85</v>
      </c>
      <c r="BK173" s="241">
        <f>ROUND(I173*H173,2)</f>
        <v>0</v>
      </c>
      <c r="BL173" s="18" t="s">
        <v>186</v>
      </c>
      <c r="BM173" s="240" t="s">
        <v>2134</v>
      </c>
    </row>
    <row r="174" s="2" customFormat="1">
      <c r="A174" s="39"/>
      <c r="B174" s="40"/>
      <c r="C174" s="41"/>
      <c r="D174" s="242" t="s">
        <v>188</v>
      </c>
      <c r="E174" s="41"/>
      <c r="F174" s="243" t="s">
        <v>1550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188</v>
      </c>
      <c r="AU174" s="18" t="s">
        <v>87</v>
      </c>
    </row>
    <row r="175" s="13" customFormat="1">
      <c r="A175" s="13"/>
      <c r="B175" s="247"/>
      <c r="C175" s="248"/>
      <c r="D175" s="242" t="s">
        <v>190</v>
      </c>
      <c r="E175" s="249" t="s">
        <v>1</v>
      </c>
      <c r="F175" s="250" t="s">
        <v>2135</v>
      </c>
      <c r="G175" s="248"/>
      <c r="H175" s="251">
        <v>26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190</v>
      </c>
      <c r="AU175" s="257" t="s">
        <v>87</v>
      </c>
      <c r="AV175" s="13" t="s">
        <v>87</v>
      </c>
      <c r="AW175" s="13" t="s">
        <v>34</v>
      </c>
      <c r="AX175" s="13" t="s">
        <v>78</v>
      </c>
      <c r="AY175" s="257" t="s">
        <v>179</v>
      </c>
    </row>
    <row r="176" s="14" customFormat="1">
      <c r="A176" s="14"/>
      <c r="B176" s="258"/>
      <c r="C176" s="259"/>
      <c r="D176" s="242" t="s">
        <v>190</v>
      </c>
      <c r="E176" s="260" t="s">
        <v>1</v>
      </c>
      <c r="F176" s="261" t="s">
        <v>192</v>
      </c>
      <c r="G176" s="259"/>
      <c r="H176" s="262">
        <v>26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190</v>
      </c>
      <c r="AU176" s="268" t="s">
        <v>87</v>
      </c>
      <c r="AV176" s="14" t="s">
        <v>186</v>
      </c>
      <c r="AW176" s="14" t="s">
        <v>34</v>
      </c>
      <c r="AX176" s="14" t="s">
        <v>85</v>
      </c>
      <c r="AY176" s="268" t="s">
        <v>179</v>
      </c>
    </row>
    <row r="177" s="12" customFormat="1" ht="22.8" customHeight="1">
      <c r="A177" s="12"/>
      <c r="B177" s="213"/>
      <c r="C177" s="214"/>
      <c r="D177" s="215" t="s">
        <v>77</v>
      </c>
      <c r="E177" s="227" t="s">
        <v>186</v>
      </c>
      <c r="F177" s="227" t="s">
        <v>803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SUM(P178:P182)</f>
        <v>0</v>
      </c>
      <c r="Q177" s="221"/>
      <c r="R177" s="222">
        <f>SUM(R178:R182)</f>
        <v>0</v>
      </c>
      <c r="S177" s="221"/>
      <c r="T177" s="223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77</v>
      </c>
      <c r="AU177" s="225" t="s">
        <v>85</v>
      </c>
      <c r="AY177" s="224" t="s">
        <v>179</v>
      </c>
      <c r="BK177" s="226">
        <f>SUM(BK178:BK182)</f>
        <v>0</v>
      </c>
    </row>
    <row r="178" s="2" customFormat="1" ht="24.15" customHeight="1">
      <c r="A178" s="39"/>
      <c r="B178" s="40"/>
      <c r="C178" s="229" t="s">
        <v>216</v>
      </c>
      <c r="D178" s="229" t="s">
        <v>181</v>
      </c>
      <c r="E178" s="230" t="s">
        <v>1571</v>
      </c>
      <c r="F178" s="231" t="s">
        <v>1572</v>
      </c>
      <c r="G178" s="232" t="s">
        <v>246</v>
      </c>
      <c r="H178" s="233">
        <v>4.4800000000000004</v>
      </c>
      <c r="I178" s="234"/>
      <c r="J178" s="235">
        <f>ROUND(I178*H178,2)</f>
        <v>0</v>
      </c>
      <c r="K178" s="231" t="s">
        <v>1</v>
      </c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186</v>
      </c>
      <c r="AT178" s="240" t="s">
        <v>181</v>
      </c>
      <c r="AU178" s="240" t="s">
        <v>87</v>
      </c>
      <c r="AY178" s="18" t="s">
        <v>179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85</v>
      </c>
      <c r="BK178" s="241">
        <f>ROUND(I178*H178,2)</f>
        <v>0</v>
      </c>
      <c r="BL178" s="18" t="s">
        <v>186</v>
      </c>
      <c r="BM178" s="240" t="s">
        <v>2136</v>
      </c>
    </row>
    <row r="179" s="2" customFormat="1">
      <c r="A179" s="39"/>
      <c r="B179" s="40"/>
      <c r="C179" s="41"/>
      <c r="D179" s="242" t="s">
        <v>188</v>
      </c>
      <c r="E179" s="41"/>
      <c r="F179" s="243" t="s">
        <v>1572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188</v>
      </c>
      <c r="AU179" s="18" t="s">
        <v>87</v>
      </c>
    </row>
    <row r="180" s="15" customFormat="1">
      <c r="A180" s="15"/>
      <c r="B180" s="270"/>
      <c r="C180" s="271"/>
      <c r="D180" s="242" t="s">
        <v>190</v>
      </c>
      <c r="E180" s="272" t="s">
        <v>1</v>
      </c>
      <c r="F180" s="273" t="s">
        <v>2137</v>
      </c>
      <c r="G180" s="271"/>
      <c r="H180" s="272" t="s">
        <v>1</v>
      </c>
      <c r="I180" s="274"/>
      <c r="J180" s="271"/>
      <c r="K180" s="271"/>
      <c r="L180" s="275"/>
      <c r="M180" s="276"/>
      <c r="N180" s="277"/>
      <c r="O180" s="277"/>
      <c r="P180" s="277"/>
      <c r="Q180" s="277"/>
      <c r="R180" s="277"/>
      <c r="S180" s="277"/>
      <c r="T180" s="27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9" t="s">
        <v>190</v>
      </c>
      <c r="AU180" s="279" t="s">
        <v>87</v>
      </c>
      <c r="AV180" s="15" t="s">
        <v>85</v>
      </c>
      <c r="AW180" s="15" t="s">
        <v>34</v>
      </c>
      <c r="AX180" s="15" t="s">
        <v>78</v>
      </c>
      <c r="AY180" s="279" t="s">
        <v>179</v>
      </c>
    </row>
    <row r="181" s="13" customFormat="1">
      <c r="A181" s="13"/>
      <c r="B181" s="247"/>
      <c r="C181" s="248"/>
      <c r="D181" s="242" t="s">
        <v>190</v>
      </c>
      <c r="E181" s="249" t="s">
        <v>1</v>
      </c>
      <c r="F181" s="250" t="s">
        <v>2138</v>
      </c>
      <c r="G181" s="248"/>
      <c r="H181" s="251">
        <v>4.4800000000000004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190</v>
      </c>
      <c r="AU181" s="257" t="s">
        <v>87</v>
      </c>
      <c r="AV181" s="13" t="s">
        <v>87</v>
      </c>
      <c r="AW181" s="13" t="s">
        <v>34</v>
      </c>
      <c r="AX181" s="13" t="s">
        <v>78</v>
      </c>
      <c r="AY181" s="257" t="s">
        <v>179</v>
      </c>
    </row>
    <row r="182" s="14" customFormat="1">
      <c r="A182" s="14"/>
      <c r="B182" s="258"/>
      <c r="C182" s="259"/>
      <c r="D182" s="242" t="s">
        <v>190</v>
      </c>
      <c r="E182" s="260" t="s">
        <v>1</v>
      </c>
      <c r="F182" s="261" t="s">
        <v>192</v>
      </c>
      <c r="G182" s="259"/>
      <c r="H182" s="262">
        <v>4.4800000000000004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8" t="s">
        <v>190</v>
      </c>
      <c r="AU182" s="268" t="s">
        <v>87</v>
      </c>
      <c r="AV182" s="14" t="s">
        <v>186</v>
      </c>
      <c r="AW182" s="14" t="s">
        <v>34</v>
      </c>
      <c r="AX182" s="14" t="s">
        <v>85</v>
      </c>
      <c r="AY182" s="268" t="s">
        <v>179</v>
      </c>
    </row>
    <row r="183" s="12" customFormat="1" ht="22.8" customHeight="1">
      <c r="A183" s="12"/>
      <c r="B183" s="213"/>
      <c r="C183" s="214"/>
      <c r="D183" s="215" t="s">
        <v>77</v>
      </c>
      <c r="E183" s="227" t="s">
        <v>227</v>
      </c>
      <c r="F183" s="227" t="s">
        <v>950</v>
      </c>
      <c r="G183" s="214"/>
      <c r="H183" s="214"/>
      <c r="I183" s="217"/>
      <c r="J183" s="228">
        <f>BK183</f>
        <v>0</v>
      </c>
      <c r="K183" s="214"/>
      <c r="L183" s="219"/>
      <c r="M183" s="220"/>
      <c r="N183" s="221"/>
      <c r="O183" s="221"/>
      <c r="P183" s="222">
        <f>SUM(P184:P224)</f>
        <v>0</v>
      </c>
      <c r="Q183" s="221"/>
      <c r="R183" s="222">
        <f>SUM(R184:R224)</f>
        <v>0</v>
      </c>
      <c r="S183" s="221"/>
      <c r="T183" s="223">
        <f>SUM(T184:T224)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4" t="s">
        <v>85</v>
      </c>
      <c r="AT183" s="225" t="s">
        <v>77</v>
      </c>
      <c r="AU183" s="225" t="s">
        <v>85</v>
      </c>
      <c r="AY183" s="224" t="s">
        <v>179</v>
      </c>
      <c r="BK183" s="226">
        <f>SUM(BK184:BK224)</f>
        <v>0</v>
      </c>
    </row>
    <row r="184" s="2" customFormat="1" ht="24.15" customHeight="1">
      <c r="A184" s="39"/>
      <c r="B184" s="40"/>
      <c r="C184" s="229" t="s">
        <v>237</v>
      </c>
      <c r="D184" s="229" t="s">
        <v>181</v>
      </c>
      <c r="E184" s="230" t="s">
        <v>2139</v>
      </c>
      <c r="F184" s="231" t="s">
        <v>2140</v>
      </c>
      <c r="G184" s="232" t="s">
        <v>253</v>
      </c>
      <c r="H184" s="233">
        <v>57</v>
      </c>
      <c r="I184" s="234"/>
      <c r="J184" s="235">
        <f>ROUND(I184*H184,2)</f>
        <v>0</v>
      </c>
      <c r="K184" s="231" t="s">
        <v>1</v>
      </c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186</v>
      </c>
      <c r="AT184" s="240" t="s">
        <v>181</v>
      </c>
      <c r="AU184" s="240" t="s">
        <v>87</v>
      </c>
      <c r="AY184" s="18" t="s">
        <v>179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85</v>
      </c>
      <c r="BK184" s="241">
        <f>ROUND(I184*H184,2)</f>
        <v>0</v>
      </c>
      <c r="BL184" s="18" t="s">
        <v>186</v>
      </c>
      <c r="BM184" s="240" t="s">
        <v>2141</v>
      </c>
    </row>
    <row r="185" s="2" customFormat="1">
      <c r="A185" s="39"/>
      <c r="B185" s="40"/>
      <c r="C185" s="41"/>
      <c r="D185" s="242" t="s">
        <v>188</v>
      </c>
      <c r="E185" s="41"/>
      <c r="F185" s="243" t="s">
        <v>2140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188</v>
      </c>
      <c r="AU185" s="18" t="s">
        <v>87</v>
      </c>
    </row>
    <row r="186" s="15" customFormat="1">
      <c r="A186" s="15"/>
      <c r="B186" s="270"/>
      <c r="C186" s="271"/>
      <c r="D186" s="242" t="s">
        <v>190</v>
      </c>
      <c r="E186" s="272" t="s">
        <v>1</v>
      </c>
      <c r="F186" s="273" t="s">
        <v>2142</v>
      </c>
      <c r="G186" s="271"/>
      <c r="H186" s="272" t="s">
        <v>1</v>
      </c>
      <c r="I186" s="274"/>
      <c r="J186" s="271"/>
      <c r="K186" s="271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190</v>
      </c>
      <c r="AU186" s="279" t="s">
        <v>87</v>
      </c>
      <c r="AV186" s="15" t="s">
        <v>85</v>
      </c>
      <c r="AW186" s="15" t="s">
        <v>34</v>
      </c>
      <c r="AX186" s="15" t="s">
        <v>78</v>
      </c>
      <c r="AY186" s="279" t="s">
        <v>179</v>
      </c>
    </row>
    <row r="187" s="13" customFormat="1">
      <c r="A187" s="13"/>
      <c r="B187" s="247"/>
      <c r="C187" s="248"/>
      <c r="D187" s="242" t="s">
        <v>190</v>
      </c>
      <c r="E187" s="249" t="s">
        <v>1</v>
      </c>
      <c r="F187" s="250" t="s">
        <v>2143</v>
      </c>
      <c r="G187" s="248"/>
      <c r="H187" s="251">
        <v>7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190</v>
      </c>
      <c r="AU187" s="257" t="s">
        <v>87</v>
      </c>
      <c r="AV187" s="13" t="s">
        <v>87</v>
      </c>
      <c r="AW187" s="13" t="s">
        <v>34</v>
      </c>
      <c r="AX187" s="13" t="s">
        <v>78</v>
      </c>
      <c r="AY187" s="257" t="s">
        <v>179</v>
      </c>
    </row>
    <row r="188" s="13" customFormat="1">
      <c r="A188" s="13"/>
      <c r="B188" s="247"/>
      <c r="C188" s="248"/>
      <c r="D188" s="242" t="s">
        <v>190</v>
      </c>
      <c r="E188" s="249" t="s">
        <v>1</v>
      </c>
      <c r="F188" s="250" t="s">
        <v>2144</v>
      </c>
      <c r="G188" s="248"/>
      <c r="H188" s="251">
        <v>4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190</v>
      </c>
      <c r="AU188" s="257" t="s">
        <v>87</v>
      </c>
      <c r="AV188" s="13" t="s">
        <v>87</v>
      </c>
      <c r="AW188" s="13" t="s">
        <v>34</v>
      </c>
      <c r="AX188" s="13" t="s">
        <v>78</v>
      </c>
      <c r="AY188" s="257" t="s">
        <v>179</v>
      </c>
    </row>
    <row r="189" s="13" customFormat="1">
      <c r="A189" s="13"/>
      <c r="B189" s="247"/>
      <c r="C189" s="248"/>
      <c r="D189" s="242" t="s">
        <v>190</v>
      </c>
      <c r="E189" s="249" t="s">
        <v>1</v>
      </c>
      <c r="F189" s="250" t="s">
        <v>2144</v>
      </c>
      <c r="G189" s="248"/>
      <c r="H189" s="251">
        <v>4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190</v>
      </c>
      <c r="AU189" s="257" t="s">
        <v>87</v>
      </c>
      <c r="AV189" s="13" t="s">
        <v>87</v>
      </c>
      <c r="AW189" s="13" t="s">
        <v>34</v>
      </c>
      <c r="AX189" s="13" t="s">
        <v>78</v>
      </c>
      <c r="AY189" s="257" t="s">
        <v>179</v>
      </c>
    </row>
    <row r="190" s="13" customFormat="1">
      <c r="A190" s="13"/>
      <c r="B190" s="247"/>
      <c r="C190" s="248"/>
      <c r="D190" s="242" t="s">
        <v>190</v>
      </c>
      <c r="E190" s="249" t="s">
        <v>1</v>
      </c>
      <c r="F190" s="250" t="s">
        <v>2145</v>
      </c>
      <c r="G190" s="248"/>
      <c r="H190" s="251">
        <v>42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190</v>
      </c>
      <c r="AU190" s="257" t="s">
        <v>87</v>
      </c>
      <c r="AV190" s="13" t="s">
        <v>87</v>
      </c>
      <c r="AW190" s="13" t="s">
        <v>34</v>
      </c>
      <c r="AX190" s="13" t="s">
        <v>78</v>
      </c>
      <c r="AY190" s="257" t="s">
        <v>179</v>
      </c>
    </row>
    <row r="191" s="14" customFormat="1">
      <c r="A191" s="14"/>
      <c r="B191" s="258"/>
      <c r="C191" s="259"/>
      <c r="D191" s="242" t="s">
        <v>190</v>
      </c>
      <c r="E191" s="260" t="s">
        <v>1</v>
      </c>
      <c r="F191" s="261" t="s">
        <v>192</v>
      </c>
      <c r="G191" s="259"/>
      <c r="H191" s="262">
        <v>57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8" t="s">
        <v>190</v>
      </c>
      <c r="AU191" s="268" t="s">
        <v>87</v>
      </c>
      <c r="AV191" s="14" t="s">
        <v>186</v>
      </c>
      <c r="AW191" s="14" t="s">
        <v>34</v>
      </c>
      <c r="AX191" s="14" t="s">
        <v>85</v>
      </c>
      <c r="AY191" s="268" t="s">
        <v>179</v>
      </c>
    </row>
    <row r="192" s="2" customFormat="1" ht="33" customHeight="1">
      <c r="A192" s="39"/>
      <c r="B192" s="40"/>
      <c r="C192" s="229" t="s">
        <v>243</v>
      </c>
      <c r="D192" s="229" t="s">
        <v>181</v>
      </c>
      <c r="E192" s="230" t="s">
        <v>2146</v>
      </c>
      <c r="F192" s="231" t="s">
        <v>2147</v>
      </c>
      <c r="G192" s="232" t="s">
        <v>195</v>
      </c>
      <c r="H192" s="233">
        <v>6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186</v>
      </c>
      <c r="AT192" s="240" t="s">
        <v>181</v>
      </c>
      <c r="AU192" s="240" t="s">
        <v>87</v>
      </c>
      <c r="AY192" s="18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85</v>
      </c>
      <c r="BK192" s="241">
        <f>ROUND(I192*H192,2)</f>
        <v>0</v>
      </c>
      <c r="BL192" s="18" t="s">
        <v>186</v>
      </c>
      <c r="BM192" s="240" t="s">
        <v>2148</v>
      </c>
    </row>
    <row r="193" s="2" customFormat="1">
      <c r="A193" s="39"/>
      <c r="B193" s="40"/>
      <c r="C193" s="41"/>
      <c r="D193" s="242" t="s">
        <v>188</v>
      </c>
      <c r="E193" s="41"/>
      <c r="F193" s="243" t="s">
        <v>2147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188</v>
      </c>
      <c r="AU193" s="18" t="s">
        <v>87</v>
      </c>
    </row>
    <row r="194" s="15" customFormat="1">
      <c r="A194" s="15"/>
      <c r="B194" s="270"/>
      <c r="C194" s="271"/>
      <c r="D194" s="242" t="s">
        <v>190</v>
      </c>
      <c r="E194" s="272" t="s">
        <v>1</v>
      </c>
      <c r="F194" s="273" t="s">
        <v>2149</v>
      </c>
      <c r="G194" s="271"/>
      <c r="H194" s="272" t="s">
        <v>1</v>
      </c>
      <c r="I194" s="274"/>
      <c r="J194" s="271"/>
      <c r="K194" s="271"/>
      <c r="L194" s="275"/>
      <c r="M194" s="276"/>
      <c r="N194" s="277"/>
      <c r="O194" s="277"/>
      <c r="P194" s="277"/>
      <c r="Q194" s="277"/>
      <c r="R194" s="277"/>
      <c r="S194" s="277"/>
      <c r="T194" s="27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9" t="s">
        <v>190</v>
      </c>
      <c r="AU194" s="279" t="s">
        <v>87</v>
      </c>
      <c r="AV194" s="15" t="s">
        <v>85</v>
      </c>
      <c r="AW194" s="15" t="s">
        <v>34</v>
      </c>
      <c r="AX194" s="15" t="s">
        <v>78</v>
      </c>
      <c r="AY194" s="279" t="s">
        <v>179</v>
      </c>
    </row>
    <row r="195" s="13" customFormat="1">
      <c r="A195" s="13"/>
      <c r="B195" s="247"/>
      <c r="C195" s="248"/>
      <c r="D195" s="242" t="s">
        <v>190</v>
      </c>
      <c r="E195" s="249" t="s">
        <v>1</v>
      </c>
      <c r="F195" s="250" t="s">
        <v>2150</v>
      </c>
      <c r="G195" s="248"/>
      <c r="H195" s="251">
        <v>3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190</v>
      </c>
      <c r="AU195" s="257" t="s">
        <v>87</v>
      </c>
      <c r="AV195" s="13" t="s">
        <v>87</v>
      </c>
      <c r="AW195" s="13" t="s">
        <v>34</v>
      </c>
      <c r="AX195" s="13" t="s">
        <v>78</v>
      </c>
      <c r="AY195" s="257" t="s">
        <v>179</v>
      </c>
    </row>
    <row r="196" s="13" customFormat="1">
      <c r="A196" s="13"/>
      <c r="B196" s="247"/>
      <c r="C196" s="248"/>
      <c r="D196" s="242" t="s">
        <v>190</v>
      </c>
      <c r="E196" s="249" t="s">
        <v>1</v>
      </c>
      <c r="F196" s="250" t="s">
        <v>2151</v>
      </c>
      <c r="G196" s="248"/>
      <c r="H196" s="251">
        <v>3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190</v>
      </c>
      <c r="AU196" s="257" t="s">
        <v>87</v>
      </c>
      <c r="AV196" s="13" t="s">
        <v>87</v>
      </c>
      <c r="AW196" s="13" t="s">
        <v>34</v>
      </c>
      <c r="AX196" s="13" t="s">
        <v>78</v>
      </c>
      <c r="AY196" s="257" t="s">
        <v>179</v>
      </c>
    </row>
    <row r="197" s="14" customFormat="1">
      <c r="A197" s="14"/>
      <c r="B197" s="258"/>
      <c r="C197" s="259"/>
      <c r="D197" s="242" t="s">
        <v>190</v>
      </c>
      <c r="E197" s="260" t="s">
        <v>1</v>
      </c>
      <c r="F197" s="261" t="s">
        <v>192</v>
      </c>
      <c r="G197" s="259"/>
      <c r="H197" s="262">
        <v>6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8" t="s">
        <v>190</v>
      </c>
      <c r="AU197" s="268" t="s">
        <v>87</v>
      </c>
      <c r="AV197" s="14" t="s">
        <v>186</v>
      </c>
      <c r="AW197" s="14" t="s">
        <v>34</v>
      </c>
      <c r="AX197" s="14" t="s">
        <v>85</v>
      </c>
      <c r="AY197" s="268" t="s">
        <v>179</v>
      </c>
    </row>
    <row r="198" s="2" customFormat="1" ht="16.5" customHeight="1">
      <c r="A198" s="39"/>
      <c r="B198" s="40"/>
      <c r="C198" s="280" t="s">
        <v>250</v>
      </c>
      <c r="D198" s="280" t="s">
        <v>400</v>
      </c>
      <c r="E198" s="281" t="s">
        <v>2152</v>
      </c>
      <c r="F198" s="282" t="s">
        <v>2153</v>
      </c>
      <c r="G198" s="283" t="s">
        <v>195</v>
      </c>
      <c r="H198" s="284">
        <v>3</v>
      </c>
      <c r="I198" s="285"/>
      <c r="J198" s="286">
        <f>ROUND(I198*H198,2)</f>
        <v>0</v>
      </c>
      <c r="K198" s="282" t="s">
        <v>1</v>
      </c>
      <c r="L198" s="287"/>
      <c r="M198" s="288" t="s">
        <v>1</v>
      </c>
      <c r="N198" s="289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227</v>
      </c>
      <c r="AT198" s="240" t="s">
        <v>400</v>
      </c>
      <c r="AU198" s="240" t="s">
        <v>87</v>
      </c>
      <c r="AY198" s="18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85</v>
      </c>
      <c r="BK198" s="241">
        <f>ROUND(I198*H198,2)</f>
        <v>0</v>
      </c>
      <c r="BL198" s="18" t="s">
        <v>186</v>
      </c>
      <c r="BM198" s="240" t="s">
        <v>2154</v>
      </c>
    </row>
    <row r="199" s="2" customFormat="1">
      <c r="A199" s="39"/>
      <c r="B199" s="40"/>
      <c r="C199" s="41"/>
      <c r="D199" s="242" t="s">
        <v>188</v>
      </c>
      <c r="E199" s="41"/>
      <c r="F199" s="243" t="s">
        <v>2153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188</v>
      </c>
      <c r="AU199" s="18" t="s">
        <v>87</v>
      </c>
    </row>
    <row r="200" s="2" customFormat="1" ht="16.5" customHeight="1">
      <c r="A200" s="39"/>
      <c r="B200" s="40"/>
      <c r="C200" s="280" t="s">
        <v>258</v>
      </c>
      <c r="D200" s="280" t="s">
        <v>400</v>
      </c>
      <c r="E200" s="281" t="s">
        <v>2155</v>
      </c>
      <c r="F200" s="282" t="s">
        <v>2156</v>
      </c>
      <c r="G200" s="283" t="s">
        <v>195</v>
      </c>
      <c r="H200" s="284">
        <v>3</v>
      </c>
      <c r="I200" s="285"/>
      <c r="J200" s="286">
        <f>ROUND(I200*H200,2)</f>
        <v>0</v>
      </c>
      <c r="K200" s="282" t="s">
        <v>1</v>
      </c>
      <c r="L200" s="287"/>
      <c r="M200" s="288" t="s">
        <v>1</v>
      </c>
      <c r="N200" s="289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227</v>
      </c>
      <c r="AT200" s="240" t="s">
        <v>400</v>
      </c>
      <c r="AU200" s="240" t="s">
        <v>87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2157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2156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87</v>
      </c>
    </row>
    <row r="202" s="2" customFormat="1" ht="33" customHeight="1">
      <c r="A202" s="39"/>
      <c r="B202" s="40"/>
      <c r="C202" s="229" t="s">
        <v>264</v>
      </c>
      <c r="D202" s="229" t="s">
        <v>181</v>
      </c>
      <c r="E202" s="230" t="s">
        <v>2158</v>
      </c>
      <c r="F202" s="231" t="s">
        <v>2159</v>
      </c>
      <c r="G202" s="232" t="s">
        <v>195</v>
      </c>
      <c r="H202" s="233">
        <v>1</v>
      </c>
      <c r="I202" s="234"/>
      <c r="J202" s="235">
        <f>ROUND(I202*H202,2)</f>
        <v>0</v>
      </c>
      <c r="K202" s="231" t="s">
        <v>1</v>
      </c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186</v>
      </c>
      <c r="AT202" s="240" t="s">
        <v>181</v>
      </c>
      <c r="AU202" s="240" t="s">
        <v>87</v>
      </c>
      <c r="AY202" s="18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85</v>
      </c>
      <c r="BK202" s="241">
        <f>ROUND(I202*H202,2)</f>
        <v>0</v>
      </c>
      <c r="BL202" s="18" t="s">
        <v>186</v>
      </c>
      <c r="BM202" s="240" t="s">
        <v>2160</v>
      </c>
    </row>
    <row r="203" s="2" customFormat="1">
      <c r="A203" s="39"/>
      <c r="B203" s="40"/>
      <c r="C203" s="41"/>
      <c r="D203" s="242" t="s">
        <v>188</v>
      </c>
      <c r="E203" s="41"/>
      <c r="F203" s="243" t="s">
        <v>2159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188</v>
      </c>
      <c r="AU203" s="18" t="s">
        <v>87</v>
      </c>
    </row>
    <row r="204" s="15" customFormat="1">
      <c r="A204" s="15"/>
      <c r="B204" s="270"/>
      <c r="C204" s="271"/>
      <c r="D204" s="242" t="s">
        <v>190</v>
      </c>
      <c r="E204" s="272" t="s">
        <v>1</v>
      </c>
      <c r="F204" s="273" t="s">
        <v>2142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9" t="s">
        <v>190</v>
      </c>
      <c r="AU204" s="279" t="s">
        <v>87</v>
      </c>
      <c r="AV204" s="15" t="s">
        <v>85</v>
      </c>
      <c r="AW204" s="15" t="s">
        <v>34</v>
      </c>
      <c r="AX204" s="15" t="s">
        <v>78</v>
      </c>
      <c r="AY204" s="279" t="s">
        <v>179</v>
      </c>
    </row>
    <row r="205" s="13" customFormat="1">
      <c r="A205" s="13"/>
      <c r="B205" s="247"/>
      <c r="C205" s="248"/>
      <c r="D205" s="242" t="s">
        <v>190</v>
      </c>
      <c r="E205" s="249" t="s">
        <v>1</v>
      </c>
      <c r="F205" s="250" t="s">
        <v>85</v>
      </c>
      <c r="G205" s="248"/>
      <c r="H205" s="251">
        <v>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190</v>
      </c>
      <c r="AU205" s="257" t="s">
        <v>87</v>
      </c>
      <c r="AV205" s="13" t="s">
        <v>87</v>
      </c>
      <c r="AW205" s="13" t="s">
        <v>34</v>
      </c>
      <c r="AX205" s="13" t="s">
        <v>78</v>
      </c>
      <c r="AY205" s="257" t="s">
        <v>179</v>
      </c>
    </row>
    <row r="206" s="14" customFormat="1">
      <c r="A206" s="14"/>
      <c r="B206" s="258"/>
      <c r="C206" s="259"/>
      <c r="D206" s="242" t="s">
        <v>190</v>
      </c>
      <c r="E206" s="260" t="s">
        <v>1</v>
      </c>
      <c r="F206" s="261" t="s">
        <v>192</v>
      </c>
      <c r="G206" s="259"/>
      <c r="H206" s="262">
        <v>1</v>
      </c>
      <c r="I206" s="263"/>
      <c r="J206" s="259"/>
      <c r="K206" s="259"/>
      <c r="L206" s="264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8" t="s">
        <v>190</v>
      </c>
      <c r="AU206" s="268" t="s">
        <v>87</v>
      </c>
      <c r="AV206" s="14" t="s">
        <v>186</v>
      </c>
      <c r="AW206" s="14" t="s">
        <v>34</v>
      </c>
      <c r="AX206" s="14" t="s">
        <v>85</v>
      </c>
      <c r="AY206" s="268" t="s">
        <v>179</v>
      </c>
    </row>
    <row r="207" s="2" customFormat="1" ht="16.5" customHeight="1">
      <c r="A207" s="39"/>
      <c r="B207" s="40"/>
      <c r="C207" s="280" t="s">
        <v>8</v>
      </c>
      <c r="D207" s="280" t="s">
        <v>400</v>
      </c>
      <c r="E207" s="281" t="s">
        <v>2161</v>
      </c>
      <c r="F207" s="282" t="s">
        <v>2162</v>
      </c>
      <c r="G207" s="283" t="s">
        <v>195</v>
      </c>
      <c r="H207" s="284">
        <v>1</v>
      </c>
      <c r="I207" s="285"/>
      <c r="J207" s="286">
        <f>ROUND(I207*H207,2)</f>
        <v>0</v>
      </c>
      <c r="K207" s="282" t="s">
        <v>1</v>
      </c>
      <c r="L207" s="287"/>
      <c r="M207" s="288" t="s">
        <v>1</v>
      </c>
      <c r="N207" s="289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227</v>
      </c>
      <c r="AT207" s="240" t="s">
        <v>400</v>
      </c>
      <c r="AU207" s="240" t="s">
        <v>87</v>
      </c>
      <c r="AY207" s="18" t="s">
        <v>179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85</v>
      </c>
      <c r="BK207" s="241">
        <f>ROUND(I207*H207,2)</f>
        <v>0</v>
      </c>
      <c r="BL207" s="18" t="s">
        <v>186</v>
      </c>
      <c r="BM207" s="240" t="s">
        <v>2163</v>
      </c>
    </row>
    <row r="208" s="2" customFormat="1">
      <c r="A208" s="39"/>
      <c r="B208" s="40"/>
      <c r="C208" s="41"/>
      <c r="D208" s="242" t="s">
        <v>188</v>
      </c>
      <c r="E208" s="41"/>
      <c r="F208" s="243" t="s">
        <v>2162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188</v>
      </c>
      <c r="AU208" s="18" t="s">
        <v>87</v>
      </c>
    </row>
    <row r="209" s="2" customFormat="1" ht="21.75" customHeight="1">
      <c r="A209" s="39"/>
      <c r="B209" s="40"/>
      <c r="C209" s="229" t="s">
        <v>278</v>
      </c>
      <c r="D209" s="229" t="s">
        <v>181</v>
      </c>
      <c r="E209" s="230" t="s">
        <v>2164</v>
      </c>
      <c r="F209" s="231" t="s">
        <v>2165</v>
      </c>
      <c r="G209" s="232" t="s">
        <v>253</v>
      </c>
      <c r="H209" s="233">
        <v>57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186</v>
      </c>
      <c r="AT209" s="240" t="s">
        <v>181</v>
      </c>
      <c r="AU209" s="240" t="s">
        <v>87</v>
      </c>
      <c r="AY209" s="18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85</v>
      </c>
      <c r="BK209" s="241">
        <f>ROUND(I209*H209,2)</f>
        <v>0</v>
      </c>
      <c r="BL209" s="18" t="s">
        <v>186</v>
      </c>
      <c r="BM209" s="240" t="s">
        <v>2166</v>
      </c>
    </row>
    <row r="210" s="2" customFormat="1">
      <c r="A210" s="39"/>
      <c r="B210" s="40"/>
      <c r="C210" s="41"/>
      <c r="D210" s="242" t="s">
        <v>188</v>
      </c>
      <c r="E210" s="41"/>
      <c r="F210" s="243" t="s">
        <v>2165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188</v>
      </c>
      <c r="AU210" s="18" t="s">
        <v>87</v>
      </c>
    </row>
    <row r="211" s="15" customFormat="1">
      <c r="A211" s="15"/>
      <c r="B211" s="270"/>
      <c r="C211" s="271"/>
      <c r="D211" s="242" t="s">
        <v>190</v>
      </c>
      <c r="E211" s="272" t="s">
        <v>1</v>
      </c>
      <c r="F211" s="273" t="s">
        <v>2116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9" t="s">
        <v>190</v>
      </c>
      <c r="AU211" s="279" t="s">
        <v>87</v>
      </c>
      <c r="AV211" s="15" t="s">
        <v>85</v>
      </c>
      <c r="AW211" s="15" t="s">
        <v>34</v>
      </c>
      <c r="AX211" s="15" t="s">
        <v>78</v>
      </c>
      <c r="AY211" s="279" t="s">
        <v>179</v>
      </c>
    </row>
    <row r="212" s="13" customFormat="1">
      <c r="A212" s="13"/>
      <c r="B212" s="247"/>
      <c r="C212" s="248"/>
      <c r="D212" s="242" t="s">
        <v>190</v>
      </c>
      <c r="E212" s="249" t="s">
        <v>1</v>
      </c>
      <c r="F212" s="250" t="s">
        <v>2167</v>
      </c>
      <c r="G212" s="248"/>
      <c r="H212" s="251">
        <v>57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190</v>
      </c>
      <c r="AU212" s="257" t="s">
        <v>87</v>
      </c>
      <c r="AV212" s="13" t="s">
        <v>87</v>
      </c>
      <c r="AW212" s="13" t="s">
        <v>34</v>
      </c>
      <c r="AX212" s="13" t="s">
        <v>78</v>
      </c>
      <c r="AY212" s="257" t="s">
        <v>179</v>
      </c>
    </row>
    <row r="213" s="14" customFormat="1">
      <c r="A213" s="14"/>
      <c r="B213" s="258"/>
      <c r="C213" s="259"/>
      <c r="D213" s="242" t="s">
        <v>190</v>
      </c>
      <c r="E213" s="260" t="s">
        <v>1</v>
      </c>
      <c r="F213" s="261" t="s">
        <v>192</v>
      </c>
      <c r="G213" s="259"/>
      <c r="H213" s="262">
        <v>57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8" t="s">
        <v>190</v>
      </c>
      <c r="AU213" s="268" t="s">
        <v>87</v>
      </c>
      <c r="AV213" s="14" t="s">
        <v>186</v>
      </c>
      <c r="AW213" s="14" t="s">
        <v>34</v>
      </c>
      <c r="AX213" s="14" t="s">
        <v>85</v>
      </c>
      <c r="AY213" s="268" t="s">
        <v>179</v>
      </c>
    </row>
    <row r="214" s="2" customFormat="1" ht="24.15" customHeight="1">
      <c r="A214" s="39"/>
      <c r="B214" s="40"/>
      <c r="C214" s="229" t="s">
        <v>284</v>
      </c>
      <c r="D214" s="229" t="s">
        <v>181</v>
      </c>
      <c r="E214" s="230" t="s">
        <v>1617</v>
      </c>
      <c r="F214" s="231" t="s">
        <v>1618</v>
      </c>
      <c r="G214" s="232" t="s">
        <v>195</v>
      </c>
      <c r="H214" s="233">
        <v>3</v>
      </c>
      <c r="I214" s="234"/>
      <c r="J214" s="235">
        <f>ROUND(I214*H214,2)</f>
        <v>0</v>
      </c>
      <c r="K214" s="231" t="s">
        <v>1</v>
      </c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186</v>
      </c>
      <c r="AT214" s="240" t="s">
        <v>181</v>
      </c>
      <c r="AU214" s="240" t="s">
        <v>87</v>
      </c>
      <c r="AY214" s="18" t="s">
        <v>179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85</v>
      </c>
      <c r="BK214" s="241">
        <f>ROUND(I214*H214,2)</f>
        <v>0</v>
      </c>
      <c r="BL214" s="18" t="s">
        <v>186</v>
      </c>
      <c r="BM214" s="240" t="s">
        <v>2168</v>
      </c>
    </row>
    <row r="215" s="2" customFormat="1">
      <c r="A215" s="39"/>
      <c r="B215" s="40"/>
      <c r="C215" s="41"/>
      <c r="D215" s="242" t="s">
        <v>188</v>
      </c>
      <c r="E215" s="41"/>
      <c r="F215" s="243" t="s">
        <v>1618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188</v>
      </c>
      <c r="AU215" s="18" t="s">
        <v>87</v>
      </c>
    </row>
    <row r="216" s="15" customFormat="1">
      <c r="A216" s="15"/>
      <c r="B216" s="270"/>
      <c r="C216" s="271"/>
      <c r="D216" s="242" t="s">
        <v>190</v>
      </c>
      <c r="E216" s="272" t="s">
        <v>1</v>
      </c>
      <c r="F216" s="273" t="s">
        <v>2116</v>
      </c>
      <c r="G216" s="271"/>
      <c r="H216" s="272" t="s">
        <v>1</v>
      </c>
      <c r="I216" s="274"/>
      <c r="J216" s="271"/>
      <c r="K216" s="271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190</v>
      </c>
      <c r="AU216" s="279" t="s">
        <v>87</v>
      </c>
      <c r="AV216" s="15" t="s">
        <v>85</v>
      </c>
      <c r="AW216" s="15" t="s">
        <v>34</v>
      </c>
      <c r="AX216" s="15" t="s">
        <v>78</v>
      </c>
      <c r="AY216" s="279" t="s">
        <v>179</v>
      </c>
    </row>
    <row r="217" s="13" customFormat="1">
      <c r="A217" s="13"/>
      <c r="B217" s="247"/>
      <c r="C217" s="248"/>
      <c r="D217" s="242" t="s">
        <v>190</v>
      </c>
      <c r="E217" s="249" t="s">
        <v>1</v>
      </c>
      <c r="F217" s="250" t="s">
        <v>95</v>
      </c>
      <c r="G217" s="248"/>
      <c r="H217" s="251">
        <v>3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190</v>
      </c>
      <c r="AU217" s="257" t="s">
        <v>87</v>
      </c>
      <c r="AV217" s="13" t="s">
        <v>87</v>
      </c>
      <c r="AW217" s="13" t="s">
        <v>34</v>
      </c>
      <c r="AX217" s="13" t="s">
        <v>78</v>
      </c>
      <c r="AY217" s="257" t="s">
        <v>179</v>
      </c>
    </row>
    <row r="218" s="14" customFormat="1">
      <c r="A218" s="14"/>
      <c r="B218" s="258"/>
      <c r="C218" s="259"/>
      <c r="D218" s="242" t="s">
        <v>190</v>
      </c>
      <c r="E218" s="260" t="s">
        <v>1</v>
      </c>
      <c r="F218" s="261" t="s">
        <v>192</v>
      </c>
      <c r="G218" s="259"/>
      <c r="H218" s="262">
        <v>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8" t="s">
        <v>190</v>
      </c>
      <c r="AU218" s="268" t="s">
        <v>87</v>
      </c>
      <c r="AV218" s="14" t="s">
        <v>186</v>
      </c>
      <c r="AW218" s="14" t="s">
        <v>34</v>
      </c>
      <c r="AX218" s="14" t="s">
        <v>85</v>
      </c>
      <c r="AY218" s="268" t="s">
        <v>179</v>
      </c>
    </row>
    <row r="219" s="2" customFormat="1" ht="16.5" customHeight="1">
      <c r="A219" s="39"/>
      <c r="B219" s="40"/>
      <c r="C219" s="229" t="s">
        <v>290</v>
      </c>
      <c r="D219" s="229" t="s">
        <v>181</v>
      </c>
      <c r="E219" s="230" t="s">
        <v>1651</v>
      </c>
      <c r="F219" s="231" t="s">
        <v>1652</v>
      </c>
      <c r="G219" s="232" t="s">
        <v>253</v>
      </c>
      <c r="H219" s="233">
        <v>57</v>
      </c>
      <c r="I219" s="234"/>
      <c r="J219" s="235">
        <f>ROUND(I219*H219,2)</f>
        <v>0</v>
      </c>
      <c r="K219" s="231" t="s">
        <v>1</v>
      </c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186</v>
      </c>
      <c r="AT219" s="240" t="s">
        <v>181</v>
      </c>
      <c r="AU219" s="240" t="s">
        <v>87</v>
      </c>
      <c r="AY219" s="18" t="s">
        <v>179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85</v>
      </c>
      <c r="BK219" s="241">
        <f>ROUND(I219*H219,2)</f>
        <v>0</v>
      </c>
      <c r="BL219" s="18" t="s">
        <v>186</v>
      </c>
      <c r="BM219" s="240" t="s">
        <v>2169</v>
      </c>
    </row>
    <row r="220" s="2" customFormat="1">
      <c r="A220" s="39"/>
      <c r="B220" s="40"/>
      <c r="C220" s="41"/>
      <c r="D220" s="242" t="s">
        <v>188</v>
      </c>
      <c r="E220" s="41"/>
      <c r="F220" s="243" t="s">
        <v>1652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188</v>
      </c>
      <c r="AU220" s="18" t="s">
        <v>87</v>
      </c>
    </row>
    <row r="221" s="13" customFormat="1">
      <c r="A221" s="13"/>
      <c r="B221" s="247"/>
      <c r="C221" s="248"/>
      <c r="D221" s="242" t="s">
        <v>190</v>
      </c>
      <c r="E221" s="249" t="s">
        <v>1</v>
      </c>
      <c r="F221" s="250" t="s">
        <v>2167</v>
      </c>
      <c r="G221" s="248"/>
      <c r="H221" s="251">
        <v>57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190</v>
      </c>
      <c r="AU221" s="257" t="s">
        <v>87</v>
      </c>
      <c r="AV221" s="13" t="s">
        <v>87</v>
      </c>
      <c r="AW221" s="13" t="s">
        <v>34</v>
      </c>
      <c r="AX221" s="13" t="s">
        <v>78</v>
      </c>
      <c r="AY221" s="257" t="s">
        <v>179</v>
      </c>
    </row>
    <row r="222" s="14" customFormat="1">
      <c r="A222" s="14"/>
      <c r="B222" s="258"/>
      <c r="C222" s="259"/>
      <c r="D222" s="242" t="s">
        <v>190</v>
      </c>
      <c r="E222" s="260" t="s">
        <v>1</v>
      </c>
      <c r="F222" s="261" t="s">
        <v>192</v>
      </c>
      <c r="G222" s="259"/>
      <c r="H222" s="262">
        <v>57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8" t="s">
        <v>190</v>
      </c>
      <c r="AU222" s="268" t="s">
        <v>87</v>
      </c>
      <c r="AV222" s="14" t="s">
        <v>186</v>
      </c>
      <c r="AW222" s="14" t="s">
        <v>34</v>
      </c>
      <c r="AX222" s="14" t="s">
        <v>85</v>
      </c>
      <c r="AY222" s="268" t="s">
        <v>179</v>
      </c>
    </row>
    <row r="223" s="2" customFormat="1" ht="21.75" customHeight="1">
      <c r="A223" s="39"/>
      <c r="B223" s="40"/>
      <c r="C223" s="229" t="s">
        <v>295</v>
      </c>
      <c r="D223" s="229" t="s">
        <v>181</v>
      </c>
      <c r="E223" s="230" t="s">
        <v>1655</v>
      </c>
      <c r="F223" s="231" t="s">
        <v>1656</v>
      </c>
      <c r="G223" s="232" t="s">
        <v>253</v>
      </c>
      <c r="H223" s="233">
        <v>57</v>
      </c>
      <c r="I223" s="234"/>
      <c r="J223" s="235">
        <f>ROUND(I223*H223,2)</f>
        <v>0</v>
      </c>
      <c r="K223" s="231" t="s">
        <v>1</v>
      </c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186</v>
      </c>
      <c r="AT223" s="240" t="s">
        <v>181</v>
      </c>
      <c r="AU223" s="240" t="s">
        <v>87</v>
      </c>
      <c r="AY223" s="18" t="s">
        <v>179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85</v>
      </c>
      <c r="BK223" s="241">
        <f>ROUND(I223*H223,2)</f>
        <v>0</v>
      </c>
      <c r="BL223" s="18" t="s">
        <v>186</v>
      </c>
      <c r="BM223" s="240" t="s">
        <v>2170</v>
      </c>
    </row>
    <row r="224" s="2" customFormat="1">
      <c r="A224" s="39"/>
      <c r="B224" s="40"/>
      <c r="C224" s="41"/>
      <c r="D224" s="242" t="s">
        <v>188</v>
      </c>
      <c r="E224" s="41"/>
      <c r="F224" s="243" t="s">
        <v>1656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188</v>
      </c>
      <c r="AU224" s="18" t="s">
        <v>87</v>
      </c>
    </row>
    <row r="225" s="12" customFormat="1" ht="22.8" customHeight="1">
      <c r="A225" s="12"/>
      <c r="B225" s="213"/>
      <c r="C225" s="214"/>
      <c r="D225" s="215" t="s">
        <v>77</v>
      </c>
      <c r="E225" s="227" t="s">
        <v>1341</v>
      </c>
      <c r="F225" s="227" t="s">
        <v>1342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SUM(P226:P227)</f>
        <v>0</v>
      </c>
      <c r="Q225" s="221"/>
      <c r="R225" s="222">
        <f>SUM(R226:R227)</f>
        <v>0</v>
      </c>
      <c r="S225" s="221"/>
      <c r="T225" s="22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85</v>
      </c>
      <c r="AT225" s="225" t="s">
        <v>77</v>
      </c>
      <c r="AU225" s="225" t="s">
        <v>85</v>
      </c>
      <c r="AY225" s="224" t="s">
        <v>179</v>
      </c>
      <c r="BK225" s="226">
        <f>SUM(BK226:BK227)</f>
        <v>0</v>
      </c>
    </row>
    <row r="226" s="2" customFormat="1" ht="24.15" customHeight="1">
      <c r="A226" s="39"/>
      <c r="B226" s="40"/>
      <c r="C226" s="229" t="s">
        <v>300</v>
      </c>
      <c r="D226" s="229" t="s">
        <v>181</v>
      </c>
      <c r="E226" s="230" t="s">
        <v>1667</v>
      </c>
      <c r="F226" s="231" t="s">
        <v>1668</v>
      </c>
      <c r="G226" s="232" t="s">
        <v>403</v>
      </c>
      <c r="H226" s="233">
        <v>27.576000000000001</v>
      </c>
      <c r="I226" s="234"/>
      <c r="J226" s="235">
        <f>ROUND(I226*H226,2)</f>
        <v>0</v>
      </c>
      <c r="K226" s="231" t="s">
        <v>1</v>
      </c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186</v>
      </c>
      <c r="AT226" s="240" t="s">
        <v>181</v>
      </c>
      <c r="AU226" s="240" t="s">
        <v>87</v>
      </c>
      <c r="AY226" s="18" t="s">
        <v>179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85</v>
      </c>
      <c r="BK226" s="241">
        <f>ROUND(I226*H226,2)</f>
        <v>0</v>
      </c>
      <c r="BL226" s="18" t="s">
        <v>186</v>
      </c>
      <c r="BM226" s="240" t="s">
        <v>2171</v>
      </c>
    </row>
    <row r="227" s="2" customFormat="1">
      <c r="A227" s="39"/>
      <c r="B227" s="40"/>
      <c r="C227" s="41"/>
      <c r="D227" s="242" t="s">
        <v>188</v>
      </c>
      <c r="E227" s="41"/>
      <c r="F227" s="243" t="s">
        <v>1668</v>
      </c>
      <c r="G227" s="41"/>
      <c r="H227" s="41"/>
      <c r="I227" s="244"/>
      <c r="J227" s="41"/>
      <c r="K227" s="41"/>
      <c r="L227" s="45"/>
      <c r="M227" s="304"/>
      <c r="N227" s="305"/>
      <c r="O227" s="306"/>
      <c r="P227" s="306"/>
      <c r="Q227" s="306"/>
      <c r="R227" s="306"/>
      <c r="S227" s="306"/>
      <c r="T227" s="307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188</v>
      </c>
      <c r="AU227" s="18" t="s">
        <v>87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y5Q0P9+gQ8yezJlzjrcwya/rWJsFX8U8wJs8625D8IMWEyQqDVwXbhhwvr9/2CeLwFqDEH0KHK1wI3furOwRzQ==" hashValue="/NBXSqVPlEjONZS9PS12I1u9pcdvJUWf71ZqnwWv7fowcKdCn1afA/Knp6xJdy5GZytRGkspHPooeA+She59EQ==" algorithmName="SHA-512" password="CC35"/>
  <autoFilter ref="C128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1936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2172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ROUND((SUM(BE136:BE252)),  2)</f>
        <v>0</v>
      </c>
      <c r="G37" s="39"/>
      <c r="H37" s="39"/>
      <c r="I37" s="166">
        <v>0.20999999999999999</v>
      </c>
      <c r="J37" s="165">
        <f>ROUND(((SUM(BE136:BE252))*I37),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ROUND((SUM(BF136:BF252)),  2)</f>
        <v>0</v>
      </c>
      <c r="G38" s="39"/>
      <c r="H38" s="39"/>
      <c r="I38" s="166">
        <v>0.14999999999999999</v>
      </c>
      <c r="J38" s="165">
        <f>ROUND(((SUM(BF136:BF252))*I38),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ROUND((SUM(BG136:BG252)),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ROUND((SUM(BH136:BH252)),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ROUND((SUM(BI136:BI252)),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1936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401 - Přeložka veřejného osvětlení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2173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154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</v>
      </c>
      <c r="E103" s="199"/>
      <c r="F103" s="199"/>
      <c r="G103" s="199"/>
      <c r="H103" s="199"/>
      <c r="I103" s="199"/>
      <c r="J103" s="200">
        <f>J154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3"/>
      <c r="D104" s="198" t="s">
        <v>157</v>
      </c>
      <c r="E104" s="199"/>
      <c r="F104" s="199"/>
      <c r="G104" s="199"/>
      <c r="H104" s="199"/>
      <c r="I104" s="199"/>
      <c r="J104" s="200">
        <f>J159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158</v>
      </c>
      <c r="E105" s="199"/>
      <c r="F105" s="199"/>
      <c r="G105" s="199"/>
      <c r="H105" s="199"/>
      <c r="I105" s="199"/>
      <c r="J105" s="200">
        <f>J172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159</v>
      </c>
      <c r="E106" s="199"/>
      <c r="F106" s="199"/>
      <c r="G106" s="199"/>
      <c r="H106" s="199"/>
      <c r="I106" s="199"/>
      <c r="J106" s="200">
        <f>J186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1939</v>
      </c>
      <c r="E107" s="194"/>
      <c r="F107" s="194"/>
      <c r="G107" s="194"/>
      <c r="H107" s="194"/>
      <c r="I107" s="194"/>
      <c r="J107" s="195">
        <f>J189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2174</v>
      </c>
      <c r="E108" s="199"/>
      <c r="F108" s="199"/>
      <c r="G108" s="199"/>
      <c r="H108" s="199"/>
      <c r="I108" s="199"/>
      <c r="J108" s="200">
        <f>J190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3"/>
      <c r="D109" s="198" t="s">
        <v>2175</v>
      </c>
      <c r="E109" s="199"/>
      <c r="F109" s="199"/>
      <c r="G109" s="199"/>
      <c r="H109" s="199"/>
      <c r="I109" s="199"/>
      <c r="J109" s="200">
        <f>J191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3"/>
      <c r="D110" s="198" t="s">
        <v>2176</v>
      </c>
      <c r="E110" s="199"/>
      <c r="F110" s="199"/>
      <c r="G110" s="199"/>
      <c r="H110" s="199"/>
      <c r="I110" s="199"/>
      <c r="J110" s="200">
        <f>J206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3"/>
      <c r="D111" s="198" t="s">
        <v>2177</v>
      </c>
      <c r="E111" s="199"/>
      <c r="F111" s="199"/>
      <c r="G111" s="199"/>
      <c r="H111" s="199"/>
      <c r="I111" s="199"/>
      <c r="J111" s="200">
        <f>J235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3"/>
      <c r="D112" s="198" t="s">
        <v>2178</v>
      </c>
      <c r="E112" s="199"/>
      <c r="F112" s="199"/>
      <c r="G112" s="199"/>
      <c r="H112" s="199"/>
      <c r="I112" s="199"/>
      <c r="J112" s="200">
        <f>J246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164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Klatovy - cyklostezka podél I/22 v Puškinově ulici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138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139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140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1936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142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 xml:space="preserve">SO 401 - Přeložka veřejného osvětlení 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22</v>
      </c>
      <c r="D130" s="41"/>
      <c r="E130" s="41"/>
      <c r="F130" s="28" t="str">
        <f>F16</f>
        <v xml:space="preserve">Klatovy </v>
      </c>
      <c r="G130" s="41"/>
      <c r="H130" s="41"/>
      <c r="I130" s="33" t="s">
        <v>24</v>
      </c>
      <c r="J130" s="80" t="str">
        <f>IF(J16="","",J16)</f>
        <v>2. 11. 2023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26</v>
      </c>
      <c r="D132" s="41"/>
      <c r="E132" s="41"/>
      <c r="F132" s="28" t="str">
        <f>E19</f>
        <v xml:space="preserve"> </v>
      </c>
      <c r="G132" s="41"/>
      <c r="H132" s="41"/>
      <c r="I132" s="33" t="s">
        <v>32</v>
      </c>
      <c r="J132" s="37" t="str">
        <f>E25</f>
        <v>Projekce dopravní Filip,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30</v>
      </c>
      <c r="D133" s="41"/>
      <c r="E133" s="41"/>
      <c r="F133" s="28" t="str">
        <f>IF(E22="","",E22)</f>
        <v>Vyplň údaj</v>
      </c>
      <c r="G133" s="41"/>
      <c r="H133" s="41"/>
      <c r="I133" s="33" t="s">
        <v>35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165</v>
      </c>
      <c r="D135" s="205" t="s">
        <v>63</v>
      </c>
      <c r="E135" s="205" t="s">
        <v>59</v>
      </c>
      <c r="F135" s="205" t="s">
        <v>60</v>
      </c>
      <c r="G135" s="205" t="s">
        <v>166</v>
      </c>
      <c r="H135" s="205" t="s">
        <v>167</v>
      </c>
      <c r="I135" s="205" t="s">
        <v>168</v>
      </c>
      <c r="J135" s="205" t="s">
        <v>146</v>
      </c>
      <c r="K135" s="206" t="s">
        <v>169</v>
      </c>
      <c r="L135" s="207"/>
      <c r="M135" s="101" t="s">
        <v>1</v>
      </c>
      <c r="N135" s="102" t="s">
        <v>42</v>
      </c>
      <c r="O135" s="102" t="s">
        <v>170</v>
      </c>
      <c r="P135" s="102" t="s">
        <v>171</v>
      </c>
      <c r="Q135" s="102" t="s">
        <v>172</v>
      </c>
      <c r="R135" s="102" t="s">
        <v>173</v>
      </c>
      <c r="S135" s="102" t="s">
        <v>174</v>
      </c>
      <c r="T135" s="103" t="s">
        <v>175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176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P137+P189</f>
        <v>0</v>
      </c>
      <c r="Q136" s="105"/>
      <c r="R136" s="210">
        <f>R137+R189</f>
        <v>2.7148699999999999</v>
      </c>
      <c r="S136" s="105"/>
      <c r="T136" s="211">
        <f>T137+T189</f>
        <v>10.990199999999998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77</v>
      </c>
      <c r="AU136" s="18" t="s">
        <v>148</v>
      </c>
      <c r="BK136" s="212">
        <f>BK137+BK189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177</v>
      </c>
      <c r="F137" s="216" t="s">
        <v>177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P138+P154+P172+P186</f>
        <v>0</v>
      </c>
      <c r="Q137" s="221"/>
      <c r="R137" s="222">
        <f>R138+R154+R172+R186</f>
        <v>2.7148699999999999</v>
      </c>
      <c r="S137" s="221"/>
      <c r="T137" s="223">
        <f>T138+T154+T172+T186</f>
        <v>10.990199999999998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179</v>
      </c>
      <c r="BK137" s="226">
        <f>BK138+BK154+BK172+BK186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211</v>
      </c>
      <c r="F138" s="227" t="s">
        <v>855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2.7148699999999999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179</v>
      </c>
      <c r="BK138" s="226">
        <f>SUM(BK139:BK153)</f>
        <v>0</v>
      </c>
    </row>
    <row r="139" s="2" customFormat="1" ht="21.75" customHeight="1">
      <c r="A139" s="39"/>
      <c r="B139" s="40"/>
      <c r="C139" s="229" t="s">
        <v>85</v>
      </c>
      <c r="D139" s="229" t="s">
        <v>181</v>
      </c>
      <c r="E139" s="230" t="s">
        <v>881</v>
      </c>
      <c r="F139" s="231" t="s">
        <v>882</v>
      </c>
      <c r="G139" s="232" t="s">
        <v>184</v>
      </c>
      <c r="H139" s="233">
        <v>9.0299999999999994</v>
      </c>
      <c r="I139" s="234"/>
      <c r="J139" s="235">
        <f>ROUND(I139*H139,2)</f>
        <v>0</v>
      </c>
      <c r="K139" s="231" t="s">
        <v>185</v>
      </c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186</v>
      </c>
      <c r="AT139" s="240" t="s">
        <v>181</v>
      </c>
      <c r="AU139" s="240" t="s">
        <v>87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186</v>
      </c>
      <c r="BM139" s="240" t="s">
        <v>2179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884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87</v>
      </c>
    </row>
    <row r="141" s="13" customFormat="1">
      <c r="A141" s="13"/>
      <c r="B141" s="247"/>
      <c r="C141" s="248"/>
      <c r="D141" s="242" t="s">
        <v>190</v>
      </c>
      <c r="E141" s="249" t="s">
        <v>1</v>
      </c>
      <c r="F141" s="250" t="s">
        <v>2180</v>
      </c>
      <c r="G141" s="248"/>
      <c r="H141" s="251">
        <v>9.0299999999999994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190</v>
      </c>
      <c r="AU141" s="257" t="s">
        <v>87</v>
      </c>
      <c r="AV141" s="13" t="s">
        <v>87</v>
      </c>
      <c r="AW141" s="13" t="s">
        <v>34</v>
      </c>
      <c r="AX141" s="13" t="s">
        <v>78</v>
      </c>
      <c r="AY141" s="257" t="s">
        <v>179</v>
      </c>
    </row>
    <row r="142" s="14" customFormat="1">
      <c r="A142" s="14"/>
      <c r="B142" s="258"/>
      <c r="C142" s="259"/>
      <c r="D142" s="242" t="s">
        <v>190</v>
      </c>
      <c r="E142" s="260" t="s">
        <v>1</v>
      </c>
      <c r="F142" s="261" t="s">
        <v>192</v>
      </c>
      <c r="G142" s="259"/>
      <c r="H142" s="262">
        <v>9.0299999999999994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190</v>
      </c>
      <c r="AU142" s="268" t="s">
        <v>87</v>
      </c>
      <c r="AV142" s="14" t="s">
        <v>186</v>
      </c>
      <c r="AW142" s="14" t="s">
        <v>34</v>
      </c>
      <c r="AX142" s="14" t="s">
        <v>85</v>
      </c>
      <c r="AY142" s="268" t="s">
        <v>179</v>
      </c>
    </row>
    <row r="143" s="2" customFormat="1" ht="21.75" customHeight="1">
      <c r="A143" s="39"/>
      <c r="B143" s="40"/>
      <c r="C143" s="229" t="s">
        <v>87</v>
      </c>
      <c r="D143" s="229" t="s">
        <v>181</v>
      </c>
      <c r="E143" s="230" t="s">
        <v>2016</v>
      </c>
      <c r="F143" s="231" t="s">
        <v>2017</v>
      </c>
      <c r="G143" s="232" t="s">
        <v>184</v>
      </c>
      <c r="H143" s="233">
        <v>1.3</v>
      </c>
      <c r="I143" s="234"/>
      <c r="J143" s="235">
        <f>ROUND(I143*H143,2)</f>
        <v>0</v>
      </c>
      <c r="K143" s="231" t="s">
        <v>185</v>
      </c>
      <c r="L143" s="45"/>
      <c r="M143" s="236" t="s">
        <v>1</v>
      </c>
      <c r="N143" s="237" t="s">
        <v>43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186</v>
      </c>
      <c r="AT143" s="240" t="s">
        <v>181</v>
      </c>
      <c r="AU143" s="240" t="s">
        <v>87</v>
      </c>
      <c r="AY143" s="18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85</v>
      </c>
      <c r="BK143" s="241">
        <f>ROUND(I143*H143,2)</f>
        <v>0</v>
      </c>
      <c r="BL143" s="18" t="s">
        <v>186</v>
      </c>
      <c r="BM143" s="240" t="s">
        <v>2181</v>
      </c>
    </row>
    <row r="144" s="2" customFormat="1">
      <c r="A144" s="39"/>
      <c r="B144" s="40"/>
      <c r="C144" s="41"/>
      <c r="D144" s="242" t="s">
        <v>188</v>
      </c>
      <c r="E144" s="41"/>
      <c r="F144" s="243" t="s">
        <v>2019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188</v>
      </c>
      <c r="AU144" s="18" t="s">
        <v>87</v>
      </c>
    </row>
    <row r="145" s="13" customFormat="1">
      <c r="A145" s="13"/>
      <c r="B145" s="247"/>
      <c r="C145" s="248"/>
      <c r="D145" s="242" t="s">
        <v>190</v>
      </c>
      <c r="E145" s="249" t="s">
        <v>1</v>
      </c>
      <c r="F145" s="250" t="s">
        <v>2182</v>
      </c>
      <c r="G145" s="248"/>
      <c r="H145" s="251">
        <v>1.3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190</v>
      </c>
      <c r="AU145" s="257" t="s">
        <v>87</v>
      </c>
      <c r="AV145" s="13" t="s">
        <v>87</v>
      </c>
      <c r="AW145" s="13" t="s">
        <v>34</v>
      </c>
      <c r="AX145" s="13" t="s">
        <v>85</v>
      </c>
      <c r="AY145" s="257" t="s">
        <v>179</v>
      </c>
    </row>
    <row r="146" s="2" customFormat="1" ht="24.15" customHeight="1">
      <c r="A146" s="39"/>
      <c r="B146" s="40"/>
      <c r="C146" s="229" t="s">
        <v>95</v>
      </c>
      <c r="D146" s="229" t="s">
        <v>181</v>
      </c>
      <c r="E146" s="230" t="s">
        <v>943</v>
      </c>
      <c r="F146" s="231" t="s">
        <v>944</v>
      </c>
      <c r="G146" s="232" t="s">
        <v>184</v>
      </c>
      <c r="H146" s="233">
        <v>25.800000000000001</v>
      </c>
      <c r="I146" s="234"/>
      <c r="J146" s="235">
        <f>ROUND(I146*H146,2)</f>
        <v>0</v>
      </c>
      <c r="K146" s="231" t="s">
        <v>185</v>
      </c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0.089219999999999994</v>
      </c>
      <c r="R146" s="238">
        <f>Q146*H146</f>
        <v>2.301876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186</v>
      </c>
      <c r="AT146" s="240" t="s">
        <v>181</v>
      </c>
      <c r="AU146" s="240" t="s">
        <v>87</v>
      </c>
      <c r="AY146" s="18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85</v>
      </c>
      <c r="BK146" s="241">
        <f>ROUND(I146*H146,2)</f>
        <v>0</v>
      </c>
      <c r="BL146" s="18" t="s">
        <v>186</v>
      </c>
      <c r="BM146" s="240" t="s">
        <v>2183</v>
      </c>
    </row>
    <row r="147" s="2" customFormat="1">
      <c r="A147" s="39"/>
      <c r="B147" s="40"/>
      <c r="C147" s="41"/>
      <c r="D147" s="242" t="s">
        <v>188</v>
      </c>
      <c r="E147" s="41"/>
      <c r="F147" s="243" t="s">
        <v>946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188</v>
      </c>
      <c r="AU147" s="18" t="s">
        <v>87</v>
      </c>
    </row>
    <row r="148" s="13" customFormat="1">
      <c r="A148" s="13"/>
      <c r="B148" s="247"/>
      <c r="C148" s="248"/>
      <c r="D148" s="242" t="s">
        <v>190</v>
      </c>
      <c r="E148" s="249" t="s">
        <v>1</v>
      </c>
      <c r="F148" s="250" t="s">
        <v>2184</v>
      </c>
      <c r="G148" s="248"/>
      <c r="H148" s="251">
        <v>25.800000000000001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190</v>
      </c>
      <c r="AU148" s="257" t="s">
        <v>87</v>
      </c>
      <c r="AV148" s="13" t="s">
        <v>87</v>
      </c>
      <c r="AW148" s="13" t="s">
        <v>34</v>
      </c>
      <c r="AX148" s="13" t="s">
        <v>78</v>
      </c>
      <c r="AY148" s="257" t="s">
        <v>179</v>
      </c>
    </row>
    <row r="149" s="14" customFormat="1">
      <c r="A149" s="14"/>
      <c r="B149" s="258"/>
      <c r="C149" s="259"/>
      <c r="D149" s="242" t="s">
        <v>190</v>
      </c>
      <c r="E149" s="260" t="s">
        <v>1</v>
      </c>
      <c r="F149" s="261" t="s">
        <v>192</v>
      </c>
      <c r="G149" s="259"/>
      <c r="H149" s="262">
        <v>25.800000000000001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190</v>
      </c>
      <c r="AU149" s="268" t="s">
        <v>87</v>
      </c>
      <c r="AV149" s="14" t="s">
        <v>186</v>
      </c>
      <c r="AW149" s="14" t="s">
        <v>34</v>
      </c>
      <c r="AX149" s="14" t="s">
        <v>85</v>
      </c>
      <c r="AY149" s="268" t="s">
        <v>179</v>
      </c>
    </row>
    <row r="150" s="2" customFormat="1" ht="24.15" customHeight="1">
      <c r="A150" s="39"/>
      <c r="B150" s="40"/>
      <c r="C150" s="229" t="s">
        <v>186</v>
      </c>
      <c r="D150" s="229" t="s">
        <v>181</v>
      </c>
      <c r="E150" s="230" t="s">
        <v>2185</v>
      </c>
      <c r="F150" s="231" t="s">
        <v>2186</v>
      </c>
      <c r="G150" s="232" t="s">
        <v>184</v>
      </c>
      <c r="H150" s="233">
        <v>3.7000000000000002</v>
      </c>
      <c r="I150" s="234"/>
      <c r="J150" s="235">
        <f>ROUND(I150*H150,2)</f>
        <v>0</v>
      </c>
      <c r="K150" s="231" t="s">
        <v>185</v>
      </c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0.11162</v>
      </c>
      <c r="R150" s="238">
        <f>Q150*H150</f>
        <v>0.41299400000000003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186</v>
      </c>
      <c r="AT150" s="240" t="s">
        <v>181</v>
      </c>
      <c r="AU150" s="240" t="s">
        <v>87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186</v>
      </c>
      <c r="BM150" s="240" t="s">
        <v>2187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2188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87</v>
      </c>
    </row>
    <row r="152" s="13" customFormat="1">
      <c r="A152" s="13"/>
      <c r="B152" s="247"/>
      <c r="C152" s="248"/>
      <c r="D152" s="242" t="s">
        <v>190</v>
      </c>
      <c r="E152" s="249" t="s">
        <v>1</v>
      </c>
      <c r="F152" s="250" t="s">
        <v>2189</v>
      </c>
      <c r="G152" s="248"/>
      <c r="H152" s="251">
        <v>3.7000000000000002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190</v>
      </c>
      <c r="AU152" s="257" t="s">
        <v>87</v>
      </c>
      <c r="AV152" s="13" t="s">
        <v>87</v>
      </c>
      <c r="AW152" s="13" t="s">
        <v>34</v>
      </c>
      <c r="AX152" s="13" t="s">
        <v>78</v>
      </c>
      <c r="AY152" s="257" t="s">
        <v>179</v>
      </c>
    </row>
    <row r="153" s="14" customFormat="1">
      <c r="A153" s="14"/>
      <c r="B153" s="258"/>
      <c r="C153" s="259"/>
      <c r="D153" s="242" t="s">
        <v>190</v>
      </c>
      <c r="E153" s="260" t="s">
        <v>1</v>
      </c>
      <c r="F153" s="261" t="s">
        <v>192</v>
      </c>
      <c r="G153" s="259"/>
      <c r="H153" s="262">
        <v>3.7000000000000002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8" t="s">
        <v>190</v>
      </c>
      <c r="AU153" s="268" t="s">
        <v>87</v>
      </c>
      <c r="AV153" s="14" t="s">
        <v>186</v>
      </c>
      <c r="AW153" s="14" t="s">
        <v>34</v>
      </c>
      <c r="AX153" s="14" t="s">
        <v>85</v>
      </c>
      <c r="AY153" s="268" t="s">
        <v>179</v>
      </c>
    </row>
    <row r="154" s="12" customFormat="1" ht="22.8" customHeight="1">
      <c r="A154" s="12"/>
      <c r="B154" s="213"/>
      <c r="C154" s="214"/>
      <c r="D154" s="215" t="s">
        <v>77</v>
      </c>
      <c r="E154" s="227" t="s">
        <v>216</v>
      </c>
      <c r="F154" s="227" t="s">
        <v>1029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P155+SUM(P156:P159)</f>
        <v>0</v>
      </c>
      <c r="Q154" s="221"/>
      <c r="R154" s="222">
        <f>R155+SUM(R156:R159)</f>
        <v>0</v>
      </c>
      <c r="S154" s="221"/>
      <c r="T154" s="223">
        <f>T155+SUM(T156:T159)</f>
        <v>10.990199999999998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85</v>
      </c>
      <c r="AT154" s="225" t="s">
        <v>77</v>
      </c>
      <c r="AU154" s="225" t="s">
        <v>85</v>
      </c>
      <c r="AY154" s="224" t="s">
        <v>179</v>
      </c>
      <c r="BK154" s="226">
        <f>BK155+SUM(BK156:BK159)</f>
        <v>0</v>
      </c>
    </row>
    <row r="155" s="2" customFormat="1" ht="24.15" customHeight="1">
      <c r="A155" s="39"/>
      <c r="B155" s="40"/>
      <c r="C155" s="229" t="s">
        <v>211</v>
      </c>
      <c r="D155" s="229" t="s">
        <v>181</v>
      </c>
      <c r="E155" s="230" t="s">
        <v>1169</v>
      </c>
      <c r="F155" s="231" t="s">
        <v>1170</v>
      </c>
      <c r="G155" s="232" t="s">
        <v>184</v>
      </c>
      <c r="H155" s="233">
        <v>29.5</v>
      </c>
      <c r="I155" s="234"/>
      <c r="J155" s="235">
        <f>ROUND(I155*H155,2)</f>
        <v>0</v>
      </c>
      <c r="K155" s="231" t="s">
        <v>185</v>
      </c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186</v>
      </c>
      <c r="AT155" s="240" t="s">
        <v>181</v>
      </c>
      <c r="AU155" s="240" t="s">
        <v>87</v>
      </c>
      <c r="AY155" s="18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85</v>
      </c>
      <c r="BK155" s="241">
        <f>ROUND(I155*H155,2)</f>
        <v>0</v>
      </c>
      <c r="BL155" s="18" t="s">
        <v>186</v>
      </c>
      <c r="BM155" s="240" t="s">
        <v>2190</v>
      </c>
    </row>
    <row r="156" s="2" customFormat="1">
      <c r="A156" s="39"/>
      <c r="B156" s="40"/>
      <c r="C156" s="41"/>
      <c r="D156" s="242" t="s">
        <v>188</v>
      </c>
      <c r="E156" s="41"/>
      <c r="F156" s="243" t="s">
        <v>1172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188</v>
      </c>
      <c r="AU156" s="18" t="s">
        <v>87</v>
      </c>
    </row>
    <row r="157" s="13" customFormat="1">
      <c r="A157" s="13"/>
      <c r="B157" s="247"/>
      <c r="C157" s="248"/>
      <c r="D157" s="242" t="s">
        <v>190</v>
      </c>
      <c r="E157" s="249" t="s">
        <v>1</v>
      </c>
      <c r="F157" s="250" t="s">
        <v>2191</v>
      </c>
      <c r="G157" s="248"/>
      <c r="H157" s="251">
        <v>29.5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190</v>
      </c>
      <c r="AU157" s="257" t="s">
        <v>87</v>
      </c>
      <c r="AV157" s="13" t="s">
        <v>87</v>
      </c>
      <c r="AW157" s="13" t="s">
        <v>34</v>
      </c>
      <c r="AX157" s="13" t="s">
        <v>78</v>
      </c>
      <c r="AY157" s="257" t="s">
        <v>179</v>
      </c>
    </row>
    <row r="158" s="14" customFormat="1">
      <c r="A158" s="14"/>
      <c r="B158" s="258"/>
      <c r="C158" s="259"/>
      <c r="D158" s="242" t="s">
        <v>190</v>
      </c>
      <c r="E158" s="260" t="s">
        <v>1</v>
      </c>
      <c r="F158" s="261" t="s">
        <v>192</v>
      </c>
      <c r="G158" s="259"/>
      <c r="H158" s="262">
        <v>29.5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190</v>
      </c>
      <c r="AU158" s="268" t="s">
        <v>87</v>
      </c>
      <c r="AV158" s="14" t="s">
        <v>186</v>
      </c>
      <c r="AW158" s="14" t="s">
        <v>34</v>
      </c>
      <c r="AX158" s="14" t="s">
        <v>85</v>
      </c>
      <c r="AY158" s="268" t="s">
        <v>179</v>
      </c>
    </row>
    <row r="159" s="12" customFormat="1" ht="20.88" customHeight="1">
      <c r="A159" s="12"/>
      <c r="B159" s="213"/>
      <c r="C159" s="214"/>
      <c r="D159" s="215" t="s">
        <v>77</v>
      </c>
      <c r="E159" s="227" t="s">
        <v>770</v>
      </c>
      <c r="F159" s="227" t="s">
        <v>1174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SUM(P160:P171)</f>
        <v>0</v>
      </c>
      <c r="Q159" s="221"/>
      <c r="R159" s="222">
        <f>SUM(R160:R171)</f>
        <v>0</v>
      </c>
      <c r="S159" s="221"/>
      <c r="T159" s="223">
        <f>SUM(T160:T171)</f>
        <v>10.990199999999998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85</v>
      </c>
      <c r="AT159" s="225" t="s">
        <v>77</v>
      </c>
      <c r="AU159" s="225" t="s">
        <v>87</v>
      </c>
      <c r="AY159" s="224" t="s">
        <v>179</v>
      </c>
      <c r="BK159" s="226">
        <f>SUM(BK160:BK171)</f>
        <v>0</v>
      </c>
    </row>
    <row r="160" s="2" customFormat="1" ht="24.15" customHeight="1">
      <c r="A160" s="39"/>
      <c r="B160" s="40"/>
      <c r="C160" s="229" t="s">
        <v>217</v>
      </c>
      <c r="D160" s="229" t="s">
        <v>181</v>
      </c>
      <c r="E160" s="230" t="s">
        <v>1182</v>
      </c>
      <c r="F160" s="231" t="s">
        <v>1183</v>
      </c>
      <c r="G160" s="232" t="s">
        <v>184</v>
      </c>
      <c r="H160" s="233">
        <v>25.800000000000001</v>
      </c>
      <c r="I160" s="234"/>
      <c r="J160" s="235">
        <f>ROUND(I160*H160,2)</f>
        <v>0</v>
      </c>
      <c r="K160" s="231" t="s">
        <v>185</v>
      </c>
      <c r="L160" s="45"/>
      <c r="M160" s="236" t="s">
        <v>1</v>
      </c>
      <c r="N160" s="237" t="s">
        <v>43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0.26000000000000001</v>
      </c>
      <c r="T160" s="239">
        <f>S160*H160</f>
        <v>6.7080000000000002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186</v>
      </c>
      <c r="AT160" s="240" t="s">
        <v>181</v>
      </c>
      <c r="AU160" s="240" t="s">
        <v>95</v>
      </c>
      <c r="AY160" s="18" t="s">
        <v>179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85</v>
      </c>
      <c r="BK160" s="241">
        <f>ROUND(I160*H160,2)</f>
        <v>0</v>
      </c>
      <c r="BL160" s="18" t="s">
        <v>186</v>
      </c>
      <c r="BM160" s="240" t="s">
        <v>2192</v>
      </c>
    </row>
    <row r="161" s="2" customFormat="1">
      <c r="A161" s="39"/>
      <c r="B161" s="40"/>
      <c r="C161" s="41"/>
      <c r="D161" s="242" t="s">
        <v>188</v>
      </c>
      <c r="E161" s="41"/>
      <c r="F161" s="243" t="s">
        <v>1185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188</v>
      </c>
      <c r="AU161" s="18" t="s">
        <v>95</v>
      </c>
    </row>
    <row r="162" s="13" customFormat="1">
      <c r="A162" s="13"/>
      <c r="B162" s="247"/>
      <c r="C162" s="248"/>
      <c r="D162" s="242" t="s">
        <v>190</v>
      </c>
      <c r="E162" s="249" t="s">
        <v>1</v>
      </c>
      <c r="F162" s="250" t="s">
        <v>2193</v>
      </c>
      <c r="G162" s="248"/>
      <c r="H162" s="251">
        <v>25.800000000000001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190</v>
      </c>
      <c r="AU162" s="257" t="s">
        <v>95</v>
      </c>
      <c r="AV162" s="13" t="s">
        <v>87</v>
      </c>
      <c r="AW162" s="13" t="s">
        <v>34</v>
      </c>
      <c r="AX162" s="13" t="s">
        <v>85</v>
      </c>
      <c r="AY162" s="257" t="s">
        <v>179</v>
      </c>
    </row>
    <row r="163" s="2" customFormat="1" ht="24.15" customHeight="1">
      <c r="A163" s="39"/>
      <c r="B163" s="40"/>
      <c r="C163" s="229" t="s">
        <v>222</v>
      </c>
      <c r="D163" s="229" t="s">
        <v>181</v>
      </c>
      <c r="E163" s="230" t="s">
        <v>1188</v>
      </c>
      <c r="F163" s="231" t="s">
        <v>1189</v>
      </c>
      <c r="G163" s="232" t="s">
        <v>184</v>
      </c>
      <c r="H163" s="233">
        <v>3.7000000000000002</v>
      </c>
      <c r="I163" s="234"/>
      <c r="J163" s="235">
        <f>ROUND(I163*H163,2)</f>
        <v>0</v>
      </c>
      <c r="K163" s="231" t="s">
        <v>185</v>
      </c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0.29499999999999998</v>
      </c>
      <c r="T163" s="239">
        <f>S163*H163</f>
        <v>1.0914999999999999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186</v>
      </c>
      <c r="AT163" s="240" t="s">
        <v>181</v>
      </c>
      <c r="AU163" s="240" t="s">
        <v>95</v>
      </c>
      <c r="AY163" s="18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85</v>
      </c>
      <c r="BK163" s="241">
        <f>ROUND(I163*H163,2)</f>
        <v>0</v>
      </c>
      <c r="BL163" s="18" t="s">
        <v>186</v>
      </c>
      <c r="BM163" s="240" t="s">
        <v>2194</v>
      </c>
    </row>
    <row r="164" s="2" customFormat="1">
      <c r="A164" s="39"/>
      <c r="B164" s="40"/>
      <c r="C164" s="41"/>
      <c r="D164" s="242" t="s">
        <v>188</v>
      </c>
      <c r="E164" s="41"/>
      <c r="F164" s="243" t="s">
        <v>1191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188</v>
      </c>
      <c r="AU164" s="18" t="s">
        <v>95</v>
      </c>
    </row>
    <row r="165" s="13" customFormat="1">
      <c r="A165" s="13"/>
      <c r="B165" s="247"/>
      <c r="C165" s="248"/>
      <c r="D165" s="242" t="s">
        <v>190</v>
      </c>
      <c r="E165" s="249" t="s">
        <v>1</v>
      </c>
      <c r="F165" s="250" t="s">
        <v>2195</v>
      </c>
      <c r="G165" s="248"/>
      <c r="H165" s="251">
        <v>3.7000000000000002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190</v>
      </c>
      <c r="AU165" s="257" t="s">
        <v>95</v>
      </c>
      <c r="AV165" s="13" t="s">
        <v>87</v>
      </c>
      <c r="AW165" s="13" t="s">
        <v>34</v>
      </c>
      <c r="AX165" s="13" t="s">
        <v>85</v>
      </c>
      <c r="AY165" s="257" t="s">
        <v>179</v>
      </c>
    </row>
    <row r="166" s="2" customFormat="1" ht="24.15" customHeight="1">
      <c r="A166" s="39"/>
      <c r="B166" s="40"/>
      <c r="C166" s="229" t="s">
        <v>227</v>
      </c>
      <c r="D166" s="229" t="s">
        <v>181</v>
      </c>
      <c r="E166" s="230" t="s">
        <v>2050</v>
      </c>
      <c r="F166" s="231" t="s">
        <v>2051</v>
      </c>
      <c r="G166" s="232" t="s">
        <v>184</v>
      </c>
      <c r="H166" s="233">
        <v>9.0299999999999994</v>
      </c>
      <c r="I166" s="234"/>
      <c r="J166" s="235">
        <f>ROUND(I166*H166,2)</f>
        <v>0</v>
      </c>
      <c r="K166" s="231" t="s">
        <v>185</v>
      </c>
      <c r="L166" s="45"/>
      <c r="M166" s="236" t="s">
        <v>1</v>
      </c>
      <c r="N166" s="237" t="s">
        <v>43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0.28999999999999998</v>
      </c>
      <c r="T166" s="239">
        <f>S166*H166</f>
        <v>2.6186999999999996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186</v>
      </c>
      <c r="AT166" s="240" t="s">
        <v>181</v>
      </c>
      <c r="AU166" s="240" t="s">
        <v>95</v>
      </c>
      <c r="AY166" s="18" t="s">
        <v>179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85</v>
      </c>
      <c r="BK166" s="241">
        <f>ROUND(I166*H166,2)</f>
        <v>0</v>
      </c>
      <c r="BL166" s="18" t="s">
        <v>186</v>
      </c>
      <c r="BM166" s="240" t="s">
        <v>2196</v>
      </c>
    </row>
    <row r="167" s="2" customFormat="1">
      <c r="A167" s="39"/>
      <c r="B167" s="40"/>
      <c r="C167" s="41"/>
      <c r="D167" s="242" t="s">
        <v>188</v>
      </c>
      <c r="E167" s="41"/>
      <c r="F167" s="243" t="s">
        <v>2053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188</v>
      </c>
      <c r="AU167" s="18" t="s">
        <v>95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2180</v>
      </c>
      <c r="G168" s="248"/>
      <c r="H168" s="251">
        <v>9.0299999999999994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95</v>
      </c>
      <c r="AV168" s="13" t="s">
        <v>87</v>
      </c>
      <c r="AW168" s="13" t="s">
        <v>34</v>
      </c>
      <c r="AX168" s="13" t="s">
        <v>85</v>
      </c>
      <c r="AY168" s="257" t="s">
        <v>179</v>
      </c>
    </row>
    <row r="169" s="2" customFormat="1" ht="24.15" customHeight="1">
      <c r="A169" s="39"/>
      <c r="B169" s="40"/>
      <c r="C169" s="229" t="s">
        <v>216</v>
      </c>
      <c r="D169" s="229" t="s">
        <v>181</v>
      </c>
      <c r="E169" s="230" t="s">
        <v>2197</v>
      </c>
      <c r="F169" s="231" t="s">
        <v>2198</v>
      </c>
      <c r="G169" s="232" t="s">
        <v>184</v>
      </c>
      <c r="H169" s="233">
        <v>1.3</v>
      </c>
      <c r="I169" s="234"/>
      <c r="J169" s="235">
        <f>ROUND(I169*H169,2)</f>
        <v>0</v>
      </c>
      <c r="K169" s="231" t="s">
        <v>185</v>
      </c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0.44</v>
      </c>
      <c r="T169" s="239">
        <f>S169*H169</f>
        <v>0.57200000000000006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186</v>
      </c>
      <c r="AT169" s="240" t="s">
        <v>181</v>
      </c>
      <c r="AU169" s="240" t="s">
        <v>95</v>
      </c>
      <c r="AY169" s="18" t="s">
        <v>179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85</v>
      </c>
      <c r="BK169" s="241">
        <f>ROUND(I169*H169,2)</f>
        <v>0</v>
      </c>
      <c r="BL169" s="18" t="s">
        <v>186</v>
      </c>
      <c r="BM169" s="240" t="s">
        <v>2199</v>
      </c>
    </row>
    <row r="170" s="2" customFormat="1">
      <c r="A170" s="39"/>
      <c r="B170" s="40"/>
      <c r="C170" s="41"/>
      <c r="D170" s="242" t="s">
        <v>188</v>
      </c>
      <c r="E170" s="41"/>
      <c r="F170" s="243" t="s">
        <v>2200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188</v>
      </c>
      <c r="AU170" s="18" t="s">
        <v>95</v>
      </c>
    </row>
    <row r="171" s="13" customFormat="1">
      <c r="A171" s="13"/>
      <c r="B171" s="247"/>
      <c r="C171" s="248"/>
      <c r="D171" s="242" t="s">
        <v>190</v>
      </c>
      <c r="E171" s="249" t="s">
        <v>1</v>
      </c>
      <c r="F171" s="250" t="s">
        <v>2182</v>
      </c>
      <c r="G171" s="248"/>
      <c r="H171" s="251">
        <v>1.3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190</v>
      </c>
      <c r="AU171" s="257" t="s">
        <v>95</v>
      </c>
      <c r="AV171" s="13" t="s">
        <v>87</v>
      </c>
      <c r="AW171" s="13" t="s">
        <v>34</v>
      </c>
      <c r="AX171" s="13" t="s">
        <v>85</v>
      </c>
      <c r="AY171" s="257" t="s">
        <v>179</v>
      </c>
    </row>
    <row r="172" s="12" customFormat="1" ht="22.8" customHeight="1">
      <c r="A172" s="12"/>
      <c r="B172" s="213"/>
      <c r="C172" s="214"/>
      <c r="D172" s="215" t="s">
        <v>77</v>
      </c>
      <c r="E172" s="227" t="s">
        <v>1287</v>
      </c>
      <c r="F172" s="227" t="s">
        <v>1288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SUM(P173:P185)</f>
        <v>0</v>
      </c>
      <c r="Q172" s="221"/>
      <c r="R172" s="222">
        <f>SUM(R173:R185)</f>
        <v>0</v>
      </c>
      <c r="S172" s="221"/>
      <c r="T172" s="223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77</v>
      </c>
      <c r="AU172" s="225" t="s">
        <v>85</v>
      </c>
      <c r="AY172" s="224" t="s">
        <v>179</v>
      </c>
      <c r="BK172" s="226">
        <f>SUM(BK173:BK185)</f>
        <v>0</v>
      </c>
    </row>
    <row r="173" s="2" customFormat="1" ht="21.75" customHeight="1">
      <c r="A173" s="39"/>
      <c r="B173" s="40"/>
      <c r="C173" s="229" t="s">
        <v>237</v>
      </c>
      <c r="D173" s="229" t="s">
        <v>181</v>
      </c>
      <c r="E173" s="230" t="s">
        <v>1290</v>
      </c>
      <c r="F173" s="231" t="s">
        <v>1291</v>
      </c>
      <c r="G173" s="232" t="s">
        <v>403</v>
      </c>
      <c r="H173" s="233">
        <v>3.1909999999999998</v>
      </c>
      <c r="I173" s="234"/>
      <c r="J173" s="235">
        <f>ROUND(I173*H173,2)</f>
        <v>0</v>
      </c>
      <c r="K173" s="231" t="s">
        <v>185</v>
      </c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186</v>
      </c>
      <c r="AT173" s="240" t="s">
        <v>181</v>
      </c>
      <c r="AU173" s="240" t="s">
        <v>87</v>
      </c>
      <c r="AY173" s="18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85</v>
      </c>
      <c r="BK173" s="241">
        <f>ROUND(I173*H173,2)</f>
        <v>0</v>
      </c>
      <c r="BL173" s="18" t="s">
        <v>186</v>
      </c>
      <c r="BM173" s="240" t="s">
        <v>2201</v>
      </c>
    </row>
    <row r="174" s="2" customFormat="1">
      <c r="A174" s="39"/>
      <c r="B174" s="40"/>
      <c r="C174" s="41"/>
      <c r="D174" s="242" t="s">
        <v>188</v>
      </c>
      <c r="E174" s="41"/>
      <c r="F174" s="243" t="s">
        <v>1293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188</v>
      </c>
      <c r="AU174" s="18" t="s">
        <v>87</v>
      </c>
    </row>
    <row r="175" s="13" customFormat="1">
      <c r="A175" s="13"/>
      <c r="B175" s="247"/>
      <c r="C175" s="248"/>
      <c r="D175" s="242" t="s">
        <v>190</v>
      </c>
      <c r="E175" s="249" t="s">
        <v>1</v>
      </c>
      <c r="F175" s="250" t="s">
        <v>2202</v>
      </c>
      <c r="G175" s="248"/>
      <c r="H175" s="251">
        <v>3.1909999999999998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190</v>
      </c>
      <c r="AU175" s="257" t="s">
        <v>87</v>
      </c>
      <c r="AV175" s="13" t="s">
        <v>87</v>
      </c>
      <c r="AW175" s="13" t="s">
        <v>34</v>
      </c>
      <c r="AX175" s="13" t="s">
        <v>78</v>
      </c>
      <c r="AY175" s="257" t="s">
        <v>179</v>
      </c>
    </row>
    <row r="176" s="14" customFormat="1">
      <c r="A176" s="14"/>
      <c r="B176" s="258"/>
      <c r="C176" s="259"/>
      <c r="D176" s="242" t="s">
        <v>190</v>
      </c>
      <c r="E176" s="260" t="s">
        <v>1</v>
      </c>
      <c r="F176" s="261" t="s">
        <v>192</v>
      </c>
      <c r="G176" s="259"/>
      <c r="H176" s="262">
        <v>3.1909999999999998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190</v>
      </c>
      <c r="AU176" s="268" t="s">
        <v>87</v>
      </c>
      <c r="AV176" s="14" t="s">
        <v>186</v>
      </c>
      <c r="AW176" s="14" t="s">
        <v>34</v>
      </c>
      <c r="AX176" s="14" t="s">
        <v>85</v>
      </c>
      <c r="AY176" s="268" t="s">
        <v>179</v>
      </c>
    </row>
    <row r="177" s="2" customFormat="1" ht="24.15" customHeight="1">
      <c r="A177" s="39"/>
      <c r="B177" s="40"/>
      <c r="C177" s="229" t="s">
        <v>243</v>
      </c>
      <c r="D177" s="229" t="s">
        <v>181</v>
      </c>
      <c r="E177" s="230" t="s">
        <v>1297</v>
      </c>
      <c r="F177" s="231" t="s">
        <v>1298</v>
      </c>
      <c r="G177" s="232" t="s">
        <v>403</v>
      </c>
      <c r="H177" s="233">
        <v>28.719000000000001</v>
      </c>
      <c r="I177" s="234"/>
      <c r="J177" s="235">
        <f>ROUND(I177*H177,2)</f>
        <v>0</v>
      </c>
      <c r="K177" s="231" t="s">
        <v>185</v>
      </c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186</v>
      </c>
      <c r="AT177" s="240" t="s">
        <v>181</v>
      </c>
      <c r="AU177" s="240" t="s">
        <v>87</v>
      </c>
      <c r="AY177" s="18" t="s">
        <v>179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85</v>
      </c>
      <c r="BK177" s="241">
        <f>ROUND(I177*H177,2)</f>
        <v>0</v>
      </c>
      <c r="BL177" s="18" t="s">
        <v>186</v>
      </c>
      <c r="BM177" s="240" t="s">
        <v>2203</v>
      </c>
    </row>
    <row r="178" s="2" customFormat="1">
      <c r="A178" s="39"/>
      <c r="B178" s="40"/>
      <c r="C178" s="41"/>
      <c r="D178" s="242" t="s">
        <v>188</v>
      </c>
      <c r="E178" s="41"/>
      <c r="F178" s="243" t="s">
        <v>1300</v>
      </c>
      <c r="G178" s="41"/>
      <c r="H178" s="41"/>
      <c r="I178" s="244"/>
      <c r="J178" s="41"/>
      <c r="K178" s="41"/>
      <c r="L178" s="45"/>
      <c r="M178" s="245"/>
      <c r="N178" s="24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188</v>
      </c>
      <c r="AU178" s="18" t="s">
        <v>87</v>
      </c>
    </row>
    <row r="179" s="2" customFormat="1">
      <c r="A179" s="39"/>
      <c r="B179" s="40"/>
      <c r="C179" s="41"/>
      <c r="D179" s="242" t="s">
        <v>198</v>
      </c>
      <c r="E179" s="41"/>
      <c r="F179" s="269" t="s">
        <v>329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198</v>
      </c>
      <c r="AU179" s="18" t="s">
        <v>87</v>
      </c>
    </row>
    <row r="180" s="13" customFormat="1">
      <c r="A180" s="13"/>
      <c r="B180" s="247"/>
      <c r="C180" s="248"/>
      <c r="D180" s="242" t="s">
        <v>190</v>
      </c>
      <c r="E180" s="249" t="s">
        <v>1</v>
      </c>
      <c r="F180" s="250" t="s">
        <v>2204</v>
      </c>
      <c r="G180" s="248"/>
      <c r="H180" s="251">
        <v>28.719000000000001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190</v>
      </c>
      <c r="AU180" s="257" t="s">
        <v>87</v>
      </c>
      <c r="AV180" s="13" t="s">
        <v>87</v>
      </c>
      <c r="AW180" s="13" t="s">
        <v>34</v>
      </c>
      <c r="AX180" s="13" t="s">
        <v>78</v>
      </c>
      <c r="AY180" s="257" t="s">
        <v>179</v>
      </c>
    </row>
    <row r="181" s="14" customFormat="1">
      <c r="A181" s="14"/>
      <c r="B181" s="258"/>
      <c r="C181" s="259"/>
      <c r="D181" s="242" t="s">
        <v>190</v>
      </c>
      <c r="E181" s="260" t="s">
        <v>1</v>
      </c>
      <c r="F181" s="261" t="s">
        <v>192</v>
      </c>
      <c r="G181" s="259"/>
      <c r="H181" s="262">
        <v>28.719000000000001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8" t="s">
        <v>190</v>
      </c>
      <c r="AU181" s="268" t="s">
        <v>87</v>
      </c>
      <c r="AV181" s="14" t="s">
        <v>186</v>
      </c>
      <c r="AW181" s="14" t="s">
        <v>34</v>
      </c>
      <c r="AX181" s="14" t="s">
        <v>85</v>
      </c>
      <c r="AY181" s="268" t="s">
        <v>179</v>
      </c>
    </row>
    <row r="182" s="2" customFormat="1" ht="44.25" customHeight="1">
      <c r="A182" s="39"/>
      <c r="B182" s="40"/>
      <c r="C182" s="229" t="s">
        <v>250</v>
      </c>
      <c r="D182" s="229" t="s">
        <v>181</v>
      </c>
      <c r="E182" s="230" t="s">
        <v>1331</v>
      </c>
      <c r="F182" s="231" t="s">
        <v>1332</v>
      </c>
      <c r="G182" s="232" t="s">
        <v>403</v>
      </c>
      <c r="H182" s="233">
        <v>3.1909999999999998</v>
      </c>
      <c r="I182" s="234"/>
      <c r="J182" s="235">
        <f>ROUND(I182*H182,2)</f>
        <v>0</v>
      </c>
      <c r="K182" s="231" t="s">
        <v>185</v>
      </c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186</v>
      </c>
      <c r="AT182" s="240" t="s">
        <v>181</v>
      </c>
      <c r="AU182" s="240" t="s">
        <v>87</v>
      </c>
      <c r="AY182" s="18" t="s">
        <v>179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85</v>
      </c>
      <c r="BK182" s="241">
        <f>ROUND(I182*H182,2)</f>
        <v>0</v>
      </c>
      <c r="BL182" s="18" t="s">
        <v>186</v>
      </c>
      <c r="BM182" s="240" t="s">
        <v>2205</v>
      </c>
    </row>
    <row r="183" s="2" customFormat="1">
      <c r="A183" s="39"/>
      <c r="B183" s="40"/>
      <c r="C183" s="41"/>
      <c r="D183" s="242" t="s">
        <v>188</v>
      </c>
      <c r="E183" s="41"/>
      <c r="F183" s="243" t="s">
        <v>412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188</v>
      </c>
      <c r="AU183" s="18" t="s">
        <v>87</v>
      </c>
    </row>
    <row r="184" s="13" customFormat="1">
      <c r="A184" s="13"/>
      <c r="B184" s="247"/>
      <c r="C184" s="248"/>
      <c r="D184" s="242" t="s">
        <v>190</v>
      </c>
      <c r="E184" s="249" t="s">
        <v>1</v>
      </c>
      <c r="F184" s="250" t="s">
        <v>2206</v>
      </c>
      <c r="G184" s="248"/>
      <c r="H184" s="251">
        <v>3.1909999999999998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190</v>
      </c>
      <c r="AU184" s="257" t="s">
        <v>87</v>
      </c>
      <c r="AV184" s="13" t="s">
        <v>87</v>
      </c>
      <c r="AW184" s="13" t="s">
        <v>34</v>
      </c>
      <c r="AX184" s="13" t="s">
        <v>78</v>
      </c>
      <c r="AY184" s="257" t="s">
        <v>179</v>
      </c>
    </row>
    <row r="185" s="14" customFormat="1">
      <c r="A185" s="14"/>
      <c r="B185" s="258"/>
      <c r="C185" s="259"/>
      <c r="D185" s="242" t="s">
        <v>190</v>
      </c>
      <c r="E185" s="260" t="s">
        <v>1</v>
      </c>
      <c r="F185" s="261" t="s">
        <v>192</v>
      </c>
      <c r="G185" s="259"/>
      <c r="H185" s="262">
        <v>3.1909999999999998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8" t="s">
        <v>190</v>
      </c>
      <c r="AU185" s="268" t="s">
        <v>87</v>
      </c>
      <c r="AV185" s="14" t="s">
        <v>186</v>
      </c>
      <c r="AW185" s="14" t="s">
        <v>34</v>
      </c>
      <c r="AX185" s="14" t="s">
        <v>85</v>
      </c>
      <c r="AY185" s="268" t="s">
        <v>179</v>
      </c>
    </row>
    <row r="186" s="12" customFormat="1" ht="22.8" customHeight="1">
      <c r="A186" s="12"/>
      <c r="B186" s="213"/>
      <c r="C186" s="214"/>
      <c r="D186" s="215" t="s">
        <v>77</v>
      </c>
      <c r="E186" s="227" t="s">
        <v>1341</v>
      </c>
      <c r="F186" s="227" t="s">
        <v>1342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SUM(P187:P188)</f>
        <v>0</v>
      </c>
      <c r="Q186" s="221"/>
      <c r="R186" s="222">
        <f>SUM(R187:R188)</f>
        <v>0</v>
      </c>
      <c r="S186" s="221"/>
      <c r="T186" s="223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77</v>
      </c>
      <c r="AU186" s="225" t="s">
        <v>85</v>
      </c>
      <c r="AY186" s="224" t="s">
        <v>179</v>
      </c>
      <c r="BK186" s="226">
        <f>SUM(BK187:BK188)</f>
        <v>0</v>
      </c>
    </row>
    <row r="187" s="2" customFormat="1" ht="24.15" customHeight="1">
      <c r="A187" s="39"/>
      <c r="B187" s="40"/>
      <c r="C187" s="229" t="s">
        <v>258</v>
      </c>
      <c r="D187" s="229" t="s">
        <v>181</v>
      </c>
      <c r="E187" s="230" t="s">
        <v>2207</v>
      </c>
      <c r="F187" s="231" t="s">
        <v>2208</v>
      </c>
      <c r="G187" s="232" t="s">
        <v>403</v>
      </c>
      <c r="H187" s="233">
        <v>2.7149999999999999</v>
      </c>
      <c r="I187" s="234"/>
      <c r="J187" s="235">
        <f>ROUND(I187*H187,2)</f>
        <v>0</v>
      </c>
      <c r="K187" s="231" t="s">
        <v>185</v>
      </c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186</v>
      </c>
      <c r="AT187" s="240" t="s">
        <v>181</v>
      </c>
      <c r="AU187" s="240" t="s">
        <v>87</v>
      </c>
      <c r="AY187" s="18" t="s">
        <v>179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85</v>
      </c>
      <c r="BK187" s="241">
        <f>ROUND(I187*H187,2)</f>
        <v>0</v>
      </c>
      <c r="BL187" s="18" t="s">
        <v>186</v>
      </c>
      <c r="BM187" s="240" t="s">
        <v>2209</v>
      </c>
    </row>
    <row r="188" s="2" customFormat="1">
      <c r="A188" s="39"/>
      <c r="B188" s="40"/>
      <c r="C188" s="41"/>
      <c r="D188" s="242" t="s">
        <v>188</v>
      </c>
      <c r="E188" s="41"/>
      <c r="F188" s="243" t="s">
        <v>2210</v>
      </c>
      <c r="G188" s="41"/>
      <c r="H188" s="41"/>
      <c r="I188" s="244"/>
      <c r="J188" s="41"/>
      <c r="K188" s="41"/>
      <c r="L188" s="45"/>
      <c r="M188" s="245"/>
      <c r="N188" s="24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188</v>
      </c>
      <c r="AU188" s="18" t="s">
        <v>87</v>
      </c>
    </row>
    <row r="189" s="12" customFormat="1" ht="25.92" customHeight="1">
      <c r="A189" s="12"/>
      <c r="B189" s="213"/>
      <c r="C189" s="214"/>
      <c r="D189" s="215" t="s">
        <v>77</v>
      </c>
      <c r="E189" s="216" t="s">
        <v>400</v>
      </c>
      <c r="F189" s="216" t="s">
        <v>2066</v>
      </c>
      <c r="G189" s="214"/>
      <c r="H189" s="214"/>
      <c r="I189" s="217"/>
      <c r="J189" s="218">
        <f>BK189</f>
        <v>0</v>
      </c>
      <c r="K189" s="214"/>
      <c r="L189" s="219"/>
      <c r="M189" s="220"/>
      <c r="N189" s="221"/>
      <c r="O189" s="221"/>
      <c r="P189" s="222">
        <f>P190</f>
        <v>0</v>
      </c>
      <c r="Q189" s="221"/>
      <c r="R189" s="222">
        <f>R190</f>
        <v>0</v>
      </c>
      <c r="S189" s="221"/>
      <c r="T189" s="223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95</v>
      </c>
      <c r="AT189" s="225" t="s">
        <v>77</v>
      </c>
      <c r="AU189" s="225" t="s">
        <v>78</v>
      </c>
      <c r="AY189" s="224" t="s">
        <v>179</v>
      </c>
      <c r="BK189" s="226">
        <f>BK190</f>
        <v>0</v>
      </c>
    </row>
    <row r="190" s="12" customFormat="1" ht="22.8" customHeight="1">
      <c r="A190" s="12"/>
      <c r="B190" s="213"/>
      <c r="C190" s="214"/>
      <c r="D190" s="215" t="s">
        <v>77</v>
      </c>
      <c r="E190" s="227" t="s">
        <v>2211</v>
      </c>
      <c r="F190" s="227" t="s">
        <v>2212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P191+P206+P235+P246</f>
        <v>0</v>
      </c>
      <c r="Q190" s="221"/>
      <c r="R190" s="222">
        <f>R191+R206+R235+R246</f>
        <v>0</v>
      </c>
      <c r="S190" s="221"/>
      <c r="T190" s="223">
        <f>T191+T206+T235+T246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95</v>
      </c>
      <c r="AT190" s="225" t="s">
        <v>77</v>
      </c>
      <c r="AU190" s="225" t="s">
        <v>85</v>
      </c>
      <c r="AY190" s="224" t="s">
        <v>179</v>
      </c>
      <c r="BK190" s="226">
        <f>BK191+BK206+BK235+BK246</f>
        <v>0</v>
      </c>
    </row>
    <row r="191" s="12" customFormat="1" ht="20.88" customHeight="1">
      <c r="A191" s="12"/>
      <c r="B191" s="213"/>
      <c r="C191" s="214"/>
      <c r="D191" s="215" t="s">
        <v>77</v>
      </c>
      <c r="E191" s="227" t="s">
        <v>2213</v>
      </c>
      <c r="F191" s="227" t="s">
        <v>2214</v>
      </c>
      <c r="G191" s="214"/>
      <c r="H191" s="214"/>
      <c r="I191" s="217"/>
      <c r="J191" s="228">
        <f>BK191</f>
        <v>0</v>
      </c>
      <c r="K191" s="214"/>
      <c r="L191" s="219"/>
      <c r="M191" s="220"/>
      <c r="N191" s="221"/>
      <c r="O191" s="221"/>
      <c r="P191" s="222">
        <f>SUM(P192:P205)</f>
        <v>0</v>
      </c>
      <c r="Q191" s="221"/>
      <c r="R191" s="222">
        <f>SUM(R192:R205)</f>
        <v>0</v>
      </c>
      <c r="S191" s="221"/>
      <c r="T191" s="223">
        <f>SUM(T192:T205)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85</v>
      </c>
      <c r="AT191" s="225" t="s">
        <v>77</v>
      </c>
      <c r="AU191" s="225" t="s">
        <v>87</v>
      </c>
      <c r="AY191" s="224" t="s">
        <v>179</v>
      </c>
      <c r="BK191" s="226">
        <f>SUM(BK192:BK205)</f>
        <v>0</v>
      </c>
    </row>
    <row r="192" s="2" customFormat="1" ht="16.5" customHeight="1">
      <c r="A192" s="39"/>
      <c r="B192" s="40"/>
      <c r="C192" s="280" t="s">
        <v>264</v>
      </c>
      <c r="D192" s="280" t="s">
        <v>400</v>
      </c>
      <c r="E192" s="281" t="s">
        <v>2215</v>
      </c>
      <c r="F192" s="282" t="s">
        <v>2216</v>
      </c>
      <c r="G192" s="283" t="s">
        <v>253</v>
      </c>
      <c r="H192" s="284">
        <v>30</v>
      </c>
      <c r="I192" s="285"/>
      <c r="J192" s="286">
        <f>ROUND(I192*H192,2)</f>
        <v>0</v>
      </c>
      <c r="K192" s="282" t="s">
        <v>1</v>
      </c>
      <c r="L192" s="287"/>
      <c r="M192" s="288" t="s">
        <v>1</v>
      </c>
      <c r="N192" s="289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227</v>
      </c>
      <c r="AT192" s="240" t="s">
        <v>400</v>
      </c>
      <c r="AU192" s="240" t="s">
        <v>95</v>
      </c>
      <c r="AY192" s="18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85</v>
      </c>
      <c r="BK192" s="241">
        <f>ROUND(I192*H192,2)</f>
        <v>0</v>
      </c>
      <c r="BL192" s="18" t="s">
        <v>186</v>
      </c>
      <c r="BM192" s="240" t="s">
        <v>2217</v>
      </c>
    </row>
    <row r="193" s="2" customFormat="1">
      <c r="A193" s="39"/>
      <c r="B193" s="40"/>
      <c r="C193" s="41"/>
      <c r="D193" s="242" t="s">
        <v>188</v>
      </c>
      <c r="E193" s="41"/>
      <c r="F193" s="243" t="s">
        <v>2216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188</v>
      </c>
      <c r="AU193" s="18" t="s">
        <v>95</v>
      </c>
    </row>
    <row r="194" s="2" customFormat="1" ht="21.75" customHeight="1">
      <c r="A194" s="39"/>
      <c r="B194" s="40"/>
      <c r="C194" s="280" t="s">
        <v>8</v>
      </c>
      <c r="D194" s="280" t="s">
        <v>400</v>
      </c>
      <c r="E194" s="281" t="s">
        <v>2218</v>
      </c>
      <c r="F194" s="282" t="s">
        <v>2219</v>
      </c>
      <c r="G194" s="283" t="s">
        <v>253</v>
      </c>
      <c r="H194" s="284">
        <v>30</v>
      </c>
      <c r="I194" s="285"/>
      <c r="J194" s="286">
        <f>ROUND(I194*H194,2)</f>
        <v>0</v>
      </c>
      <c r="K194" s="282" t="s">
        <v>1</v>
      </c>
      <c r="L194" s="287"/>
      <c r="M194" s="288" t="s">
        <v>1</v>
      </c>
      <c r="N194" s="289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227</v>
      </c>
      <c r="AT194" s="240" t="s">
        <v>400</v>
      </c>
      <c r="AU194" s="240" t="s">
        <v>95</v>
      </c>
      <c r="AY194" s="18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85</v>
      </c>
      <c r="BK194" s="241">
        <f>ROUND(I194*H194,2)</f>
        <v>0</v>
      </c>
      <c r="BL194" s="18" t="s">
        <v>186</v>
      </c>
      <c r="BM194" s="240" t="s">
        <v>2220</v>
      </c>
    </row>
    <row r="195" s="2" customFormat="1">
      <c r="A195" s="39"/>
      <c r="B195" s="40"/>
      <c r="C195" s="41"/>
      <c r="D195" s="242" t="s">
        <v>188</v>
      </c>
      <c r="E195" s="41"/>
      <c r="F195" s="243" t="s">
        <v>2219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188</v>
      </c>
      <c r="AU195" s="18" t="s">
        <v>95</v>
      </c>
    </row>
    <row r="196" s="2" customFormat="1" ht="16.5" customHeight="1">
      <c r="A196" s="39"/>
      <c r="B196" s="40"/>
      <c r="C196" s="280" t="s">
        <v>278</v>
      </c>
      <c r="D196" s="280" t="s">
        <v>400</v>
      </c>
      <c r="E196" s="281" t="s">
        <v>2221</v>
      </c>
      <c r="F196" s="282" t="s">
        <v>2222</v>
      </c>
      <c r="G196" s="283" t="s">
        <v>2223</v>
      </c>
      <c r="H196" s="284">
        <v>2</v>
      </c>
      <c r="I196" s="285"/>
      <c r="J196" s="286">
        <f>ROUND(I196*H196,2)</f>
        <v>0</v>
      </c>
      <c r="K196" s="282" t="s">
        <v>1</v>
      </c>
      <c r="L196" s="287"/>
      <c r="M196" s="288" t="s">
        <v>1</v>
      </c>
      <c r="N196" s="289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227</v>
      </c>
      <c r="AT196" s="240" t="s">
        <v>400</v>
      </c>
      <c r="AU196" s="240" t="s">
        <v>95</v>
      </c>
      <c r="AY196" s="18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85</v>
      </c>
      <c r="BK196" s="241">
        <f>ROUND(I196*H196,2)</f>
        <v>0</v>
      </c>
      <c r="BL196" s="18" t="s">
        <v>186</v>
      </c>
      <c r="BM196" s="240" t="s">
        <v>2224</v>
      </c>
    </row>
    <row r="197" s="2" customFormat="1">
      <c r="A197" s="39"/>
      <c r="B197" s="40"/>
      <c r="C197" s="41"/>
      <c r="D197" s="242" t="s">
        <v>188</v>
      </c>
      <c r="E197" s="41"/>
      <c r="F197" s="243" t="s">
        <v>2222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188</v>
      </c>
      <c r="AU197" s="18" t="s">
        <v>95</v>
      </c>
    </row>
    <row r="198" s="2" customFormat="1" ht="16.5" customHeight="1">
      <c r="A198" s="39"/>
      <c r="B198" s="40"/>
      <c r="C198" s="280" t="s">
        <v>284</v>
      </c>
      <c r="D198" s="280" t="s">
        <v>400</v>
      </c>
      <c r="E198" s="281" t="s">
        <v>2225</v>
      </c>
      <c r="F198" s="282" t="s">
        <v>2226</v>
      </c>
      <c r="G198" s="283" t="s">
        <v>2223</v>
      </c>
      <c r="H198" s="284">
        <v>1</v>
      </c>
      <c r="I198" s="285"/>
      <c r="J198" s="286">
        <f>ROUND(I198*H198,2)</f>
        <v>0</v>
      </c>
      <c r="K198" s="282" t="s">
        <v>1</v>
      </c>
      <c r="L198" s="287"/>
      <c r="M198" s="288" t="s">
        <v>1</v>
      </c>
      <c r="N198" s="289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227</v>
      </c>
      <c r="AT198" s="240" t="s">
        <v>400</v>
      </c>
      <c r="AU198" s="240" t="s">
        <v>95</v>
      </c>
      <c r="AY198" s="18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85</v>
      </c>
      <c r="BK198" s="241">
        <f>ROUND(I198*H198,2)</f>
        <v>0</v>
      </c>
      <c r="BL198" s="18" t="s">
        <v>186</v>
      </c>
      <c r="BM198" s="240" t="s">
        <v>2227</v>
      </c>
    </row>
    <row r="199" s="2" customFormat="1">
      <c r="A199" s="39"/>
      <c r="B199" s="40"/>
      <c r="C199" s="41"/>
      <c r="D199" s="242" t="s">
        <v>188</v>
      </c>
      <c r="E199" s="41"/>
      <c r="F199" s="243" t="s">
        <v>2226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188</v>
      </c>
      <c r="AU199" s="18" t="s">
        <v>95</v>
      </c>
    </row>
    <row r="200" s="2" customFormat="1" ht="16.5" customHeight="1">
      <c r="A200" s="39"/>
      <c r="B200" s="40"/>
      <c r="C200" s="280" t="s">
        <v>290</v>
      </c>
      <c r="D200" s="280" t="s">
        <v>400</v>
      </c>
      <c r="E200" s="281" t="s">
        <v>2228</v>
      </c>
      <c r="F200" s="282" t="s">
        <v>2229</v>
      </c>
      <c r="G200" s="283" t="s">
        <v>253</v>
      </c>
      <c r="H200" s="284">
        <v>36</v>
      </c>
      <c r="I200" s="285"/>
      <c r="J200" s="286">
        <f>ROUND(I200*H200,2)</f>
        <v>0</v>
      </c>
      <c r="K200" s="282" t="s">
        <v>1</v>
      </c>
      <c r="L200" s="287"/>
      <c r="M200" s="288" t="s">
        <v>1</v>
      </c>
      <c r="N200" s="289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227</v>
      </c>
      <c r="AT200" s="240" t="s">
        <v>400</v>
      </c>
      <c r="AU200" s="240" t="s">
        <v>95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2230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2229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95</v>
      </c>
    </row>
    <row r="202" s="2" customFormat="1" ht="16.5" customHeight="1">
      <c r="A202" s="39"/>
      <c r="B202" s="40"/>
      <c r="C202" s="280" t="s">
        <v>295</v>
      </c>
      <c r="D202" s="280" t="s">
        <v>400</v>
      </c>
      <c r="E202" s="281" t="s">
        <v>2231</v>
      </c>
      <c r="F202" s="282" t="s">
        <v>2232</v>
      </c>
      <c r="G202" s="283" t="s">
        <v>253</v>
      </c>
      <c r="H202" s="284">
        <v>5</v>
      </c>
      <c r="I202" s="285"/>
      <c r="J202" s="286">
        <f>ROUND(I202*H202,2)</f>
        <v>0</v>
      </c>
      <c r="K202" s="282" t="s">
        <v>1</v>
      </c>
      <c r="L202" s="287"/>
      <c r="M202" s="288" t="s">
        <v>1</v>
      </c>
      <c r="N202" s="289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227</v>
      </c>
      <c r="AT202" s="240" t="s">
        <v>400</v>
      </c>
      <c r="AU202" s="240" t="s">
        <v>95</v>
      </c>
      <c r="AY202" s="18" t="s">
        <v>179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85</v>
      </c>
      <c r="BK202" s="241">
        <f>ROUND(I202*H202,2)</f>
        <v>0</v>
      </c>
      <c r="BL202" s="18" t="s">
        <v>186</v>
      </c>
      <c r="BM202" s="240" t="s">
        <v>2233</v>
      </c>
    </row>
    <row r="203" s="2" customFormat="1">
      <c r="A203" s="39"/>
      <c r="B203" s="40"/>
      <c r="C203" s="41"/>
      <c r="D203" s="242" t="s">
        <v>188</v>
      </c>
      <c r="E203" s="41"/>
      <c r="F203" s="243" t="s">
        <v>2232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188</v>
      </c>
      <c r="AU203" s="18" t="s">
        <v>95</v>
      </c>
    </row>
    <row r="204" s="2" customFormat="1" ht="16.5" customHeight="1">
      <c r="A204" s="39"/>
      <c r="B204" s="40"/>
      <c r="C204" s="280" t="s">
        <v>300</v>
      </c>
      <c r="D204" s="280" t="s">
        <v>400</v>
      </c>
      <c r="E204" s="281" t="s">
        <v>2234</v>
      </c>
      <c r="F204" s="282" t="s">
        <v>2235</v>
      </c>
      <c r="G204" s="283" t="s">
        <v>253</v>
      </c>
      <c r="H204" s="284">
        <v>36</v>
      </c>
      <c r="I204" s="285"/>
      <c r="J204" s="286">
        <f>ROUND(I204*H204,2)</f>
        <v>0</v>
      </c>
      <c r="K204" s="282" t="s">
        <v>1</v>
      </c>
      <c r="L204" s="287"/>
      <c r="M204" s="288" t="s">
        <v>1</v>
      </c>
      <c r="N204" s="289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227</v>
      </c>
      <c r="AT204" s="240" t="s">
        <v>400</v>
      </c>
      <c r="AU204" s="240" t="s">
        <v>95</v>
      </c>
      <c r="AY204" s="18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85</v>
      </c>
      <c r="BK204" s="241">
        <f>ROUND(I204*H204,2)</f>
        <v>0</v>
      </c>
      <c r="BL204" s="18" t="s">
        <v>186</v>
      </c>
      <c r="BM204" s="240" t="s">
        <v>2236</v>
      </c>
    </row>
    <row r="205" s="2" customFormat="1">
      <c r="A205" s="39"/>
      <c r="B205" s="40"/>
      <c r="C205" s="41"/>
      <c r="D205" s="242" t="s">
        <v>188</v>
      </c>
      <c r="E205" s="41"/>
      <c r="F205" s="243" t="s">
        <v>2235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188</v>
      </c>
      <c r="AU205" s="18" t="s">
        <v>95</v>
      </c>
    </row>
    <row r="206" s="12" customFormat="1" ht="20.88" customHeight="1">
      <c r="A206" s="12"/>
      <c r="B206" s="213"/>
      <c r="C206" s="214"/>
      <c r="D206" s="215" t="s">
        <v>77</v>
      </c>
      <c r="E206" s="227" t="s">
        <v>2237</v>
      </c>
      <c r="F206" s="227" t="s">
        <v>2238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SUM(P207:P234)</f>
        <v>0</v>
      </c>
      <c r="Q206" s="221"/>
      <c r="R206" s="222">
        <f>SUM(R207:R234)</f>
        <v>0</v>
      </c>
      <c r="S206" s="221"/>
      <c r="T206" s="223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77</v>
      </c>
      <c r="AU206" s="225" t="s">
        <v>87</v>
      </c>
      <c r="AY206" s="224" t="s">
        <v>179</v>
      </c>
      <c r="BK206" s="226">
        <f>SUM(BK207:BK234)</f>
        <v>0</v>
      </c>
    </row>
    <row r="207" s="2" customFormat="1" ht="16.5" customHeight="1">
      <c r="A207" s="39"/>
      <c r="B207" s="40"/>
      <c r="C207" s="229" t="s">
        <v>7</v>
      </c>
      <c r="D207" s="229" t="s">
        <v>181</v>
      </c>
      <c r="E207" s="230" t="s">
        <v>2239</v>
      </c>
      <c r="F207" s="231" t="s">
        <v>2240</v>
      </c>
      <c r="G207" s="232" t="s">
        <v>253</v>
      </c>
      <c r="H207" s="233">
        <v>36</v>
      </c>
      <c r="I207" s="234"/>
      <c r="J207" s="235">
        <f>ROUND(I207*H207,2)</f>
        <v>0</v>
      </c>
      <c r="K207" s="231" t="s">
        <v>1</v>
      </c>
      <c r="L207" s="45"/>
      <c r="M207" s="236" t="s">
        <v>1</v>
      </c>
      <c r="N207" s="237" t="s">
        <v>43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186</v>
      </c>
      <c r="AT207" s="240" t="s">
        <v>181</v>
      </c>
      <c r="AU207" s="240" t="s">
        <v>95</v>
      </c>
      <c r="AY207" s="18" t="s">
        <v>179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85</v>
      </c>
      <c r="BK207" s="241">
        <f>ROUND(I207*H207,2)</f>
        <v>0</v>
      </c>
      <c r="BL207" s="18" t="s">
        <v>186</v>
      </c>
      <c r="BM207" s="240" t="s">
        <v>2241</v>
      </c>
    </row>
    <row r="208" s="2" customFormat="1">
      <c r="A208" s="39"/>
      <c r="B208" s="40"/>
      <c r="C208" s="41"/>
      <c r="D208" s="242" t="s">
        <v>188</v>
      </c>
      <c r="E208" s="41"/>
      <c r="F208" s="243" t="s">
        <v>2240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188</v>
      </c>
      <c r="AU208" s="18" t="s">
        <v>95</v>
      </c>
    </row>
    <row r="209" s="2" customFormat="1" ht="16.5" customHeight="1">
      <c r="A209" s="39"/>
      <c r="B209" s="40"/>
      <c r="C209" s="229" t="s">
        <v>309</v>
      </c>
      <c r="D209" s="229" t="s">
        <v>181</v>
      </c>
      <c r="E209" s="230" t="s">
        <v>2242</v>
      </c>
      <c r="F209" s="231" t="s">
        <v>2243</v>
      </c>
      <c r="G209" s="232" t="s">
        <v>253</v>
      </c>
      <c r="H209" s="233">
        <v>5</v>
      </c>
      <c r="I209" s="234"/>
      <c r="J209" s="235">
        <f>ROUND(I209*H209,2)</f>
        <v>0</v>
      </c>
      <c r="K209" s="231" t="s">
        <v>1</v>
      </c>
      <c r="L209" s="45"/>
      <c r="M209" s="236" t="s">
        <v>1</v>
      </c>
      <c r="N209" s="237" t="s">
        <v>43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186</v>
      </c>
      <c r="AT209" s="240" t="s">
        <v>181</v>
      </c>
      <c r="AU209" s="240" t="s">
        <v>95</v>
      </c>
      <c r="AY209" s="18" t="s">
        <v>179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85</v>
      </c>
      <c r="BK209" s="241">
        <f>ROUND(I209*H209,2)</f>
        <v>0</v>
      </c>
      <c r="BL209" s="18" t="s">
        <v>186</v>
      </c>
      <c r="BM209" s="240" t="s">
        <v>2244</v>
      </c>
    </row>
    <row r="210" s="2" customFormat="1">
      <c r="A210" s="39"/>
      <c r="B210" s="40"/>
      <c r="C210" s="41"/>
      <c r="D210" s="242" t="s">
        <v>188</v>
      </c>
      <c r="E210" s="41"/>
      <c r="F210" s="243" t="s">
        <v>2243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188</v>
      </c>
      <c r="AU210" s="18" t="s">
        <v>95</v>
      </c>
    </row>
    <row r="211" s="2" customFormat="1" ht="16.5" customHeight="1">
      <c r="A211" s="39"/>
      <c r="B211" s="40"/>
      <c r="C211" s="229" t="s">
        <v>314</v>
      </c>
      <c r="D211" s="229" t="s">
        <v>181</v>
      </c>
      <c r="E211" s="230" t="s">
        <v>2245</v>
      </c>
      <c r="F211" s="231" t="s">
        <v>2246</v>
      </c>
      <c r="G211" s="232" t="s">
        <v>2223</v>
      </c>
      <c r="H211" s="233">
        <v>1</v>
      </c>
      <c r="I211" s="234"/>
      <c r="J211" s="235">
        <f>ROUND(I211*H211,2)</f>
        <v>0</v>
      </c>
      <c r="K211" s="231" t="s">
        <v>1</v>
      </c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186</v>
      </c>
      <c r="AT211" s="240" t="s">
        <v>181</v>
      </c>
      <c r="AU211" s="240" t="s">
        <v>95</v>
      </c>
      <c r="AY211" s="18" t="s">
        <v>179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85</v>
      </c>
      <c r="BK211" s="241">
        <f>ROUND(I211*H211,2)</f>
        <v>0</v>
      </c>
      <c r="BL211" s="18" t="s">
        <v>186</v>
      </c>
      <c r="BM211" s="240" t="s">
        <v>2247</v>
      </c>
    </row>
    <row r="212" s="2" customFormat="1">
      <c r="A212" s="39"/>
      <c r="B212" s="40"/>
      <c r="C212" s="41"/>
      <c r="D212" s="242" t="s">
        <v>188</v>
      </c>
      <c r="E212" s="41"/>
      <c r="F212" s="243" t="s">
        <v>2246</v>
      </c>
      <c r="G212" s="41"/>
      <c r="H212" s="41"/>
      <c r="I212" s="244"/>
      <c r="J212" s="41"/>
      <c r="K212" s="41"/>
      <c r="L212" s="45"/>
      <c r="M212" s="245"/>
      <c r="N212" s="24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188</v>
      </c>
      <c r="AU212" s="18" t="s">
        <v>95</v>
      </c>
    </row>
    <row r="213" s="2" customFormat="1" ht="16.5" customHeight="1">
      <c r="A213" s="39"/>
      <c r="B213" s="40"/>
      <c r="C213" s="229" t="s">
        <v>319</v>
      </c>
      <c r="D213" s="229" t="s">
        <v>181</v>
      </c>
      <c r="E213" s="230" t="s">
        <v>2248</v>
      </c>
      <c r="F213" s="231" t="s">
        <v>2249</v>
      </c>
      <c r="G213" s="232" t="s">
        <v>253</v>
      </c>
      <c r="H213" s="233">
        <v>30</v>
      </c>
      <c r="I213" s="234"/>
      <c r="J213" s="235">
        <f>ROUND(I213*H213,2)</f>
        <v>0</v>
      </c>
      <c r="K213" s="231" t="s">
        <v>1</v>
      </c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186</v>
      </c>
      <c r="AT213" s="240" t="s">
        <v>181</v>
      </c>
      <c r="AU213" s="240" t="s">
        <v>95</v>
      </c>
      <c r="AY213" s="18" t="s">
        <v>179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85</v>
      </c>
      <c r="BK213" s="241">
        <f>ROUND(I213*H213,2)</f>
        <v>0</v>
      </c>
      <c r="BL213" s="18" t="s">
        <v>186</v>
      </c>
      <c r="BM213" s="240" t="s">
        <v>2250</v>
      </c>
    </row>
    <row r="214" s="2" customFormat="1">
      <c r="A214" s="39"/>
      <c r="B214" s="40"/>
      <c r="C214" s="41"/>
      <c r="D214" s="242" t="s">
        <v>188</v>
      </c>
      <c r="E214" s="41"/>
      <c r="F214" s="243" t="s">
        <v>2249</v>
      </c>
      <c r="G214" s="41"/>
      <c r="H214" s="41"/>
      <c r="I214" s="244"/>
      <c r="J214" s="41"/>
      <c r="K214" s="41"/>
      <c r="L214" s="45"/>
      <c r="M214" s="245"/>
      <c r="N214" s="24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188</v>
      </c>
      <c r="AU214" s="18" t="s">
        <v>95</v>
      </c>
    </row>
    <row r="215" s="2" customFormat="1" ht="16.5" customHeight="1">
      <c r="A215" s="39"/>
      <c r="B215" s="40"/>
      <c r="C215" s="229" t="s">
        <v>324</v>
      </c>
      <c r="D215" s="229" t="s">
        <v>181</v>
      </c>
      <c r="E215" s="230" t="s">
        <v>2251</v>
      </c>
      <c r="F215" s="231" t="s">
        <v>2252</v>
      </c>
      <c r="G215" s="232" t="s">
        <v>253</v>
      </c>
      <c r="H215" s="233">
        <v>30</v>
      </c>
      <c r="I215" s="234"/>
      <c r="J215" s="235">
        <f>ROUND(I215*H215,2)</f>
        <v>0</v>
      </c>
      <c r="K215" s="231" t="s">
        <v>1</v>
      </c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186</v>
      </c>
      <c r="AT215" s="240" t="s">
        <v>181</v>
      </c>
      <c r="AU215" s="240" t="s">
        <v>95</v>
      </c>
      <c r="AY215" s="18" t="s">
        <v>179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85</v>
      </c>
      <c r="BK215" s="241">
        <f>ROUND(I215*H215,2)</f>
        <v>0</v>
      </c>
      <c r="BL215" s="18" t="s">
        <v>186</v>
      </c>
      <c r="BM215" s="240" t="s">
        <v>2253</v>
      </c>
    </row>
    <row r="216" s="2" customFormat="1">
      <c r="A216" s="39"/>
      <c r="B216" s="40"/>
      <c r="C216" s="41"/>
      <c r="D216" s="242" t="s">
        <v>188</v>
      </c>
      <c r="E216" s="41"/>
      <c r="F216" s="243" t="s">
        <v>2252</v>
      </c>
      <c r="G216" s="41"/>
      <c r="H216" s="41"/>
      <c r="I216" s="244"/>
      <c r="J216" s="41"/>
      <c r="K216" s="41"/>
      <c r="L216" s="45"/>
      <c r="M216" s="245"/>
      <c r="N216" s="24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188</v>
      </c>
      <c r="AU216" s="18" t="s">
        <v>95</v>
      </c>
    </row>
    <row r="217" s="2" customFormat="1" ht="16.5" customHeight="1">
      <c r="A217" s="39"/>
      <c r="B217" s="40"/>
      <c r="C217" s="229" t="s">
        <v>331</v>
      </c>
      <c r="D217" s="229" t="s">
        <v>181</v>
      </c>
      <c r="E217" s="230" t="s">
        <v>2254</v>
      </c>
      <c r="F217" s="231" t="s">
        <v>2255</v>
      </c>
      <c r="G217" s="232" t="s">
        <v>2223</v>
      </c>
      <c r="H217" s="233">
        <v>1</v>
      </c>
      <c r="I217" s="234"/>
      <c r="J217" s="235">
        <f>ROUND(I217*H217,2)</f>
        <v>0</v>
      </c>
      <c r="K217" s="231" t="s">
        <v>1</v>
      </c>
      <c r="L217" s="45"/>
      <c r="M217" s="236" t="s">
        <v>1</v>
      </c>
      <c r="N217" s="237" t="s">
        <v>43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186</v>
      </c>
      <c r="AT217" s="240" t="s">
        <v>181</v>
      </c>
      <c r="AU217" s="240" t="s">
        <v>95</v>
      </c>
      <c r="AY217" s="18" t="s">
        <v>179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85</v>
      </c>
      <c r="BK217" s="241">
        <f>ROUND(I217*H217,2)</f>
        <v>0</v>
      </c>
      <c r="BL217" s="18" t="s">
        <v>186</v>
      </c>
      <c r="BM217" s="240" t="s">
        <v>2256</v>
      </c>
    </row>
    <row r="218" s="2" customFormat="1">
      <c r="A218" s="39"/>
      <c r="B218" s="40"/>
      <c r="C218" s="41"/>
      <c r="D218" s="242" t="s">
        <v>188</v>
      </c>
      <c r="E218" s="41"/>
      <c r="F218" s="243" t="s">
        <v>2255</v>
      </c>
      <c r="G218" s="41"/>
      <c r="H218" s="41"/>
      <c r="I218" s="244"/>
      <c r="J218" s="41"/>
      <c r="K218" s="41"/>
      <c r="L218" s="45"/>
      <c r="M218" s="245"/>
      <c r="N218" s="24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188</v>
      </c>
      <c r="AU218" s="18" t="s">
        <v>95</v>
      </c>
    </row>
    <row r="219" s="2" customFormat="1" ht="16.5" customHeight="1">
      <c r="A219" s="39"/>
      <c r="B219" s="40"/>
      <c r="C219" s="229" t="s">
        <v>337</v>
      </c>
      <c r="D219" s="229" t="s">
        <v>181</v>
      </c>
      <c r="E219" s="230" t="s">
        <v>2257</v>
      </c>
      <c r="F219" s="231" t="s">
        <v>2258</v>
      </c>
      <c r="G219" s="232" t="s">
        <v>2223</v>
      </c>
      <c r="H219" s="233">
        <v>1</v>
      </c>
      <c r="I219" s="234"/>
      <c r="J219" s="235">
        <f>ROUND(I219*H219,2)</f>
        <v>0</v>
      </c>
      <c r="K219" s="231" t="s">
        <v>1</v>
      </c>
      <c r="L219" s="45"/>
      <c r="M219" s="236" t="s">
        <v>1</v>
      </c>
      <c r="N219" s="237" t="s">
        <v>43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186</v>
      </c>
      <c r="AT219" s="240" t="s">
        <v>181</v>
      </c>
      <c r="AU219" s="240" t="s">
        <v>95</v>
      </c>
      <c r="AY219" s="18" t="s">
        <v>179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85</v>
      </c>
      <c r="BK219" s="241">
        <f>ROUND(I219*H219,2)</f>
        <v>0</v>
      </c>
      <c r="BL219" s="18" t="s">
        <v>186</v>
      </c>
      <c r="BM219" s="240" t="s">
        <v>2259</v>
      </c>
    </row>
    <row r="220" s="2" customFormat="1">
      <c r="A220" s="39"/>
      <c r="B220" s="40"/>
      <c r="C220" s="41"/>
      <c r="D220" s="242" t="s">
        <v>188</v>
      </c>
      <c r="E220" s="41"/>
      <c r="F220" s="243" t="s">
        <v>2258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188</v>
      </c>
      <c r="AU220" s="18" t="s">
        <v>95</v>
      </c>
    </row>
    <row r="221" s="2" customFormat="1" ht="16.5" customHeight="1">
      <c r="A221" s="39"/>
      <c r="B221" s="40"/>
      <c r="C221" s="229" t="s">
        <v>342</v>
      </c>
      <c r="D221" s="229" t="s">
        <v>181</v>
      </c>
      <c r="E221" s="230" t="s">
        <v>2260</v>
      </c>
      <c r="F221" s="231" t="s">
        <v>2261</v>
      </c>
      <c r="G221" s="232" t="s">
        <v>253</v>
      </c>
      <c r="H221" s="233">
        <v>30</v>
      </c>
      <c r="I221" s="234"/>
      <c r="J221" s="235">
        <f>ROUND(I221*H221,2)</f>
        <v>0</v>
      </c>
      <c r="K221" s="231" t="s">
        <v>1</v>
      </c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186</v>
      </c>
      <c r="AT221" s="240" t="s">
        <v>181</v>
      </c>
      <c r="AU221" s="240" t="s">
        <v>95</v>
      </c>
      <c r="AY221" s="18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85</v>
      </c>
      <c r="BK221" s="241">
        <f>ROUND(I221*H221,2)</f>
        <v>0</v>
      </c>
      <c r="BL221" s="18" t="s">
        <v>186</v>
      </c>
      <c r="BM221" s="240" t="s">
        <v>2262</v>
      </c>
    </row>
    <row r="222" s="2" customFormat="1">
      <c r="A222" s="39"/>
      <c r="B222" s="40"/>
      <c r="C222" s="41"/>
      <c r="D222" s="242" t="s">
        <v>188</v>
      </c>
      <c r="E222" s="41"/>
      <c r="F222" s="243" t="s">
        <v>2261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188</v>
      </c>
      <c r="AU222" s="18" t="s">
        <v>95</v>
      </c>
    </row>
    <row r="223" s="2" customFormat="1" ht="21.75" customHeight="1">
      <c r="A223" s="39"/>
      <c r="B223" s="40"/>
      <c r="C223" s="229" t="s">
        <v>347</v>
      </c>
      <c r="D223" s="229" t="s">
        <v>181</v>
      </c>
      <c r="E223" s="230" t="s">
        <v>2263</v>
      </c>
      <c r="F223" s="231" t="s">
        <v>2264</v>
      </c>
      <c r="G223" s="232" t="s">
        <v>2223</v>
      </c>
      <c r="H223" s="233">
        <v>2</v>
      </c>
      <c r="I223" s="234"/>
      <c r="J223" s="235">
        <f>ROUND(I223*H223,2)</f>
        <v>0</v>
      </c>
      <c r="K223" s="231" t="s">
        <v>1</v>
      </c>
      <c r="L223" s="45"/>
      <c r="M223" s="236" t="s">
        <v>1</v>
      </c>
      <c r="N223" s="237" t="s">
        <v>43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186</v>
      </c>
      <c r="AT223" s="240" t="s">
        <v>181</v>
      </c>
      <c r="AU223" s="240" t="s">
        <v>95</v>
      </c>
      <c r="AY223" s="18" t="s">
        <v>179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85</v>
      </c>
      <c r="BK223" s="241">
        <f>ROUND(I223*H223,2)</f>
        <v>0</v>
      </c>
      <c r="BL223" s="18" t="s">
        <v>186</v>
      </c>
      <c r="BM223" s="240" t="s">
        <v>2265</v>
      </c>
    </row>
    <row r="224" s="2" customFormat="1">
      <c r="A224" s="39"/>
      <c r="B224" s="40"/>
      <c r="C224" s="41"/>
      <c r="D224" s="242" t="s">
        <v>188</v>
      </c>
      <c r="E224" s="41"/>
      <c r="F224" s="243" t="s">
        <v>2264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188</v>
      </c>
      <c r="AU224" s="18" t="s">
        <v>95</v>
      </c>
    </row>
    <row r="225" s="2" customFormat="1" ht="16.5" customHeight="1">
      <c r="A225" s="39"/>
      <c r="B225" s="40"/>
      <c r="C225" s="229" t="s">
        <v>352</v>
      </c>
      <c r="D225" s="229" t="s">
        <v>181</v>
      </c>
      <c r="E225" s="230" t="s">
        <v>2266</v>
      </c>
      <c r="F225" s="231" t="s">
        <v>2267</v>
      </c>
      <c r="G225" s="232" t="s">
        <v>2223</v>
      </c>
      <c r="H225" s="233">
        <v>1</v>
      </c>
      <c r="I225" s="234"/>
      <c r="J225" s="235">
        <f>ROUND(I225*H225,2)</f>
        <v>0</v>
      </c>
      <c r="K225" s="231" t="s">
        <v>1</v>
      </c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186</v>
      </c>
      <c r="AT225" s="240" t="s">
        <v>181</v>
      </c>
      <c r="AU225" s="240" t="s">
        <v>95</v>
      </c>
      <c r="AY225" s="18" t="s">
        <v>179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85</v>
      </c>
      <c r="BK225" s="241">
        <f>ROUND(I225*H225,2)</f>
        <v>0</v>
      </c>
      <c r="BL225" s="18" t="s">
        <v>186</v>
      </c>
      <c r="BM225" s="240" t="s">
        <v>2268</v>
      </c>
    </row>
    <row r="226" s="2" customFormat="1">
      <c r="A226" s="39"/>
      <c r="B226" s="40"/>
      <c r="C226" s="41"/>
      <c r="D226" s="242" t="s">
        <v>188</v>
      </c>
      <c r="E226" s="41"/>
      <c r="F226" s="243" t="s">
        <v>2267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188</v>
      </c>
      <c r="AU226" s="18" t="s">
        <v>95</v>
      </c>
    </row>
    <row r="227" s="2" customFormat="1" ht="16.5" customHeight="1">
      <c r="A227" s="39"/>
      <c r="B227" s="40"/>
      <c r="C227" s="229" t="s">
        <v>357</v>
      </c>
      <c r="D227" s="229" t="s">
        <v>181</v>
      </c>
      <c r="E227" s="230" t="s">
        <v>2269</v>
      </c>
      <c r="F227" s="231" t="s">
        <v>2270</v>
      </c>
      <c r="G227" s="232" t="s">
        <v>2223</v>
      </c>
      <c r="H227" s="233">
        <v>1</v>
      </c>
      <c r="I227" s="234"/>
      <c r="J227" s="235">
        <f>ROUND(I227*H227,2)</f>
        <v>0</v>
      </c>
      <c r="K227" s="231" t="s">
        <v>1</v>
      </c>
      <c r="L227" s="45"/>
      <c r="M227" s="236" t="s">
        <v>1</v>
      </c>
      <c r="N227" s="237" t="s">
        <v>43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186</v>
      </c>
      <c r="AT227" s="240" t="s">
        <v>181</v>
      </c>
      <c r="AU227" s="240" t="s">
        <v>95</v>
      </c>
      <c r="AY227" s="18" t="s">
        <v>179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85</v>
      </c>
      <c r="BK227" s="241">
        <f>ROUND(I227*H227,2)</f>
        <v>0</v>
      </c>
      <c r="BL227" s="18" t="s">
        <v>186</v>
      </c>
      <c r="BM227" s="240" t="s">
        <v>2271</v>
      </c>
    </row>
    <row r="228" s="2" customFormat="1">
      <c r="A228" s="39"/>
      <c r="B228" s="40"/>
      <c r="C228" s="41"/>
      <c r="D228" s="242" t="s">
        <v>188</v>
      </c>
      <c r="E228" s="41"/>
      <c r="F228" s="243" t="s">
        <v>2270</v>
      </c>
      <c r="G228" s="41"/>
      <c r="H228" s="41"/>
      <c r="I228" s="244"/>
      <c r="J228" s="41"/>
      <c r="K228" s="41"/>
      <c r="L228" s="45"/>
      <c r="M228" s="245"/>
      <c r="N228" s="24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188</v>
      </c>
      <c r="AU228" s="18" t="s">
        <v>95</v>
      </c>
    </row>
    <row r="229" s="2" customFormat="1" ht="16.5" customHeight="1">
      <c r="A229" s="39"/>
      <c r="B229" s="40"/>
      <c r="C229" s="229" t="s">
        <v>363</v>
      </c>
      <c r="D229" s="229" t="s">
        <v>181</v>
      </c>
      <c r="E229" s="230" t="s">
        <v>2272</v>
      </c>
      <c r="F229" s="231" t="s">
        <v>2273</v>
      </c>
      <c r="G229" s="232" t="s">
        <v>2223</v>
      </c>
      <c r="H229" s="233">
        <v>2</v>
      </c>
      <c r="I229" s="234"/>
      <c r="J229" s="235">
        <f>ROUND(I229*H229,2)</f>
        <v>0</v>
      </c>
      <c r="K229" s="231" t="s">
        <v>1</v>
      </c>
      <c r="L229" s="45"/>
      <c r="M229" s="236" t="s">
        <v>1</v>
      </c>
      <c r="N229" s="237" t="s">
        <v>43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186</v>
      </c>
      <c r="AT229" s="240" t="s">
        <v>181</v>
      </c>
      <c r="AU229" s="240" t="s">
        <v>95</v>
      </c>
      <c r="AY229" s="18" t="s">
        <v>179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85</v>
      </c>
      <c r="BK229" s="241">
        <f>ROUND(I229*H229,2)</f>
        <v>0</v>
      </c>
      <c r="BL229" s="18" t="s">
        <v>186</v>
      </c>
      <c r="BM229" s="240" t="s">
        <v>2274</v>
      </c>
    </row>
    <row r="230" s="2" customFormat="1">
      <c r="A230" s="39"/>
      <c r="B230" s="40"/>
      <c r="C230" s="41"/>
      <c r="D230" s="242" t="s">
        <v>188</v>
      </c>
      <c r="E230" s="41"/>
      <c r="F230" s="243" t="s">
        <v>2273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188</v>
      </c>
      <c r="AU230" s="18" t="s">
        <v>95</v>
      </c>
    </row>
    <row r="231" s="2" customFormat="1" ht="16.5" customHeight="1">
      <c r="A231" s="39"/>
      <c r="B231" s="40"/>
      <c r="C231" s="229" t="s">
        <v>369</v>
      </c>
      <c r="D231" s="229" t="s">
        <v>181</v>
      </c>
      <c r="E231" s="230" t="s">
        <v>2275</v>
      </c>
      <c r="F231" s="231" t="s">
        <v>2276</v>
      </c>
      <c r="G231" s="232" t="s">
        <v>2223</v>
      </c>
      <c r="H231" s="233">
        <v>8</v>
      </c>
      <c r="I231" s="234"/>
      <c r="J231" s="235">
        <f>ROUND(I231*H231,2)</f>
        <v>0</v>
      </c>
      <c r="K231" s="231" t="s">
        <v>1</v>
      </c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186</v>
      </c>
      <c r="AT231" s="240" t="s">
        <v>181</v>
      </c>
      <c r="AU231" s="240" t="s">
        <v>95</v>
      </c>
      <c r="AY231" s="18" t="s">
        <v>179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85</v>
      </c>
      <c r="BK231" s="241">
        <f>ROUND(I231*H231,2)</f>
        <v>0</v>
      </c>
      <c r="BL231" s="18" t="s">
        <v>186</v>
      </c>
      <c r="BM231" s="240" t="s">
        <v>2277</v>
      </c>
    </row>
    <row r="232" s="2" customFormat="1">
      <c r="A232" s="39"/>
      <c r="B232" s="40"/>
      <c r="C232" s="41"/>
      <c r="D232" s="242" t="s">
        <v>188</v>
      </c>
      <c r="E232" s="41"/>
      <c r="F232" s="243" t="s">
        <v>2276</v>
      </c>
      <c r="G232" s="41"/>
      <c r="H232" s="41"/>
      <c r="I232" s="244"/>
      <c r="J232" s="41"/>
      <c r="K232" s="41"/>
      <c r="L232" s="45"/>
      <c r="M232" s="245"/>
      <c r="N232" s="24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188</v>
      </c>
      <c r="AU232" s="18" t="s">
        <v>95</v>
      </c>
    </row>
    <row r="233" s="2" customFormat="1" ht="16.5" customHeight="1">
      <c r="A233" s="39"/>
      <c r="B233" s="40"/>
      <c r="C233" s="229" t="s">
        <v>378</v>
      </c>
      <c r="D233" s="229" t="s">
        <v>181</v>
      </c>
      <c r="E233" s="230" t="s">
        <v>2278</v>
      </c>
      <c r="F233" s="231" t="s">
        <v>2279</v>
      </c>
      <c r="G233" s="232" t="s">
        <v>2223</v>
      </c>
      <c r="H233" s="233">
        <v>3</v>
      </c>
      <c r="I233" s="234"/>
      <c r="J233" s="235">
        <f>ROUND(I233*H233,2)</f>
        <v>0</v>
      </c>
      <c r="K233" s="231" t="s">
        <v>1</v>
      </c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186</v>
      </c>
      <c r="AT233" s="240" t="s">
        <v>181</v>
      </c>
      <c r="AU233" s="240" t="s">
        <v>95</v>
      </c>
      <c r="AY233" s="18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85</v>
      </c>
      <c r="BK233" s="241">
        <f>ROUND(I233*H233,2)</f>
        <v>0</v>
      </c>
      <c r="BL233" s="18" t="s">
        <v>186</v>
      </c>
      <c r="BM233" s="240" t="s">
        <v>2280</v>
      </c>
    </row>
    <row r="234" s="2" customFormat="1">
      <c r="A234" s="39"/>
      <c r="B234" s="40"/>
      <c r="C234" s="41"/>
      <c r="D234" s="242" t="s">
        <v>188</v>
      </c>
      <c r="E234" s="41"/>
      <c r="F234" s="243" t="s">
        <v>2279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188</v>
      </c>
      <c r="AU234" s="18" t="s">
        <v>95</v>
      </c>
    </row>
    <row r="235" s="12" customFormat="1" ht="20.88" customHeight="1">
      <c r="A235" s="12"/>
      <c r="B235" s="213"/>
      <c r="C235" s="214"/>
      <c r="D235" s="215" t="s">
        <v>77</v>
      </c>
      <c r="E235" s="227" t="s">
        <v>2281</v>
      </c>
      <c r="F235" s="227" t="s">
        <v>180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SUM(P236:P245)</f>
        <v>0</v>
      </c>
      <c r="Q235" s="221"/>
      <c r="R235" s="222">
        <f>SUM(R236:R245)</f>
        <v>0</v>
      </c>
      <c r="S235" s="221"/>
      <c r="T235" s="223">
        <f>SUM(T236:T245)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87</v>
      </c>
      <c r="AY235" s="224" t="s">
        <v>179</v>
      </c>
      <c r="BK235" s="226">
        <f>SUM(BK236:BK245)</f>
        <v>0</v>
      </c>
    </row>
    <row r="236" s="2" customFormat="1" ht="24.15" customHeight="1">
      <c r="A236" s="39"/>
      <c r="B236" s="40"/>
      <c r="C236" s="229" t="s">
        <v>385</v>
      </c>
      <c r="D236" s="229" t="s">
        <v>181</v>
      </c>
      <c r="E236" s="230" t="s">
        <v>2282</v>
      </c>
      <c r="F236" s="231" t="s">
        <v>2283</v>
      </c>
      <c r="G236" s="232" t="s">
        <v>246</v>
      </c>
      <c r="H236" s="233">
        <v>0.29999999999999999</v>
      </c>
      <c r="I236" s="234"/>
      <c r="J236" s="235">
        <f>ROUND(I236*H236,2)</f>
        <v>0</v>
      </c>
      <c r="K236" s="231" t="s">
        <v>1</v>
      </c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186</v>
      </c>
      <c r="AT236" s="240" t="s">
        <v>181</v>
      </c>
      <c r="AU236" s="240" t="s">
        <v>95</v>
      </c>
      <c r="AY236" s="18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85</v>
      </c>
      <c r="BK236" s="241">
        <f>ROUND(I236*H236,2)</f>
        <v>0</v>
      </c>
      <c r="BL236" s="18" t="s">
        <v>186</v>
      </c>
      <c r="BM236" s="240" t="s">
        <v>2284</v>
      </c>
    </row>
    <row r="237" s="2" customFormat="1">
      <c r="A237" s="39"/>
      <c r="B237" s="40"/>
      <c r="C237" s="41"/>
      <c r="D237" s="242" t="s">
        <v>188</v>
      </c>
      <c r="E237" s="41"/>
      <c r="F237" s="243" t="s">
        <v>2283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188</v>
      </c>
      <c r="AU237" s="18" t="s">
        <v>95</v>
      </c>
    </row>
    <row r="238" s="2" customFormat="1" ht="16.5" customHeight="1">
      <c r="A238" s="39"/>
      <c r="B238" s="40"/>
      <c r="C238" s="229" t="s">
        <v>392</v>
      </c>
      <c r="D238" s="229" t="s">
        <v>181</v>
      </c>
      <c r="E238" s="230" t="s">
        <v>2285</v>
      </c>
      <c r="F238" s="231" t="s">
        <v>2286</v>
      </c>
      <c r="G238" s="232" t="s">
        <v>246</v>
      </c>
      <c r="H238" s="233">
        <v>0.20000000000000001</v>
      </c>
      <c r="I238" s="234"/>
      <c r="J238" s="235">
        <f>ROUND(I238*H238,2)</f>
        <v>0</v>
      </c>
      <c r="K238" s="231" t="s">
        <v>1</v>
      </c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186</v>
      </c>
      <c r="AT238" s="240" t="s">
        <v>181</v>
      </c>
      <c r="AU238" s="240" t="s">
        <v>95</v>
      </c>
      <c r="AY238" s="18" t="s">
        <v>179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85</v>
      </c>
      <c r="BK238" s="241">
        <f>ROUND(I238*H238,2)</f>
        <v>0</v>
      </c>
      <c r="BL238" s="18" t="s">
        <v>186</v>
      </c>
      <c r="BM238" s="240" t="s">
        <v>2287</v>
      </c>
    </row>
    <row r="239" s="2" customFormat="1">
      <c r="A239" s="39"/>
      <c r="B239" s="40"/>
      <c r="C239" s="41"/>
      <c r="D239" s="242" t="s">
        <v>188</v>
      </c>
      <c r="E239" s="41"/>
      <c r="F239" s="243" t="s">
        <v>2286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188</v>
      </c>
      <c r="AU239" s="18" t="s">
        <v>95</v>
      </c>
    </row>
    <row r="240" s="2" customFormat="1" ht="24.15" customHeight="1">
      <c r="A240" s="39"/>
      <c r="B240" s="40"/>
      <c r="C240" s="229" t="s">
        <v>399</v>
      </c>
      <c r="D240" s="229" t="s">
        <v>181</v>
      </c>
      <c r="E240" s="230" t="s">
        <v>2288</v>
      </c>
      <c r="F240" s="231" t="s">
        <v>2289</v>
      </c>
      <c r="G240" s="232" t="s">
        <v>2223</v>
      </c>
      <c r="H240" s="233">
        <v>1</v>
      </c>
      <c r="I240" s="234"/>
      <c r="J240" s="235">
        <f>ROUND(I240*H240,2)</f>
        <v>0</v>
      </c>
      <c r="K240" s="231" t="s">
        <v>1</v>
      </c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186</v>
      </c>
      <c r="AT240" s="240" t="s">
        <v>181</v>
      </c>
      <c r="AU240" s="240" t="s">
        <v>95</v>
      </c>
      <c r="AY240" s="18" t="s">
        <v>179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85</v>
      </c>
      <c r="BK240" s="241">
        <f>ROUND(I240*H240,2)</f>
        <v>0</v>
      </c>
      <c r="BL240" s="18" t="s">
        <v>186</v>
      </c>
      <c r="BM240" s="240" t="s">
        <v>2290</v>
      </c>
    </row>
    <row r="241" s="2" customFormat="1">
      <c r="A241" s="39"/>
      <c r="B241" s="40"/>
      <c r="C241" s="41"/>
      <c r="D241" s="242" t="s">
        <v>188</v>
      </c>
      <c r="E241" s="41"/>
      <c r="F241" s="243" t="s">
        <v>2289</v>
      </c>
      <c r="G241" s="41"/>
      <c r="H241" s="41"/>
      <c r="I241" s="244"/>
      <c r="J241" s="41"/>
      <c r="K241" s="41"/>
      <c r="L241" s="45"/>
      <c r="M241" s="245"/>
      <c r="N241" s="24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188</v>
      </c>
      <c r="AU241" s="18" t="s">
        <v>95</v>
      </c>
    </row>
    <row r="242" s="2" customFormat="1" ht="21.75" customHeight="1">
      <c r="A242" s="39"/>
      <c r="B242" s="40"/>
      <c r="C242" s="229" t="s">
        <v>408</v>
      </c>
      <c r="D242" s="229" t="s">
        <v>181</v>
      </c>
      <c r="E242" s="230" t="s">
        <v>2291</v>
      </c>
      <c r="F242" s="231" t="s">
        <v>2292</v>
      </c>
      <c r="G242" s="232" t="s">
        <v>253</v>
      </c>
      <c r="H242" s="233">
        <v>30</v>
      </c>
      <c r="I242" s="234"/>
      <c r="J242" s="235">
        <f>ROUND(I242*H242,2)</f>
        <v>0</v>
      </c>
      <c r="K242" s="231" t="s">
        <v>1</v>
      </c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186</v>
      </c>
      <c r="AT242" s="240" t="s">
        <v>181</v>
      </c>
      <c r="AU242" s="240" t="s">
        <v>95</v>
      </c>
      <c r="AY242" s="18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85</v>
      </c>
      <c r="BK242" s="241">
        <f>ROUND(I242*H242,2)</f>
        <v>0</v>
      </c>
      <c r="BL242" s="18" t="s">
        <v>186</v>
      </c>
      <c r="BM242" s="240" t="s">
        <v>2293</v>
      </c>
    </row>
    <row r="243" s="2" customFormat="1">
      <c r="A243" s="39"/>
      <c r="B243" s="40"/>
      <c r="C243" s="41"/>
      <c r="D243" s="242" t="s">
        <v>188</v>
      </c>
      <c r="E243" s="41"/>
      <c r="F243" s="243" t="s">
        <v>2292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188</v>
      </c>
      <c r="AU243" s="18" t="s">
        <v>95</v>
      </c>
    </row>
    <row r="244" s="2" customFormat="1" ht="24.15" customHeight="1">
      <c r="A244" s="39"/>
      <c r="B244" s="40"/>
      <c r="C244" s="229" t="s">
        <v>415</v>
      </c>
      <c r="D244" s="229" t="s">
        <v>181</v>
      </c>
      <c r="E244" s="230" t="s">
        <v>2294</v>
      </c>
      <c r="F244" s="231" t="s">
        <v>2295</v>
      </c>
      <c r="G244" s="232" t="s">
        <v>253</v>
      </c>
      <c r="H244" s="233">
        <v>30</v>
      </c>
      <c r="I244" s="234"/>
      <c r="J244" s="235">
        <f>ROUND(I244*H244,2)</f>
        <v>0</v>
      </c>
      <c r="K244" s="231" t="s">
        <v>1</v>
      </c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186</v>
      </c>
      <c r="AT244" s="240" t="s">
        <v>181</v>
      </c>
      <c r="AU244" s="240" t="s">
        <v>95</v>
      </c>
      <c r="AY244" s="18" t="s">
        <v>179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85</v>
      </c>
      <c r="BK244" s="241">
        <f>ROUND(I244*H244,2)</f>
        <v>0</v>
      </c>
      <c r="BL244" s="18" t="s">
        <v>186</v>
      </c>
      <c r="BM244" s="240" t="s">
        <v>2296</v>
      </c>
    </row>
    <row r="245" s="2" customFormat="1">
      <c r="A245" s="39"/>
      <c r="B245" s="40"/>
      <c r="C245" s="41"/>
      <c r="D245" s="242" t="s">
        <v>188</v>
      </c>
      <c r="E245" s="41"/>
      <c r="F245" s="243" t="s">
        <v>2295</v>
      </c>
      <c r="G245" s="41"/>
      <c r="H245" s="41"/>
      <c r="I245" s="244"/>
      <c r="J245" s="41"/>
      <c r="K245" s="41"/>
      <c r="L245" s="45"/>
      <c r="M245" s="245"/>
      <c r="N245" s="24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188</v>
      </c>
      <c r="AU245" s="18" t="s">
        <v>95</v>
      </c>
    </row>
    <row r="246" s="12" customFormat="1" ht="20.88" customHeight="1">
      <c r="A246" s="12"/>
      <c r="B246" s="213"/>
      <c r="C246" s="214"/>
      <c r="D246" s="215" t="s">
        <v>77</v>
      </c>
      <c r="E246" s="227" t="s">
        <v>2297</v>
      </c>
      <c r="F246" s="227" t="s">
        <v>2298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87</v>
      </c>
      <c r="AY246" s="224" t="s">
        <v>179</v>
      </c>
      <c r="BK246" s="226">
        <f>SUM(BK247:BK252)</f>
        <v>0</v>
      </c>
    </row>
    <row r="247" s="2" customFormat="1" ht="16.5" customHeight="1">
      <c r="A247" s="39"/>
      <c r="B247" s="40"/>
      <c r="C247" s="229" t="s">
        <v>422</v>
      </c>
      <c r="D247" s="229" t="s">
        <v>181</v>
      </c>
      <c r="E247" s="230" t="s">
        <v>2299</v>
      </c>
      <c r="F247" s="231" t="s">
        <v>2300</v>
      </c>
      <c r="G247" s="232" t="s">
        <v>246</v>
      </c>
      <c r="H247" s="233">
        <v>0.29999999999999999</v>
      </c>
      <c r="I247" s="234"/>
      <c r="J247" s="235">
        <f>ROUND(I247*H247,2)</f>
        <v>0</v>
      </c>
      <c r="K247" s="231" t="s">
        <v>1</v>
      </c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186</v>
      </c>
      <c r="AT247" s="240" t="s">
        <v>181</v>
      </c>
      <c r="AU247" s="240" t="s">
        <v>95</v>
      </c>
      <c r="AY247" s="18" t="s">
        <v>179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85</v>
      </c>
      <c r="BK247" s="241">
        <f>ROUND(I247*H247,2)</f>
        <v>0</v>
      </c>
      <c r="BL247" s="18" t="s">
        <v>186</v>
      </c>
      <c r="BM247" s="240" t="s">
        <v>2301</v>
      </c>
    </row>
    <row r="248" s="2" customFormat="1">
      <c r="A248" s="39"/>
      <c r="B248" s="40"/>
      <c r="C248" s="41"/>
      <c r="D248" s="242" t="s">
        <v>188</v>
      </c>
      <c r="E248" s="41"/>
      <c r="F248" s="243" t="s">
        <v>2300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188</v>
      </c>
      <c r="AU248" s="18" t="s">
        <v>95</v>
      </c>
    </row>
    <row r="249" s="2" customFormat="1" ht="16.5" customHeight="1">
      <c r="A249" s="39"/>
      <c r="B249" s="40"/>
      <c r="C249" s="229" t="s">
        <v>430</v>
      </c>
      <c r="D249" s="229" t="s">
        <v>181</v>
      </c>
      <c r="E249" s="230" t="s">
        <v>2302</v>
      </c>
      <c r="F249" s="231" t="s">
        <v>2303</v>
      </c>
      <c r="G249" s="232" t="s">
        <v>2223</v>
      </c>
      <c r="H249" s="233">
        <v>1</v>
      </c>
      <c r="I249" s="234"/>
      <c r="J249" s="235">
        <f>ROUND(I249*H249,2)</f>
        <v>0</v>
      </c>
      <c r="K249" s="231" t="s">
        <v>1</v>
      </c>
      <c r="L249" s="45"/>
      <c r="M249" s="236" t="s">
        <v>1</v>
      </c>
      <c r="N249" s="237" t="s">
        <v>43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186</v>
      </c>
      <c r="AT249" s="240" t="s">
        <v>181</v>
      </c>
      <c r="AU249" s="240" t="s">
        <v>95</v>
      </c>
      <c r="AY249" s="18" t="s">
        <v>179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85</v>
      </c>
      <c r="BK249" s="241">
        <f>ROUND(I249*H249,2)</f>
        <v>0</v>
      </c>
      <c r="BL249" s="18" t="s">
        <v>186</v>
      </c>
      <c r="BM249" s="240" t="s">
        <v>2304</v>
      </c>
    </row>
    <row r="250" s="2" customFormat="1">
      <c r="A250" s="39"/>
      <c r="B250" s="40"/>
      <c r="C250" s="41"/>
      <c r="D250" s="242" t="s">
        <v>188</v>
      </c>
      <c r="E250" s="41"/>
      <c r="F250" s="243" t="s">
        <v>2303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188</v>
      </c>
      <c r="AU250" s="18" t="s">
        <v>95</v>
      </c>
    </row>
    <row r="251" s="2" customFormat="1" ht="21.75" customHeight="1">
      <c r="A251" s="39"/>
      <c r="B251" s="40"/>
      <c r="C251" s="229" t="s">
        <v>436</v>
      </c>
      <c r="D251" s="229" t="s">
        <v>181</v>
      </c>
      <c r="E251" s="230" t="s">
        <v>2305</v>
      </c>
      <c r="F251" s="231" t="s">
        <v>2306</v>
      </c>
      <c r="G251" s="232" t="s">
        <v>2223</v>
      </c>
      <c r="H251" s="233">
        <v>1</v>
      </c>
      <c r="I251" s="234"/>
      <c r="J251" s="235">
        <f>ROUND(I251*H251,2)</f>
        <v>0</v>
      </c>
      <c r="K251" s="231" t="s">
        <v>1</v>
      </c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186</v>
      </c>
      <c r="AT251" s="240" t="s">
        <v>181</v>
      </c>
      <c r="AU251" s="240" t="s">
        <v>95</v>
      </c>
      <c r="AY251" s="18" t="s">
        <v>179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85</v>
      </c>
      <c r="BK251" s="241">
        <f>ROUND(I251*H251,2)</f>
        <v>0</v>
      </c>
      <c r="BL251" s="18" t="s">
        <v>186</v>
      </c>
      <c r="BM251" s="240" t="s">
        <v>2307</v>
      </c>
    </row>
    <row r="252" s="2" customFormat="1">
      <c r="A252" s="39"/>
      <c r="B252" s="40"/>
      <c r="C252" s="41"/>
      <c r="D252" s="242" t="s">
        <v>188</v>
      </c>
      <c r="E252" s="41"/>
      <c r="F252" s="243" t="s">
        <v>2306</v>
      </c>
      <c r="G252" s="41"/>
      <c r="H252" s="41"/>
      <c r="I252" s="244"/>
      <c r="J252" s="41"/>
      <c r="K252" s="41"/>
      <c r="L252" s="45"/>
      <c r="M252" s="304"/>
      <c r="N252" s="305"/>
      <c r="O252" s="306"/>
      <c r="P252" s="306"/>
      <c r="Q252" s="306"/>
      <c r="R252" s="306"/>
      <c r="S252" s="306"/>
      <c r="T252" s="307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188</v>
      </c>
      <c r="AU252" s="18" t="s">
        <v>95</v>
      </c>
    </row>
    <row r="253" s="2" customFormat="1" ht="6.96" customHeight="1">
      <c r="A253" s="39"/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45"/>
      <c r="M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</sheetData>
  <sheetProtection sheet="1" autoFilter="0" formatColumns="0" formatRows="0" objects="1" scenarios="1" spinCount="100000" saltValue="plIP1w4dKAZ49GgIOXBd9lrSTjYsln/ctbSv1U101TLxSGQK54V+lIRaqNz6LIhS4IGtHE6H8T+34iPrVoxbKw==" hashValue="9diXIEBwCUqJmOl232GVqJ3bLTY4qRo/ohyKtkz7Ja+CvNd6N9CERYaiM9rt/gfyburFrxDgj/Ue0Jj6kWYzbA==" algorithmName="SHA-512" password="CC35"/>
  <autoFilter ref="C135:K2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>
      <c r="B8" s="21"/>
      <c r="D8" s="152" t="s">
        <v>138</v>
      </c>
      <c r="L8" s="21"/>
    </row>
    <row r="9" s="1" customFormat="1" ht="16.5" customHeight="1">
      <c r="B9" s="21"/>
      <c r="E9" s="153" t="s">
        <v>139</v>
      </c>
      <c r="F9" s="1"/>
      <c r="G9" s="1"/>
      <c r="H9" s="1"/>
      <c r="L9" s="21"/>
    </row>
    <row r="10" s="1" customFormat="1" ht="12" customHeight="1">
      <c r="B10" s="21"/>
      <c r="D10" s="152" t="s">
        <v>140</v>
      </c>
      <c r="L10" s="21"/>
    </row>
    <row r="11" s="2" customFormat="1" ht="16.5" customHeight="1">
      <c r="A11" s="39"/>
      <c r="B11" s="45"/>
      <c r="C11" s="39"/>
      <c r="D11" s="39"/>
      <c r="E11" s="154" t="s">
        <v>2308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142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1916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19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6" t="str">
        <f>'Rekapitulace stavby'!AN8</f>
        <v>2. 11. 2023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 xml:space="preserve"> 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38</v>
      </c>
      <c r="E34" s="39"/>
      <c r="F34" s="39"/>
      <c r="G34" s="39"/>
      <c r="H34" s="39"/>
      <c r="I34" s="39"/>
      <c r="J34" s="163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40</v>
      </c>
      <c r="G36" s="39"/>
      <c r="H36" s="39"/>
      <c r="I36" s="164" t="s">
        <v>39</v>
      </c>
      <c r="J36" s="164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42</v>
      </c>
      <c r="E37" s="152" t="s">
        <v>43</v>
      </c>
      <c r="F37" s="165">
        <f>ROUND((SUM(BE129:BE169)),  2)</f>
        <v>0</v>
      </c>
      <c r="G37" s="39"/>
      <c r="H37" s="39"/>
      <c r="I37" s="166">
        <v>0.20999999999999999</v>
      </c>
      <c r="J37" s="165">
        <f>ROUND(((SUM(BE129:BE169))*I37),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44</v>
      </c>
      <c r="F38" s="165">
        <f>ROUND((SUM(BF129:BF169)),  2)</f>
        <v>0</v>
      </c>
      <c r="G38" s="39"/>
      <c r="H38" s="39"/>
      <c r="I38" s="166">
        <v>0.14999999999999999</v>
      </c>
      <c r="J38" s="165">
        <f>ROUND(((SUM(BF129:BF169))*I38),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ROUND((SUM(BG129:BG169)),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46</v>
      </c>
      <c r="F40" s="165">
        <f>ROUND((SUM(BH129:BH169)),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47</v>
      </c>
      <c r="F41" s="165">
        <f>ROUND((SUM(BI129:BI169)),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48</v>
      </c>
      <c r="E43" s="169"/>
      <c r="F43" s="169"/>
      <c r="G43" s="170" t="s">
        <v>49</v>
      </c>
      <c r="H43" s="171" t="s">
        <v>50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139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2308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142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VRN - Vedlejší rozpočtové náklady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Klatovy </v>
      </c>
      <c r="G93" s="41"/>
      <c r="H93" s="41"/>
      <c r="I93" s="33" t="s">
        <v>24</v>
      </c>
      <c r="J93" s="80" t="str">
        <f>IF(J16="","",J16)</f>
        <v>2. 11. 2023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>Projekce dopravní Filip,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145</v>
      </c>
      <c r="D98" s="188"/>
      <c r="E98" s="188"/>
      <c r="F98" s="188"/>
      <c r="G98" s="188"/>
      <c r="H98" s="188"/>
      <c r="I98" s="188"/>
      <c r="J98" s="189" t="s">
        <v>146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147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148</v>
      </c>
    </row>
    <row r="101" s="9" customFormat="1" ht="24.96" customHeight="1">
      <c r="A101" s="9"/>
      <c r="B101" s="191"/>
      <c r="C101" s="192"/>
      <c r="D101" s="193" t="s">
        <v>1917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1918</v>
      </c>
      <c r="E102" s="199"/>
      <c r="F102" s="199"/>
      <c r="G102" s="199"/>
      <c r="H102" s="199"/>
      <c r="I102" s="199"/>
      <c r="J102" s="200">
        <f>J131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2309</v>
      </c>
      <c r="E103" s="199"/>
      <c r="F103" s="199"/>
      <c r="G103" s="199"/>
      <c r="H103" s="199"/>
      <c r="I103" s="199"/>
      <c r="J103" s="200">
        <f>J143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1919</v>
      </c>
      <c r="E104" s="199"/>
      <c r="F104" s="199"/>
      <c r="G104" s="199"/>
      <c r="H104" s="199"/>
      <c r="I104" s="199"/>
      <c r="J104" s="200">
        <f>J149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2310</v>
      </c>
      <c r="E105" s="199"/>
      <c r="F105" s="199"/>
      <c r="G105" s="199"/>
      <c r="H105" s="199"/>
      <c r="I105" s="199"/>
      <c r="J105" s="200">
        <f>J152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Klatovy - cyklostezka podél I/22 v Puškinově ulici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139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6" t="s">
        <v>2308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VRN - Vedlejší rozpočtové náklady 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Klatovy </v>
      </c>
      <c r="G123" s="41"/>
      <c r="H123" s="41"/>
      <c r="I123" s="33" t="s">
        <v>24</v>
      </c>
      <c r="J123" s="80" t="str">
        <f>IF(J16="","",J16)</f>
        <v>2. 11. 2023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26</v>
      </c>
      <c r="D125" s="41"/>
      <c r="E125" s="41"/>
      <c r="F125" s="28" t="str">
        <f>E19</f>
        <v xml:space="preserve"> </v>
      </c>
      <c r="G125" s="41"/>
      <c r="H125" s="41"/>
      <c r="I125" s="33" t="s">
        <v>32</v>
      </c>
      <c r="J125" s="37" t="str">
        <f>E25</f>
        <v>Projekce dopravní Filip,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2"/>
      <c r="B128" s="203"/>
      <c r="C128" s="204" t="s">
        <v>165</v>
      </c>
      <c r="D128" s="205" t="s">
        <v>63</v>
      </c>
      <c r="E128" s="205" t="s">
        <v>59</v>
      </c>
      <c r="F128" s="205" t="s">
        <v>60</v>
      </c>
      <c r="G128" s="205" t="s">
        <v>166</v>
      </c>
      <c r="H128" s="205" t="s">
        <v>167</v>
      </c>
      <c r="I128" s="205" t="s">
        <v>168</v>
      </c>
      <c r="J128" s="205" t="s">
        <v>146</v>
      </c>
      <c r="K128" s="206" t="s">
        <v>169</v>
      </c>
      <c r="L128" s="207"/>
      <c r="M128" s="101" t="s">
        <v>1</v>
      </c>
      <c r="N128" s="102" t="s">
        <v>42</v>
      </c>
      <c r="O128" s="102" t="s">
        <v>170</v>
      </c>
      <c r="P128" s="102" t="s">
        <v>171</v>
      </c>
      <c r="Q128" s="102" t="s">
        <v>172</v>
      </c>
      <c r="R128" s="102" t="s">
        <v>173</v>
      </c>
      <c r="S128" s="102" t="s">
        <v>174</v>
      </c>
      <c r="T128" s="103" t="s">
        <v>175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39"/>
      <c r="B129" s="40"/>
      <c r="C129" s="108" t="s">
        <v>176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</f>
        <v>0</v>
      </c>
      <c r="Q129" s="105"/>
      <c r="R129" s="210">
        <f>R130</f>
        <v>0</v>
      </c>
      <c r="S129" s="105"/>
      <c r="T129" s="211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77</v>
      </c>
      <c r="AU129" s="18" t="s">
        <v>148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106</v>
      </c>
      <c r="F130" s="216" t="s">
        <v>1920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P131+P143+P149+P152</f>
        <v>0</v>
      </c>
      <c r="Q130" s="221"/>
      <c r="R130" s="222">
        <f>R131+R143+R149+R152</f>
        <v>0</v>
      </c>
      <c r="S130" s="221"/>
      <c r="T130" s="223">
        <f>T131+T143+T149+T152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211</v>
      </c>
      <c r="AT130" s="225" t="s">
        <v>77</v>
      </c>
      <c r="AU130" s="225" t="s">
        <v>78</v>
      </c>
      <c r="AY130" s="224" t="s">
        <v>179</v>
      </c>
      <c r="BK130" s="226">
        <f>BK131+BK143+BK149+BK152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1921</v>
      </c>
      <c r="F131" s="227" t="s">
        <v>1922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SUM(P132:P142)</f>
        <v>0</v>
      </c>
      <c r="Q131" s="221"/>
      <c r="R131" s="222">
        <f>SUM(R132:R142)</f>
        <v>0</v>
      </c>
      <c r="S131" s="221"/>
      <c r="T131" s="223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211</v>
      </c>
      <c r="AT131" s="225" t="s">
        <v>77</v>
      </c>
      <c r="AU131" s="225" t="s">
        <v>85</v>
      </c>
      <c r="AY131" s="224" t="s">
        <v>179</v>
      </c>
      <c r="BK131" s="226">
        <f>SUM(BK132:BK142)</f>
        <v>0</v>
      </c>
    </row>
    <row r="132" s="2" customFormat="1" ht="16.5" customHeight="1">
      <c r="A132" s="39"/>
      <c r="B132" s="40"/>
      <c r="C132" s="229" t="s">
        <v>85</v>
      </c>
      <c r="D132" s="229" t="s">
        <v>181</v>
      </c>
      <c r="E132" s="230" t="s">
        <v>2311</v>
      </c>
      <c r="F132" s="231" t="s">
        <v>2312</v>
      </c>
      <c r="G132" s="232" t="s">
        <v>1283</v>
      </c>
      <c r="H132" s="233">
        <v>1</v>
      </c>
      <c r="I132" s="234"/>
      <c r="J132" s="235">
        <f>ROUND(I132*H132,2)</f>
        <v>0</v>
      </c>
      <c r="K132" s="231" t="s">
        <v>185</v>
      </c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1925</v>
      </c>
      <c r="AT132" s="240" t="s">
        <v>181</v>
      </c>
      <c r="AU132" s="240" t="s">
        <v>87</v>
      </c>
      <c r="AY132" s="18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85</v>
      </c>
      <c r="BK132" s="241">
        <f>ROUND(I132*H132,2)</f>
        <v>0</v>
      </c>
      <c r="BL132" s="18" t="s">
        <v>1925</v>
      </c>
      <c r="BM132" s="240" t="s">
        <v>2313</v>
      </c>
    </row>
    <row r="133" s="2" customFormat="1">
      <c r="A133" s="39"/>
      <c r="B133" s="40"/>
      <c r="C133" s="41"/>
      <c r="D133" s="242" t="s">
        <v>188</v>
      </c>
      <c r="E133" s="41"/>
      <c r="F133" s="243" t="s">
        <v>2312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188</v>
      </c>
      <c r="AU133" s="18" t="s">
        <v>87</v>
      </c>
    </row>
    <row r="134" s="2" customFormat="1">
      <c r="A134" s="39"/>
      <c r="B134" s="40"/>
      <c r="C134" s="41"/>
      <c r="D134" s="242" t="s">
        <v>198</v>
      </c>
      <c r="E134" s="41"/>
      <c r="F134" s="269" t="s">
        <v>2314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198</v>
      </c>
      <c r="AU134" s="18" t="s">
        <v>87</v>
      </c>
    </row>
    <row r="135" s="2" customFormat="1" ht="16.5" customHeight="1">
      <c r="A135" s="39"/>
      <c r="B135" s="40"/>
      <c r="C135" s="229" t="s">
        <v>87</v>
      </c>
      <c r="D135" s="229" t="s">
        <v>181</v>
      </c>
      <c r="E135" s="230" t="s">
        <v>2315</v>
      </c>
      <c r="F135" s="231" t="s">
        <v>2316</v>
      </c>
      <c r="G135" s="232" t="s">
        <v>1283</v>
      </c>
      <c r="H135" s="233">
        <v>1</v>
      </c>
      <c r="I135" s="234"/>
      <c r="J135" s="235">
        <f>ROUND(I135*H135,2)</f>
        <v>0</v>
      </c>
      <c r="K135" s="231" t="s">
        <v>185</v>
      </c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1925</v>
      </c>
      <c r="AT135" s="240" t="s">
        <v>181</v>
      </c>
      <c r="AU135" s="240" t="s">
        <v>87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1925</v>
      </c>
      <c r="BM135" s="240" t="s">
        <v>2317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2316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87</v>
      </c>
    </row>
    <row r="137" s="2" customFormat="1" ht="16.5" customHeight="1">
      <c r="A137" s="39"/>
      <c r="B137" s="40"/>
      <c r="C137" s="229" t="s">
        <v>95</v>
      </c>
      <c r="D137" s="229" t="s">
        <v>181</v>
      </c>
      <c r="E137" s="230" t="s">
        <v>2318</v>
      </c>
      <c r="F137" s="231" t="s">
        <v>2319</v>
      </c>
      <c r="G137" s="232" t="s">
        <v>1283</v>
      </c>
      <c r="H137" s="233">
        <v>1</v>
      </c>
      <c r="I137" s="234"/>
      <c r="J137" s="235">
        <f>ROUND(I137*H137,2)</f>
        <v>0</v>
      </c>
      <c r="K137" s="231" t="s">
        <v>185</v>
      </c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1925</v>
      </c>
      <c r="AT137" s="240" t="s">
        <v>181</v>
      </c>
      <c r="AU137" s="240" t="s">
        <v>87</v>
      </c>
      <c r="AY137" s="18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85</v>
      </c>
      <c r="BK137" s="241">
        <f>ROUND(I137*H137,2)</f>
        <v>0</v>
      </c>
      <c r="BL137" s="18" t="s">
        <v>1925</v>
      </c>
      <c r="BM137" s="240" t="s">
        <v>2320</v>
      </c>
    </row>
    <row r="138" s="2" customFormat="1">
      <c r="A138" s="39"/>
      <c r="B138" s="40"/>
      <c r="C138" s="41"/>
      <c r="D138" s="242" t="s">
        <v>188</v>
      </c>
      <c r="E138" s="41"/>
      <c r="F138" s="243" t="s">
        <v>2321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188</v>
      </c>
      <c r="AU138" s="18" t="s">
        <v>87</v>
      </c>
    </row>
    <row r="139" s="2" customFormat="1" ht="21.75" customHeight="1">
      <c r="A139" s="39"/>
      <c r="B139" s="40"/>
      <c r="C139" s="229" t="s">
        <v>186</v>
      </c>
      <c r="D139" s="229" t="s">
        <v>181</v>
      </c>
      <c r="E139" s="230" t="s">
        <v>2322</v>
      </c>
      <c r="F139" s="231" t="s">
        <v>2323</v>
      </c>
      <c r="G139" s="232" t="s">
        <v>1283</v>
      </c>
      <c r="H139" s="233">
        <v>1</v>
      </c>
      <c r="I139" s="234"/>
      <c r="J139" s="235">
        <f>ROUND(I139*H139,2)</f>
        <v>0</v>
      </c>
      <c r="K139" s="231" t="s">
        <v>185</v>
      </c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1925</v>
      </c>
      <c r="AT139" s="240" t="s">
        <v>181</v>
      </c>
      <c r="AU139" s="240" t="s">
        <v>87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1925</v>
      </c>
      <c r="BM139" s="240" t="s">
        <v>2324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2325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87</v>
      </c>
    </row>
    <row r="141" s="2" customFormat="1" ht="16.5" customHeight="1">
      <c r="A141" s="39"/>
      <c r="B141" s="40"/>
      <c r="C141" s="229" t="s">
        <v>211</v>
      </c>
      <c r="D141" s="229" t="s">
        <v>181</v>
      </c>
      <c r="E141" s="230" t="s">
        <v>2326</v>
      </c>
      <c r="F141" s="231" t="s">
        <v>2327</v>
      </c>
      <c r="G141" s="232" t="s">
        <v>1283</v>
      </c>
      <c r="H141" s="233">
        <v>1</v>
      </c>
      <c r="I141" s="234"/>
      <c r="J141" s="235">
        <f>ROUND(I141*H141,2)</f>
        <v>0</v>
      </c>
      <c r="K141" s="231" t="s">
        <v>185</v>
      </c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1925</v>
      </c>
      <c r="AT141" s="240" t="s">
        <v>181</v>
      </c>
      <c r="AU141" s="240" t="s">
        <v>87</v>
      </c>
      <c r="AY141" s="18" t="s">
        <v>179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85</v>
      </c>
      <c r="BK141" s="241">
        <f>ROUND(I141*H141,2)</f>
        <v>0</v>
      </c>
      <c r="BL141" s="18" t="s">
        <v>1925</v>
      </c>
      <c r="BM141" s="240" t="s">
        <v>2328</v>
      </c>
    </row>
    <row r="142" s="2" customFormat="1">
      <c r="A142" s="39"/>
      <c r="B142" s="40"/>
      <c r="C142" s="41"/>
      <c r="D142" s="242" t="s">
        <v>188</v>
      </c>
      <c r="E142" s="41"/>
      <c r="F142" s="243" t="s">
        <v>2327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188</v>
      </c>
      <c r="AU142" s="18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2329</v>
      </c>
      <c r="F143" s="227" t="s">
        <v>2330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SUM(P144:P148)</f>
        <v>0</v>
      </c>
      <c r="Q143" s="221"/>
      <c r="R143" s="222">
        <f>SUM(R144:R148)</f>
        <v>0</v>
      </c>
      <c r="S143" s="221"/>
      <c r="T143" s="223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211</v>
      </c>
      <c r="AT143" s="225" t="s">
        <v>77</v>
      </c>
      <c r="AU143" s="225" t="s">
        <v>85</v>
      </c>
      <c r="AY143" s="224" t="s">
        <v>179</v>
      </c>
      <c r="BK143" s="226">
        <f>SUM(BK144:BK148)</f>
        <v>0</v>
      </c>
    </row>
    <row r="144" s="2" customFormat="1" ht="16.5" customHeight="1">
      <c r="A144" s="39"/>
      <c r="B144" s="40"/>
      <c r="C144" s="229" t="s">
        <v>217</v>
      </c>
      <c r="D144" s="229" t="s">
        <v>181</v>
      </c>
      <c r="E144" s="230" t="s">
        <v>2331</v>
      </c>
      <c r="F144" s="231" t="s">
        <v>2330</v>
      </c>
      <c r="G144" s="232" t="s">
        <v>1283</v>
      </c>
      <c r="H144" s="233">
        <v>1</v>
      </c>
      <c r="I144" s="234"/>
      <c r="J144" s="235">
        <f>ROUND(I144*H144,2)</f>
        <v>0</v>
      </c>
      <c r="K144" s="231" t="s">
        <v>185</v>
      </c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1925</v>
      </c>
      <c r="AT144" s="240" t="s">
        <v>181</v>
      </c>
      <c r="AU144" s="240" t="s">
        <v>87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1925</v>
      </c>
      <c r="BM144" s="240" t="s">
        <v>2332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2330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87</v>
      </c>
    </row>
    <row r="146" s="2" customFormat="1" ht="16.5" customHeight="1">
      <c r="A146" s="39"/>
      <c r="B146" s="40"/>
      <c r="C146" s="229" t="s">
        <v>222</v>
      </c>
      <c r="D146" s="229" t="s">
        <v>181</v>
      </c>
      <c r="E146" s="230" t="s">
        <v>2333</v>
      </c>
      <c r="F146" s="231" t="s">
        <v>2334</v>
      </c>
      <c r="G146" s="232" t="s">
        <v>1283</v>
      </c>
      <c r="H146" s="233">
        <v>1</v>
      </c>
      <c r="I146" s="234"/>
      <c r="J146" s="235">
        <f>ROUND(I146*H146,2)</f>
        <v>0</v>
      </c>
      <c r="K146" s="231" t="s">
        <v>185</v>
      </c>
      <c r="L146" s="45"/>
      <c r="M146" s="236" t="s">
        <v>1</v>
      </c>
      <c r="N146" s="237" t="s">
        <v>43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1925</v>
      </c>
      <c r="AT146" s="240" t="s">
        <v>181</v>
      </c>
      <c r="AU146" s="240" t="s">
        <v>87</v>
      </c>
      <c r="AY146" s="18" t="s">
        <v>179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85</v>
      </c>
      <c r="BK146" s="241">
        <f>ROUND(I146*H146,2)</f>
        <v>0</v>
      </c>
      <c r="BL146" s="18" t="s">
        <v>1925</v>
      </c>
      <c r="BM146" s="240" t="s">
        <v>2335</v>
      </c>
    </row>
    <row r="147" s="2" customFormat="1">
      <c r="A147" s="39"/>
      <c r="B147" s="40"/>
      <c r="C147" s="41"/>
      <c r="D147" s="242" t="s">
        <v>188</v>
      </c>
      <c r="E147" s="41"/>
      <c r="F147" s="243" t="s">
        <v>2334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188</v>
      </c>
      <c r="AU147" s="18" t="s">
        <v>87</v>
      </c>
    </row>
    <row r="148" s="2" customFormat="1">
      <c r="A148" s="39"/>
      <c r="B148" s="40"/>
      <c r="C148" s="41"/>
      <c r="D148" s="242" t="s">
        <v>198</v>
      </c>
      <c r="E148" s="41"/>
      <c r="F148" s="269" t="s">
        <v>2336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198</v>
      </c>
      <c r="AU148" s="18" t="s">
        <v>87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1930</v>
      </c>
      <c r="F149" s="227" t="s">
        <v>1931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211</v>
      </c>
      <c r="AT149" s="225" t="s">
        <v>77</v>
      </c>
      <c r="AU149" s="225" t="s">
        <v>85</v>
      </c>
      <c r="AY149" s="224" t="s">
        <v>179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227</v>
      </c>
      <c r="D150" s="229" t="s">
        <v>181</v>
      </c>
      <c r="E150" s="230" t="s">
        <v>2337</v>
      </c>
      <c r="F150" s="231" t="s">
        <v>2338</v>
      </c>
      <c r="G150" s="232" t="s">
        <v>1283</v>
      </c>
      <c r="H150" s="233">
        <v>1</v>
      </c>
      <c r="I150" s="234"/>
      <c r="J150" s="235">
        <f>ROUND(I150*H150,2)</f>
        <v>0</v>
      </c>
      <c r="K150" s="231" t="s">
        <v>185</v>
      </c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1925</v>
      </c>
      <c r="AT150" s="240" t="s">
        <v>181</v>
      </c>
      <c r="AU150" s="240" t="s">
        <v>87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1925</v>
      </c>
      <c r="BM150" s="240" t="s">
        <v>2339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2338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87</v>
      </c>
    </row>
    <row r="152" s="12" customFormat="1" ht="22.8" customHeight="1">
      <c r="A152" s="12"/>
      <c r="B152" s="213"/>
      <c r="C152" s="214"/>
      <c r="D152" s="215" t="s">
        <v>77</v>
      </c>
      <c r="E152" s="227" t="s">
        <v>2340</v>
      </c>
      <c r="F152" s="227" t="s">
        <v>2341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SUM(P153:P169)</f>
        <v>0</v>
      </c>
      <c r="Q152" s="221"/>
      <c r="R152" s="222">
        <f>SUM(R153:R169)</f>
        <v>0</v>
      </c>
      <c r="S152" s="221"/>
      <c r="T152" s="223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211</v>
      </c>
      <c r="AT152" s="225" t="s">
        <v>77</v>
      </c>
      <c r="AU152" s="225" t="s">
        <v>85</v>
      </c>
      <c r="AY152" s="224" t="s">
        <v>179</v>
      </c>
      <c r="BK152" s="226">
        <f>SUM(BK153:BK169)</f>
        <v>0</v>
      </c>
    </row>
    <row r="153" s="2" customFormat="1" ht="24.15" customHeight="1">
      <c r="A153" s="39"/>
      <c r="B153" s="40"/>
      <c r="C153" s="229" t="s">
        <v>216</v>
      </c>
      <c r="D153" s="229" t="s">
        <v>181</v>
      </c>
      <c r="E153" s="230" t="s">
        <v>2342</v>
      </c>
      <c r="F153" s="231" t="s">
        <v>2343</v>
      </c>
      <c r="G153" s="232" t="s">
        <v>2344</v>
      </c>
      <c r="H153" s="233">
        <v>2297.9200000000001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43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1925</v>
      </c>
      <c r="AT153" s="240" t="s">
        <v>181</v>
      </c>
      <c r="AU153" s="240" t="s">
        <v>87</v>
      </c>
      <c r="AY153" s="18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85</v>
      </c>
      <c r="BK153" s="241">
        <f>ROUND(I153*H153,2)</f>
        <v>0</v>
      </c>
      <c r="BL153" s="18" t="s">
        <v>1925</v>
      </c>
      <c r="BM153" s="240" t="s">
        <v>2345</v>
      </c>
    </row>
    <row r="154" s="2" customFormat="1">
      <c r="A154" s="39"/>
      <c r="B154" s="40"/>
      <c r="C154" s="41"/>
      <c r="D154" s="242" t="s">
        <v>188</v>
      </c>
      <c r="E154" s="41"/>
      <c r="F154" s="243" t="s">
        <v>2346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188</v>
      </c>
      <c r="AU154" s="18" t="s">
        <v>87</v>
      </c>
    </row>
    <row r="155" s="2" customFormat="1">
      <c r="A155" s="39"/>
      <c r="B155" s="40"/>
      <c r="C155" s="41"/>
      <c r="D155" s="242" t="s">
        <v>198</v>
      </c>
      <c r="E155" s="41"/>
      <c r="F155" s="269" t="s">
        <v>2347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198</v>
      </c>
      <c r="AU155" s="18" t="s">
        <v>87</v>
      </c>
    </row>
    <row r="156" s="15" customFormat="1">
      <c r="A156" s="15"/>
      <c r="B156" s="270"/>
      <c r="C156" s="271"/>
      <c r="D156" s="242" t="s">
        <v>190</v>
      </c>
      <c r="E156" s="272" t="s">
        <v>1</v>
      </c>
      <c r="F156" s="273" t="s">
        <v>2348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9" t="s">
        <v>190</v>
      </c>
      <c r="AU156" s="279" t="s">
        <v>87</v>
      </c>
      <c r="AV156" s="15" t="s">
        <v>85</v>
      </c>
      <c r="AW156" s="15" t="s">
        <v>34</v>
      </c>
      <c r="AX156" s="15" t="s">
        <v>78</v>
      </c>
      <c r="AY156" s="279" t="s">
        <v>179</v>
      </c>
    </row>
    <row r="157" s="13" customFormat="1">
      <c r="A157" s="13"/>
      <c r="B157" s="247"/>
      <c r="C157" s="248"/>
      <c r="D157" s="242" t="s">
        <v>190</v>
      </c>
      <c r="E157" s="249" t="s">
        <v>1</v>
      </c>
      <c r="F157" s="250" t="s">
        <v>2349</v>
      </c>
      <c r="G157" s="248"/>
      <c r="H157" s="251">
        <v>2297.9200000000001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190</v>
      </c>
      <c r="AU157" s="257" t="s">
        <v>87</v>
      </c>
      <c r="AV157" s="13" t="s">
        <v>87</v>
      </c>
      <c r="AW157" s="13" t="s">
        <v>34</v>
      </c>
      <c r="AX157" s="13" t="s">
        <v>78</v>
      </c>
      <c r="AY157" s="257" t="s">
        <v>179</v>
      </c>
    </row>
    <row r="158" s="14" customFormat="1">
      <c r="A158" s="14"/>
      <c r="B158" s="258"/>
      <c r="C158" s="259"/>
      <c r="D158" s="242" t="s">
        <v>190</v>
      </c>
      <c r="E158" s="260" t="s">
        <v>1</v>
      </c>
      <c r="F158" s="261" t="s">
        <v>192</v>
      </c>
      <c r="G158" s="259"/>
      <c r="H158" s="262">
        <v>2297.9200000000001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190</v>
      </c>
      <c r="AU158" s="268" t="s">
        <v>87</v>
      </c>
      <c r="AV158" s="14" t="s">
        <v>186</v>
      </c>
      <c r="AW158" s="14" t="s">
        <v>34</v>
      </c>
      <c r="AX158" s="14" t="s">
        <v>85</v>
      </c>
      <c r="AY158" s="268" t="s">
        <v>179</v>
      </c>
    </row>
    <row r="159" s="2" customFormat="1" ht="24.15" customHeight="1">
      <c r="A159" s="39"/>
      <c r="B159" s="40"/>
      <c r="C159" s="229" t="s">
        <v>237</v>
      </c>
      <c r="D159" s="229" t="s">
        <v>181</v>
      </c>
      <c r="E159" s="230" t="s">
        <v>2350</v>
      </c>
      <c r="F159" s="231" t="s">
        <v>2351</v>
      </c>
      <c r="G159" s="232" t="s">
        <v>2344</v>
      </c>
      <c r="H159" s="233">
        <v>2992.6399999999999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1925</v>
      </c>
      <c r="AT159" s="240" t="s">
        <v>181</v>
      </c>
      <c r="AU159" s="240" t="s">
        <v>87</v>
      </c>
      <c r="AY159" s="18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85</v>
      </c>
      <c r="BK159" s="241">
        <f>ROUND(I159*H159,2)</f>
        <v>0</v>
      </c>
      <c r="BL159" s="18" t="s">
        <v>1925</v>
      </c>
      <c r="BM159" s="240" t="s">
        <v>2352</v>
      </c>
    </row>
    <row r="160" s="2" customFormat="1">
      <c r="A160" s="39"/>
      <c r="B160" s="40"/>
      <c r="C160" s="41"/>
      <c r="D160" s="242" t="s">
        <v>188</v>
      </c>
      <c r="E160" s="41"/>
      <c r="F160" s="243" t="s">
        <v>2346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188</v>
      </c>
      <c r="AU160" s="18" t="s">
        <v>87</v>
      </c>
    </row>
    <row r="161" s="2" customFormat="1">
      <c r="A161" s="39"/>
      <c r="B161" s="40"/>
      <c r="C161" s="41"/>
      <c r="D161" s="242" t="s">
        <v>198</v>
      </c>
      <c r="E161" s="41"/>
      <c r="F161" s="269" t="s">
        <v>2347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198</v>
      </c>
      <c r="AU161" s="18" t="s">
        <v>87</v>
      </c>
    </row>
    <row r="162" s="15" customFormat="1">
      <c r="A162" s="15"/>
      <c r="B162" s="270"/>
      <c r="C162" s="271"/>
      <c r="D162" s="242" t="s">
        <v>190</v>
      </c>
      <c r="E162" s="272" t="s">
        <v>1</v>
      </c>
      <c r="F162" s="273" t="s">
        <v>2353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9" t="s">
        <v>190</v>
      </c>
      <c r="AU162" s="279" t="s">
        <v>87</v>
      </c>
      <c r="AV162" s="15" t="s">
        <v>85</v>
      </c>
      <c r="AW162" s="15" t="s">
        <v>34</v>
      </c>
      <c r="AX162" s="15" t="s">
        <v>78</v>
      </c>
      <c r="AY162" s="279" t="s">
        <v>179</v>
      </c>
    </row>
    <row r="163" s="13" customFormat="1">
      <c r="A163" s="13"/>
      <c r="B163" s="247"/>
      <c r="C163" s="248"/>
      <c r="D163" s="242" t="s">
        <v>190</v>
      </c>
      <c r="E163" s="249" t="s">
        <v>1</v>
      </c>
      <c r="F163" s="250" t="s">
        <v>2354</v>
      </c>
      <c r="G163" s="248"/>
      <c r="H163" s="251">
        <v>2992.6399999999999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190</v>
      </c>
      <c r="AU163" s="257" t="s">
        <v>87</v>
      </c>
      <c r="AV163" s="13" t="s">
        <v>87</v>
      </c>
      <c r="AW163" s="13" t="s">
        <v>34</v>
      </c>
      <c r="AX163" s="13" t="s">
        <v>78</v>
      </c>
      <c r="AY163" s="257" t="s">
        <v>179</v>
      </c>
    </row>
    <row r="164" s="14" customFormat="1">
      <c r="A164" s="14"/>
      <c r="B164" s="258"/>
      <c r="C164" s="259"/>
      <c r="D164" s="242" t="s">
        <v>190</v>
      </c>
      <c r="E164" s="260" t="s">
        <v>1</v>
      </c>
      <c r="F164" s="261" t="s">
        <v>192</v>
      </c>
      <c r="G164" s="259"/>
      <c r="H164" s="262">
        <v>2992.6399999999999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190</v>
      </c>
      <c r="AU164" s="268" t="s">
        <v>87</v>
      </c>
      <c r="AV164" s="14" t="s">
        <v>186</v>
      </c>
      <c r="AW164" s="14" t="s">
        <v>34</v>
      </c>
      <c r="AX164" s="14" t="s">
        <v>85</v>
      </c>
      <c r="AY164" s="268" t="s">
        <v>179</v>
      </c>
    </row>
    <row r="165" s="2" customFormat="1" ht="24.15" customHeight="1">
      <c r="A165" s="39"/>
      <c r="B165" s="40"/>
      <c r="C165" s="229" t="s">
        <v>243</v>
      </c>
      <c r="D165" s="229" t="s">
        <v>181</v>
      </c>
      <c r="E165" s="230" t="s">
        <v>2355</v>
      </c>
      <c r="F165" s="231" t="s">
        <v>2356</v>
      </c>
      <c r="G165" s="232" t="s">
        <v>2344</v>
      </c>
      <c r="H165" s="233">
        <v>10022.5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1925</v>
      </c>
      <c r="AT165" s="240" t="s">
        <v>181</v>
      </c>
      <c r="AU165" s="240" t="s">
        <v>87</v>
      </c>
      <c r="AY165" s="18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85</v>
      </c>
      <c r="BK165" s="241">
        <f>ROUND(I165*H165,2)</f>
        <v>0</v>
      </c>
      <c r="BL165" s="18" t="s">
        <v>1925</v>
      </c>
      <c r="BM165" s="240" t="s">
        <v>2357</v>
      </c>
    </row>
    <row r="166" s="2" customFormat="1">
      <c r="A166" s="39"/>
      <c r="B166" s="40"/>
      <c r="C166" s="41"/>
      <c r="D166" s="242" t="s">
        <v>188</v>
      </c>
      <c r="E166" s="41"/>
      <c r="F166" s="243" t="s">
        <v>2346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188</v>
      </c>
      <c r="AU166" s="18" t="s">
        <v>87</v>
      </c>
    </row>
    <row r="167" s="15" customFormat="1">
      <c r="A167" s="15"/>
      <c r="B167" s="270"/>
      <c r="C167" s="271"/>
      <c r="D167" s="242" t="s">
        <v>190</v>
      </c>
      <c r="E167" s="272" t="s">
        <v>1</v>
      </c>
      <c r="F167" s="273" t="s">
        <v>2358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190</v>
      </c>
      <c r="AU167" s="279" t="s">
        <v>87</v>
      </c>
      <c r="AV167" s="15" t="s">
        <v>85</v>
      </c>
      <c r="AW167" s="15" t="s">
        <v>34</v>
      </c>
      <c r="AX167" s="15" t="s">
        <v>78</v>
      </c>
      <c r="AY167" s="279" t="s">
        <v>179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2359</v>
      </c>
      <c r="G168" s="248"/>
      <c r="H168" s="251">
        <v>10022.5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4" customFormat="1">
      <c r="A169" s="14"/>
      <c r="B169" s="258"/>
      <c r="C169" s="259"/>
      <c r="D169" s="242" t="s">
        <v>190</v>
      </c>
      <c r="E169" s="260" t="s">
        <v>1</v>
      </c>
      <c r="F169" s="261" t="s">
        <v>192</v>
      </c>
      <c r="G169" s="259"/>
      <c r="H169" s="262">
        <v>10022.5</v>
      </c>
      <c r="I169" s="263"/>
      <c r="J169" s="259"/>
      <c r="K169" s="259"/>
      <c r="L169" s="264"/>
      <c r="M169" s="308"/>
      <c r="N169" s="309"/>
      <c r="O169" s="309"/>
      <c r="P169" s="309"/>
      <c r="Q169" s="309"/>
      <c r="R169" s="309"/>
      <c r="S169" s="309"/>
      <c r="T169" s="31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190</v>
      </c>
      <c r="AU169" s="268" t="s">
        <v>87</v>
      </c>
      <c r="AV169" s="14" t="s">
        <v>186</v>
      </c>
      <c r="AW169" s="14" t="s">
        <v>34</v>
      </c>
      <c r="AX169" s="14" t="s">
        <v>85</v>
      </c>
      <c r="AY169" s="268" t="s">
        <v>179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fC1oB0k3+6Mj8cX7tQfsMjx5DNvkrAidA0p6RDo5rf+bYuGL00NCDTbqz4UozHHFNLWRQnO8aUlYXDBlRfMXpw==" hashValue="pVR+qY0hzjc4xfBY8/Ctf1vVBpj17gMlACTVklSxhjrBYZ8iubF69vylUbsfBiEWN+C9rOgDekQ+XjrJRwpeVg==" algorithmName="SHA-512" password="CC35"/>
  <autoFilter ref="C128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35.25" customHeight="1">
      <c r="A29" s="157"/>
      <c r="B29" s="158"/>
      <c r="C29" s="157"/>
      <c r="D29" s="157"/>
      <c r="E29" s="159" t="s">
        <v>2361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ROUND((SUM(BE133:BE810)),  2)</f>
        <v>0</v>
      </c>
      <c r="G35" s="39"/>
      <c r="H35" s="39"/>
      <c r="I35" s="166">
        <v>0.20999999999999999</v>
      </c>
      <c r="J35" s="165">
        <f>ROUND(((SUM(BE133:BE810))*I35),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ROUND((SUM(BF133:BF810)),  2)</f>
        <v>0</v>
      </c>
      <c r="G36" s="39"/>
      <c r="H36" s="39"/>
      <c r="I36" s="166">
        <v>0.14999999999999999</v>
      </c>
      <c r="J36" s="165">
        <f>ROUND(((SUM(BF133:BF810))*I36),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ROUND((SUM(BG133:BG810)),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ROUND((SUM(BH133:BH810)),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ROUND((SUM(BI133:BI810)),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101 - Stezka a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149</v>
      </c>
      <c r="E99" s="194"/>
      <c r="F99" s="194"/>
      <c r="G99" s="194"/>
      <c r="H99" s="194"/>
      <c r="I99" s="194"/>
      <c r="J99" s="195">
        <f>J134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150</v>
      </c>
      <c r="E100" s="199"/>
      <c r="F100" s="199"/>
      <c r="G100" s="199"/>
      <c r="H100" s="199"/>
      <c r="I100" s="199"/>
      <c r="J100" s="200">
        <f>J135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151</v>
      </c>
      <c r="E101" s="199"/>
      <c r="F101" s="199"/>
      <c r="G101" s="199"/>
      <c r="H101" s="199"/>
      <c r="I101" s="199"/>
      <c r="J101" s="200">
        <f>J314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152</v>
      </c>
      <c r="E102" s="199"/>
      <c r="F102" s="199"/>
      <c r="G102" s="199"/>
      <c r="H102" s="199"/>
      <c r="I102" s="199"/>
      <c r="J102" s="200">
        <f>J347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153</v>
      </c>
      <c r="E103" s="199"/>
      <c r="F103" s="199"/>
      <c r="G103" s="199"/>
      <c r="H103" s="199"/>
      <c r="I103" s="199"/>
      <c r="J103" s="200">
        <f>J388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154</v>
      </c>
      <c r="E104" s="199"/>
      <c r="F104" s="199"/>
      <c r="G104" s="199"/>
      <c r="H104" s="199"/>
      <c r="I104" s="199"/>
      <c r="J104" s="200">
        <f>J398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155</v>
      </c>
      <c r="E105" s="199"/>
      <c r="F105" s="199"/>
      <c r="G105" s="199"/>
      <c r="H105" s="199"/>
      <c r="I105" s="199"/>
      <c r="J105" s="200">
        <f>J533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156</v>
      </c>
      <c r="E106" s="199"/>
      <c r="F106" s="199"/>
      <c r="G106" s="199"/>
      <c r="H106" s="199"/>
      <c r="I106" s="199"/>
      <c r="J106" s="200">
        <f>J570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3"/>
      <c r="D107" s="198" t="s">
        <v>157</v>
      </c>
      <c r="E107" s="199"/>
      <c r="F107" s="199"/>
      <c r="G107" s="199"/>
      <c r="H107" s="199"/>
      <c r="I107" s="199"/>
      <c r="J107" s="200">
        <f>J718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158</v>
      </c>
      <c r="E108" s="199"/>
      <c r="F108" s="199"/>
      <c r="G108" s="199"/>
      <c r="H108" s="199"/>
      <c r="I108" s="199"/>
      <c r="J108" s="200">
        <f>J762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159</v>
      </c>
      <c r="E109" s="199"/>
      <c r="F109" s="199"/>
      <c r="G109" s="199"/>
      <c r="H109" s="199"/>
      <c r="I109" s="199"/>
      <c r="J109" s="200">
        <f>J802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1939</v>
      </c>
      <c r="E110" s="194"/>
      <c r="F110" s="194"/>
      <c r="G110" s="194"/>
      <c r="H110" s="194"/>
      <c r="I110" s="194"/>
      <c r="J110" s="195">
        <f>J805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3"/>
      <c r="D111" s="198" t="s">
        <v>2174</v>
      </c>
      <c r="E111" s="199"/>
      <c r="F111" s="199"/>
      <c r="G111" s="199"/>
      <c r="H111" s="199"/>
      <c r="I111" s="199"/>
      <c r="J111" s="200">
        <f>J806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164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Klatovy - cyklostezka podél I/22 v Puškinově ulici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138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2360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140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SO 101 - Stezka a zpevněné plochy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F14</f>
        <v xml:space="preserve">Klatovy </v>
      </c>
      <c r="G127" s="41"/>
      <c r="H127" s="41"/>
      <c r="I127" s="33" t="s">
        <v>24</v>
      </c>
      <c r="J127" s="80" t="str">
        <f>IF(J14="","",J14)</f>
        <v>2. 11. 2023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26</v>
      </c>
      <c r="D129" s="41"/>
      <c r="E129" s="41"/>
      <c r="F129" s="28" t="str">
        <f>E17</f>
        <v xml:space="preserve"> </v>
      </c>
      <c r="G129" s="41"/>
      <c r="H129" s="41"/>
      <c r="I129" s="33" t="s">
        <v>32</v>
      </c>
      <c r="J129" s="37" t="str">
        <f>E23</f>
        <v>Projekce dopravní Filip,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165</v>
      </c>
      <c r="D132" s="205" t="s">
        <v>63</v>
      </c>
      <c r="E132" s="205" t="s">
        <v>59</v>
      </c>
      <c r="F132" s="205" t="s">
        <v>60</v>
      </c>
      <c r="G132" s="205" t="s">
        <v>166</v>
      </c>
      <c r="H132" s="205" t="s">
        <v>167</v>
      </c>
      <c r="I132" s="205" t="s">
        <v>168</v>
      </c>
      <c r="J132" s="205" t="s">
        <v>146</v>
      </c>
      <c r="K132" s="206" t="s">
        <v>169</v>
      </c>
      <c r="L132" s="207"/>
      <c r="M132" s="101" t="s">
        <v>1</v>
      </c>
      <c r="N132" s="102" t="s">
        <v>42</v>
      </c>
      <c r="O132" s="102" t="s">
        <v>170</v>
      </c>
      <c r="P132" s="102" t="s">
        <v>171</v>
      </c>
      <c r="Q132" s="102" t="s">
        <v>172</v>
      </c>
      <c r="R132" s="102" t="s">
        <v>173</v>
      </c>
      <c r="S132" s="102" t="s">
        <v>174</v>
      </c>
      <c r="T132" s="103" t="s">
        <v>175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176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P134+P805</f>
        <v>0</v>
      </c>
      <c r="Q133" s="105"/>
      <c r="R133" s="210">
        <f>R134+R805</f>
        <v>83.810649060000003</v>
      </c>
      <c r="S133" s="105"/>
      <c r="T133" s="211">
        <f>T134+T805</f>
        <v>109.99668000000001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77</v>
      </c>
      <c r="AU133" s="18" t="s">
        <v>148</v>
      </c>
      <c r="BK133" s="212">
        <f>BK134+BK805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177</v>
      </c>
      <c r="F134" s="216" t="s">
        <v>178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P135+P314+P347+P388+P398+P533+P570+P762+P802</f>
        <v>0</v>
      </c>
      <c r="Q134" s="221"/>
      <c r="R134" s="222">
        <f>R135+R314+R347+R388+R398+R533+R570+R762+R802</f>
        <v>83.810649060000003</v>
      </c>
      <c r="S134" s="221"/>
      <c r="T134" s="223">
        <f>T135+T314+T347+T388+T398+T533+T570+T762+T802</f>
        <v>109.99668000000001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179</v>
      </c>
      <c r="BK134" s="226">
        <f>BK135+BK314+BK347+BK388+BK398+BK533+BK570+BK762+BK802</f>
        <v>0</v>
      </c>
    </row>
    <row r="135" s="12" customFormat="1" ht="22.8" customHeight="1">
      <c r="A135" s="12"/>
      <c r="B135" s="213"/>
      <c r="C135" s="214"/>
      <c r="D135" s="215" t="s">
        <v>77</v>
      </c>
      <c r="E135" s="227" t="s">
        <v>85</v>
      </c>
      <c r="F135" s="227" t="s">
        <v>180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SUM(P136:P313)</f>
        <v>0</v>
      </c>
      <c r="Q135" s="221"/>
      <c r="R135" s="222">
        <f>SUM(R136:R313)</f>
        <v>22.698055</v>
      </c>
      <c r="S135" s="221"/>
      <c r="T135" s="223">
        <f>SUM(T136:T313)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85</v>
      </c>
      <c r="AT135" s="225" t="s">
        <v>77</v>
      </c>
      <c r="AU135" s="225" t="s">
        <v>85</v>
      </c>
      <c r="AY135" s="224" t="s">
        <v>179</v>
      </c>
      <c r="BK135" s="226">
        <f>SUM(BK136:BK313)</f>
        <v>0</v>
      </c>
    </row>
    <row r="136" s="2" customFormat="1" ht="33" customHeight="1">
      <c r="A136" s="39"/>
      <c r="B136" s="40"/>
      <c r="C136" s="229" t="s">
        <v>85</v>
      </c>
      <c r="D136" s="229" t="s">
        <v>181</v>
      </c>
      <c r="E136" s="230" t="s">
        <v>182</v>
      </c>
      <c r="F136" s="231" t="s">
        <v>183</v>
      </c>
      <c r="G136" s="232" t="s">
        <v>184</v>
      </c>
      <c r="H136" s="233">
        <v>5</v>
      </c>
      <c r="I136" s="234"/>
      <c r="J136" s="235">
        <f>ROUND(I136*H136,2)</f>
        <v>0</v>
      </c>
      <c r="K136" s="231" t="s">
        <v>185</v>
      </c>
      <c r="L136" s="45"/>
      <c r="M136" s="236" t="s">
        <v>1</v>
      </c>
      <c r="N136" s="237" t="s">
        <v>43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186</v>
      </c>
      <c r="AT136" s="240" t="s">
        <v>181</v>
      </c>
      <c r="AU136" s="240" t="s">
        <v>87</v>
      </c>
      <c r="AY136" s="18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85</v>
      </c>
      <c r="BK136" s="241">
        <f>ROUND(I136*H136,2)</f>
        <v>0</v>
      </c>
      <c r="BL136" s="18" t="s">
        <v>186</v>
      </c>
      <c r="BM136" s="240" t="s">
        <v>2362</v>
      </c>
    </row>
    <row r="137" s="2" customFormat="1">
      <c r="A137" s="39"/>
      <c r="B137" s="40"/>
      <c r="C137" s="41"/>
      <c r="D137" s="242" t="s">
        <v>188</v>
      </c>
      <c r="E137" s="41"/>
      <c r="F137" s="243" t="s">
        <v>189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188</v>
      </c>
      <c r="AU137" s="18" t="s">
        <v>87</v>
      </c>
    </row>
    <row r="138" s="13" customFormat="1">
      <c r="A138" s="13"/>
      <c r="B138" s="247"/>
      <c r="C138" s="248"/>
      <c r="D138" s="242" t="s">
        <v>190</v>
      </c>
      <c r="E138" s="249" t="s">
        <v>1</v>
      </c>
      <c r="F138" s="250" t="s">
        <v>211</v>
      </c>
      <c r="G138" s="248"/>
      <c r="H138" s="251">
        <v>5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7" t="s">
        <v>190</v>
      </c>
      <c r="AU138" s="257" t="s">
        <v>87</v>
      </c>
      <c r="AV138" s="13" t="s">
        <v>87</v>
      </c>
      <c r="AW138" s="13" t="s">
        <v>34</v>
      </c>
      <c r="AX138" s="13" t="s">
        <v>78</v>
      </c>
      <c r="AY138" s="257" t="s">
        <v>179</v>
      </c>
    </row>
    <row r="139" s="14" customFormat="1">
      <c r="A139" s="14"/>
      <c r="B139" s="258"/>
      <c r="C139" s="259"/>
      <c r="D139" s="242" t="s">
        <v>190</v>
      </c>
      <c r="E139" s="260" t="s">
        <v>1</v>
      </c>
      <c r="F139" s="261" t="s">
        <v>192</v>
      </c>
      <c r="G139" s="259"/>
      <c r="H139" s="262">
        <v>5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8" t="s">
        <v>190</v>
      </c>
      <c r="AU139" s="268" t="s">
        <v>87</v>
      </c>
      <c r="AV139" s="14" t="s">
        <v>186</v>
      </c>
      <c r="AW139" s="14" t="s">
        <v>34</v>
      </c>
      <c r="AX139" s="14" t="s">
        <v>85</v>
      </c>
      <c r="AY139" s="268" t="s">
        <v>179</v>
      </c>
    </row>
    <row r="140" s="2" customFormat="1" ht="24.15" customHeight="1">
      <c r="A140" s="39"/>
      <c r="B140" s="40"/>
      <c r="C140" s="229" t="s">
        <v>87</v>
      </c>
      <c r="D140" s="229" t="s">
        <v>181</v>
      </c>
      <c r="E140" s="230" t="s">
        <v>232</v>
      </c>
      <c r="F140" s="231" t="s">
        <v>233</v>
      </c>
      <c r="G140" s="232" t="s">
        <v>184</v>
      </c>
      <c r="H140" s="233">
        <v>203.91</v>
      </c>
      <c r="I140" s="234"/>
      <c r="J140" s="235">
        <f>ROUND(I140*H140,2)</f>
        <v>0</v>
      </c>
      <c r="K140" s="231" t="s">
        <v>185</v>
      </c>
      <c r="L140" s="45"/>
      <c r="M140" s="236" t="s">
        <v>1</v>
      </c>
      <c r="N140" s="237" t="s">
        <v>43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186</v>
      </c>
      <c r="AT140" s="240" t="s">
        <v>181</v>
      </c>
      <c r="AU140" s="240" t="s">
        <v>87</v>
      </c>
      <c r="AY140" s="18" t="s">
        <v>179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85</v>
      </c>
      <c r="BK140" s="241">
        <f>ROUND(I140*H140,2)</f>
        <v>0</v>
      </c>
      <c r="BL140" s="18" t="s">
        <v>186</v>
      </c>
      <c r="BM140" s="240" t="s">
        <v>2363</v>
      </c>
    </row>
    <row r="141" s="2" customFormat="1">
      <c r="A141" s="39"/>
      <c r="B141" s="40"/>
      <c r="C141" s="41"/>
      <c r="D141" s="242" t="s">
        <v>188</v>
      </c>
      <c r="E141" s="41"/>
      <c r="F141" s="243" t="s">
        <v>235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188</v>
      </c>
      <c r="AU141" s="18" t="s">
        <v>87</v>
      </c>
    </row>
    <row r="142" s="13" customFormat="1">
      <c r="A142" s="13"/>
      <c r="B142" s="247"/>
      <c r="C142" s="248"/>
      <c r="D142" s="242" t="s">
        <v>190</v>
      </c>
      <c r="E142" s="249" t="s">
        <v>1</v>
      </c>
      <c r="F142" s="250" t="s">
        <v>2364</v>
      </c>
      <c r="G142" s="248"/>
      <c r="H142" s="251">
        <v>203.91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190</v>
      </c>
      <c r="AU142" s="257" t="s">
        <v>87</v>
      </c>
      <c r="AV142" s="13" t="s">
        <v>87</v>
      </c>
      <c r="AW142" s="13" t="s">
        <v>34</v>
      </c>
      <c r="AX142" s="13" t="s">
        <v>78</v>
      </c>
      <c r="AY142" s="257" t="s">
        <v>179</v>
      </c>
    </row>
    <row r="143" s="14" customFormat="1">
      <c r="A143" s="14"/>
      <c r="B143" s="258"/>
      <c r="C143" s="259"/>
      <c r="D143" s="242" t="s">
        <v>190</v>
      </c>
      <c r="E143" s="260" t="s">
        <v>1</v>
      </c>
      <c r="F143" s="261" t="s">
        <v>192</v>
      </c>
      <c r="G143" s="259"/>
      <c r="H143" s="262">
        <v>203.91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190</v>
      </c>
      <c r="AU143" s="268" t="s">
        <v>87</v>
      </c>
      <c r="AV143" s="14" t="s">
        <v>186</v>
      </c>
      <c r="AW143" s="14" t="s">
        <v>34</v>
      </c>
      <c r="AX143" s="14" t="s">
        <v>85</v>
      </c>
      <c r="AY143" s="268" t="s">
        <v>179</v>
      </c>
    </row>
    <row r="144" s="2" customFormat="1" ht="33" customHeight="1">
      <c r="A144" s="39"/>
      <c r="B144" s="40"/>
      <c r="C144" s="229" t="s">
        <v>95</v>
      </c>
      <c r="D144" s="229" t="s">
        <v>181</v>
      </c>
      <c r="E144" s="230" t="s">
        <v>2365</v>
      </c>
      <c r="F144" s="231" t="s">
        <v>2366</v>
      </c>
      <c r="G144" s="232" t="s">
        <v>246</v>
      </c>
      <c r="H144" s="233">
        <v>59.850000000000001</v>
      </c>
      <c r="I144" s="234"/>
      <c r="J144" s="235">
        <f>ROUND(I144*H144,2)</f>
        <v>0</v>
      </c>
      <c r="K144" s="231" t="s">
        <v>185</v>
      </c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186</v>
      </c>
      <c r="AT144" s="240" t="s">
        <v>181</v>
      </c>
      <c r="AU144" s="240" t="s">
        <v>87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186</v>
      </c>
      <c r="BM144" s="240" t="s">
        <v>2367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2368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87</v>
      </c>
    </row>
    <row r="146" s="13" customFormat="1">
      <c r="A146" s="13"/>
      <c r="B146" s="247"/>
      <c r="C146" s="248"/>
      <c r="D146" s="242" t="s">
        <v>190</v>
      </c>
      <c r="E146" s="249" t="s">
        <v>1</v>
      </c>
      <c r="F146" s="250" t="s">
        <v>2369</v>
      </c>
      <c r="G146" s="248"/>
      <c r="H146" s="251">
        <v>20.015000000000001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190</v>
      </c>
      <c r="AU146" s="257" t="s">
        <v>87</v>
      </c>
      <c r="AV146" s="13" t="s">
        <v>87</v>
      </c>
      <c r="AW146" s="13" t="s">
        <v>34</v>
      </c>
      <c r="AX146" s="13" t="s">
        <v>78</v>
      </c>
      <c r="AY146" s="257" t="s">
        <v>179</v>
      </c>
    </row>
    <row r="147" s="13" customFormat="1">
      <c r="A147" s="13"/>
      <c r="B147" s="247"/>
      <c r="C147" s="248"/>
      <c r="D147" s="242" t="s">
        <v>190</v>
      </c>
      <c r="E147" s="249" t="s">
        <v>1</v>
      </c>
      <c r="F147" s="250" t="s">
        <v>2370</v>
      </c>
      <c r="G147" s="248"/>
      <c r="H147" s="251">
        <v>2.1840000000000002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190</v>
      </c>
      <c r="AU147" s="257" t="s">
        <v>87</v>
      </c>
      <c r="AV147" s="13" t="s">
        <v>87</v>
      </c>
      <c r="AW147" s="13" t="s">
        <v>34</v>
      </c>
      <c r="AX147" s="13" t="s">
        <v>78</v>
      </c>
      <c r="AY147" s="257" t="s">
        <v>179</v>
      </c>
    </row>
    <row r="148" s="13" customFormat="1">
      <c r="A148" s="13"/>
      <c r="B148" s="247"/>
      <c r="C148" s="248"/>
      <c r="D148" s="242" t="s">
        <v>190</v>
      </c>
      <c r="E148" s="249" t="s">
        <v>1</v>
      </c>
      <c r="F148" s="250" t="s">
        <v>2371</v>
      </c>
      <c r="G148" s="248"/>
      <c r="H148" s="251">
        <v>37.651000000000003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190</v>
      </c>
      <c r="AU148" s="257" t="s">
        <v>87</v>
      </c>
      <c r="AV148" s="13" t="s">
        <v>87</v>
      </c>
      <c r="AW148" s="13" t="s">
        <v>34</v>
      </c>
      <c r="AX148" s="13" t="s">
        <v>78</v>
      </c>
      <c r="AY148" s="257" t="s">
        <v>179</v>
      </c>
    </row>
    <row r="149" s="14" customFormat="1">
      <c r="A149" s="14"/>
      <c r="B149" s="258"/>
      <c r="C149" s="259"/>
      <c r="D149" s="242" t="s">
        <v>190</v>
      </c>
      <c r="E149" s="260" t="s">
        <v>1</v>
      </c>
      <c r="F149" s="261" t="s">
        <v>192</v>
      </c>
      <c r="G149" s="259"/>
      <c r="H149" s="262">
        <v>59.850000000000009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190</v>
      </c>
      <c r="AU149" s="268" t="s">
        <v>87</v>
      </c>
      <c r="AV149" s="14" t="s">
        <v>186</v>
      </c>
      <c r="AW149" s="14" t="s">
        <v>34</v>
      </c>
      <c r="AX149" s="14" t="s">
        <v>85</v>
      </c>
      <c r="AY149" s="268" t="s">
        <v>179</v>
      </c>
    </row>
    <row r="150" s="2" customFormat="1" ht="33" customHeight="1">
      <c r="A150" s="39"/>
      <c r="B150" s="40"/>
      <c r="C150" s="229" t="s">
        <v>186</v>
      </c>
      <c r="D150" s="229" t="s">
        <v>181</v>
      </c>
      <c r="E150" s="230" t="s">
        <v>2372</v>
      </c>
      <c r="F150" s="231" t="s">
        <v>2373</v>
      </c>
      <c r="G150" s="232" t="s">
        <v>246</v>
      </c>
      <c r="H150" s="233">
        <v>40</v>
      </c>
      <c r="I150" s="234"/>
      <c r="J150" s="235">
        <f>ROUND(I150*H150,2)</f>
        <v>0</v>
      </c>
      <c r="K150" s="231" t="s">
        <v>185</v>
      </c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186</v>
      </c>
      <c r="AT150" s="240" t="s">
        <v>181</v>
      </c>
      <c r="AU150" s="240" t="s">
        <v>87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186</v>
      </c>
      <c r="BM150" s="240" t="s">
        <v>2374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2375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87</v>
      </c>
    </row>
    <row r="152" s="13" customFormat="1">
      <c r="A152" s="13"/>
      <c r="B152" s="247"/>
      <c r="C152" s="248"/>
      <c r="D152" s="242" t="s">
        <v>190</v>
      </c>
      <c r="E152" s="249" t="s">
        <v>1</v>
      </c>
      <c r="F152" s="250" t="s">
        <v>2376</v>
      </c>
      <c r="G152" s="248"/>
      <c r="H152" s="251">
        <v>40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7" t="s">
        <v>190</v>
      </c>
      <c r="AU152" s="257" t="s">
        <v>87</v>
      </c>
      <c r="AV152" s="13" t="s">
        <v>87</v>
      </c>
      <c r="AW152" s="13" t="s">
        <v>34</v>
      </c>
      <c r="AX152" s="13" t="s">
        <v>85</v>
      </c>
      <c r="AY152" s="257" t="s">
        <v>179</v>
      </c>
    </row>
    <row r="153" s="2" customFormat="1" ht="24.15" customHeight="1">
      <c r="A153" s="39"/>
      <c r="B153" s="40"/>
      <c r="C153" s="229" t="s">
        <v>211</v>
      </c>
      <c r="D153" s="229" t="s">
        <v>181</v>
      </c>
      <c r="E153" s="230" t="s">
        <v>251</v>
      </c>
      <c r="F153" s="231" t="s">
        <v>252</v>
      </c>
      <c r="G153" s="232" t="s">
        <v>253</v>
      </c>
      <c r="H153" s="233">
        <v>2.1000000000000001</v>
      </c>
      <c r="I153" s="234"/>
      <c r="J153" s="235">
        <f>ROUND(I153*H153,2)</f>
        <v>0</v>
      </c>
      <c r="K153" s="231" t="s">
        <v>185</v>
      </c>
      <c r="L153" s="45"/>
      <c r="M153" s="236" t="s">
        <v>1</v>
      </c>
      <c r="N153" s="237" t="s">
        <v>43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186</v>
      </c>
      <c r="AT153" s="240" t="s">
        <v>181</v>
      </c>
      <c r="AU153" s="240" t="s">
        <v>87</v>
      </c>
      <c r="AY153" s="18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85</v>
      </c>
      <c r="BK153" s="241">
        <f>ROUND(I153*H153,2)</f>
        <v>0</v>
      </c>
      <c r="BL153" s="18" t="s">
        <v>186</v>
      </c>
      <c r="BM153" s="240" t="s">
        <v>2377</v>
      </c>
    </row>
    <row r="154" s="2" customFormat="1">
      <c r="A154" s="39"/>
      <c r="B154" s="40"/>
      <c r="C154" s="41"/>
      <c r="D154" s="242" t="s">
        <v>188</v>
      </c>
      <c r="E154" s="41"/>
      <c r="F154" s="243" t="s">
        <v>255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188</v>
      </c>
      <c r="AU154" s="18" t="s">
        <v>87</v>
      </c>
    </row>
    <row r="155" s="15" customFormat="1">
      <c r="A155" s="15"/>
      <c r="B155" s="270"/>
      <c r="C155" s="271"/>
      <c r="D155" s="242" t="s">
        <v>190</v>
      </c>
      <c r="E155" s="272" t="s">
        <v>1</v>
      </c>
      <c r="F155" s="273" t="s">
        <v>256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190</v>
      </c>
      <c r="AU155" s="279" t="s">
        <v>87</v>
      </c>
      <c r="AV155" s="15" t="s">
        <v>85</v>
      </c>
      <c r="AW155" s="15" t="s">
        <v>34</v>
      </c>
      <c r="AX155" s="15" t="s">
        <v>78</v>
      </c>
      <c r="AY155" s="279" t="s">
        <v>179</v>
      </c>
    </row>
    <row r="156" s="13" customFormat="1">
      <c r="A156" s="13"/>
      <c r="B156" s="247"/>
      <c r="C156" s="248"/>
      <c r="D156" s="242" t="s">
        <v>190</v>
      </c>
      <c r="E156" s="249" t="s">
        <v>1</v>
      </c>
      <c r="F156" s="250" t="s">
        <v>2378</v>
      </c>
      <c r="G156" s="248"/>
      <c r="H156" s="251">
        <v>2.1000000000000001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190</v>
      </c>
      <c r="AU156" s="257" t="s">
        <v>87</v>
      </c>
      <c r="AV156" s="13" t="s">
        <v>87</v>
      </c>
      <c r="AW156" s="13" t="s">
        <v>34</v>
      </c>
      <c r="AX156" s="13" t="s">
        <v>78</v>
      </c>
      <c r="AY156" s="257" t="s">
        <v>179</v>
      </c>
    </row>
    <row r="157" s="14" customFormat="1">
      <c r="A157" s="14"/>
      <c r="B157" s="258"/>
      <c r="C157" s="259"/>
      <c r="D157" s="242" t="s">
        <v>190</v>
      </c>
      <c r="E157" s="260" t="s">
        <v>1</v>
      </c>
      <c r="F157" s="261" t="s">
        <v>192</v>
      </c>
      <c r="G157" s="259"/>
      <c r="H157" s="262">
        <v>2.1000000000000001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190</v>
      </c>
      <c r="AU157" s="268" t="s">
        <v>87</v>
      </c>
      <c r="AV157" s="14" t="s">
        <v>186</v>
      </c>
      <c r="AW157" s="14" t="s">
        <v>34</v>
      </c>
      <c r="AX157" s="14" t="s">
        <v>85</v>
      </c>
      <c r="AY157" s="268" t="s">
        <v>179</v>
      </c>
    </row>
    <row r="158" s="2" customFormat="1" ht="33" customHeight="1">
      <c r="A158" s="39"/>
      <c r="B158" s="40"/>
      <c r="C158" s="229" t="s">
        <v>217</v>
      </c>
      <c r="D158" s="229" t="s">
        <v>181</v>
      </c>
      <c r="E158" s="230" t="s">
        <v>2379</v>
      </c>
      <c r="F158" s="231" t="s">
        <v>2380</v>
      </c>
      <c r="G158" s="232" t="s">
        <v>246</v>
      </c>
      <c r="H158" s="233">
        <v>1.456</v>
      </c>
      <c r="I158" s="234"/>
      <c r="J158" s="235">
        <f>ROUND(I158*H158,2)</f>
        <v>0</v>
      </c>
      <c r="K158" s="231" t="s">
        <v>185</v>
      </c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186</v>
      </c>
      <c r="AT158" s="240" t="s">
        <v>181</v>
      </c>
      <c r="AU158" s="240" t="s">
        <v>87</v>
      </c>
      <c r="AY158" s="18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85</v>
      </c>
      <c r="BK158" s="241">
        <f>ROUND(I158*H158,2)</f>
        <v>0</v>
      </c>
      <c r="BL158" s="18" t="s">
        <v>186</v>
      </c>
      <c r="BM158" s="240" t="s">
        <v>2381</v>
      </c>
    </row>
    <row r="159" s="2" customFormat="1">
      <c r="A159" s="39"/>
      <c r="B159" s="40"/>
      <c r="C159" s="41"/>
      <c r="D159" s="242" t="s">
        <v>188</v>
      </c>
      <c r="E159" s="41"/>
      <c r="F159" s="243" t="s">
        <v>2382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188</v>
      </c>
      <c r="AU159" s="18" t="s">
        <v>87</v>
      </c>
    </row>
    <row r="160" s="13" customFormat="1">
      <c r="A160" s="13"/>
      <c r="B160" s="247"/>
      <c r="C160" s="248"/>
      <c r="D160" s="242" t="s">
        <v>190</v>
      </c>
      <c r="E160" s="249" t="s">
        <v>1</v>
      </c>
      <c r="F160" s="250" t="s">
        <v>2383</v>
      </c>
      <c r="G160" s="248"/>
      <c r="H160" s="251">
        <v>1.456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190</v>
      </c>
      <c r="AU160" s="257" t="s">
        <v>87</v>
      </c>
      <c r="AV160" s="13" t="s">
        <v>87</v>
      </c>
      <c r="AW160" s="13" t="s">
        <v>34</v>
      </c>
      <c r="AX160" s="13" t="s">
        <v>78</v>
      </c>
      <c r="AY160" s="257" t="s">
        <v>179</v>
      </c>
    </row>
    <row r="161" s="14" customFormat="1">
      <c r="A161" s="14"/>
      <c r="B161" s="258"/>
      <c r="C161" s="259"/>
      <c r="D161" s="242" t="s">
        <v>190</v>
      </c>
      <c r="E161" s="260" t="s">
        <v>1</v>
      </c>
      <c r="F161" s="261" t="s">
        <v>192</v>
      </c>
      <c r="G161" s="259"/>
      <c r="H161" s="262">
        <v>1.456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8" t="s">
        <v>190</v>
      </c>
      <c r="AU161" s="268" t="s">
        <v>87</v>
      </c>
      <c r="AV161" s="14" t="s">
        <v>186</v>
      </c>
      <c r="AW161" s="14" t="s">
        <v>34</v>
      </c>
      <c r="AX161" s="14" t="s">
        <v>85</v>
      </c>
      <c r="AY161" s="268" t="s">
        <v>179</v>
      </c>
    </row>
    <row r="162" s="2" customFormat="1" ht="33" customHeight="1">
      <c r="A162" s="39"/>
      <c r="B162" s="40"/>
      <c r="C162" s="229" t="s">
        <v>222</v>
      </c>
      <c r="D162" s="229" t="s">
        <v>181</v>
      </c>
      <c r="E162" s="230" t="s">
        <v>272</v>
      </c>
      <c r="F162" s="231" t="s">
        <v>273</v>
      </c>
      <c r="G162" s="232" t="s">
        <v>246</v>
      </c>
      <c r="H162" s="233">
        <v>10.65</v>
      </c>
      <c r="I162" s="234"/>
      <c r="J162" s="235">
        <f>ROUND(I162*H162,2)</f>
        <v>0</v>
      </c>
      <c r="K162" s="231" t="s">
        <v>185</v>
      </c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186</v>
      </c>
      <c r="AT162" s="240" t="s">
        <v>181</v>
      </c>
      <c r="AU162" s="240" t="s">
        <v>87</v>
      </c>
      <c r="AY162" s="18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85</v>
      </c>
      <c r="BK162" s="241">
        <f>ROUND(I162*H162,2)</f>
        <v>0</v>
      </c>
      <c r="BL162" s="18" t="s">
        <v>186</v>
      </c>
      <c r="BM162" s="240" t="s">
        <v>2384</v>
      </c>
    </row>
    <row r="163" s="2" customFormat="1">
      <c r="A163" s="39"/>
      <c r="B163" s="40"/>
      <c r="C163" s="41"/>
      <c r="D163" s="242" t="s">
        <v>188</v>
      </c>
      <c r="E163" s="41"/>
      <c r="F163" s="243" t="s">
        <v>275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188</v>
      </c>
      <c r="AU163" s="18" t="s">
        <v>87</v>
      </c>
    </row>
    <row r="164" s="13" customFormat="1">
      <c r="A164" s="13"/>
      <c r="B164" s="247"/>
      <c r="C164" s="248"/>
      <c r="D164" s="242" t="s">
        <v>190</v>
      </c>
      <c r="E164" s="249" t="s">
        <v>1</v>
      </c>
      <c r="F164" s="250" t="s">
        <v>2385</v>
      </c>
      <c r="G164" s="248"/>
      <c r="H164" s="251">
        <v>6.4500000000000002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190</v>
      </c>
      <c r="AU164" s="257" t="s">
        <v>87</v>
      </c>
      <c r="AV164" s="13" t="s">
        <v>87</v>
      </c>
      <c r="AW164" s="13" t="s">
        <v>34</v>
      </c>
      <c r="AX164" s="13" t="s">
        <v>78</v>
      </c>
      <c r="AY164" s="257" t="s">
        <v>179</v>
      </c>
    </row>
    <row r="165" s="13" customFormat="1">
      <c r="A165" s="13"/>
      <c r="B165" s="247"/>
      <c r="C165" s="248"/>
      <c r="D165" s="242" t="s">
        <v>190</v>
      </c>
      <c r="E165" s="249" t="s">
        <v>1</v>
      </c>
      <c r="F165" s="250" t="s">
        <v>2386</v>
      </c>
      <c r="G165" s="248"/>
      <c r="H165" s="251">
        <v>4.2000000000000002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190</v>
      </c>
      <c r="AU165" s="257" t="s">
        <v>87</v>
      </c>
      <c r="AV165" s="13" t="s">
        <v>87</v>
      </c>
      <c r="AW165" s="13" t="s">
        <v>34</v>
      </c>
      <c r="AX165" s="13" t="s">
        <v>78</v>
      </c>
      <c r="AY165" s="257" t="s">
        <v>179</v>
      </c>
    </row>
    <row r="166" s="14" customFormat="1">
      <c r="A166" s="14"/>
      <c r="B166" s="258"/>
      <c r="C166" s="259"/>
      <c r="D166" s="242" t="s">
        <v>190</v>
      </c>
      <c r="E166" s="260" t="s">
        <v>1</v>
      </c>
      <c r="F166" s="261" t="s">
        <v>192</v>
      </c>
      <c r="G166" s="259"/>
      <c r="H166" s="262">
        <v>10.65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8" t="s">
        <v>190</v>
      </c>
      <c r="AU166" s="268" t="s">
        <v>87</v>
      </c>
      <c r="AV166" s="14" t="s">
        <v>186</v>
      </c>
      <c r="AW166" s="14" t="s">
        <v>34</v>
      </c>
      <c r="AX166" s="14" t="s">
        <v>85</v>
      </c>
      <c r="AY166" s="268" t="s">
        <v>179</v>
      </c>
    </row>
    <row r="167" s="2" customFormat="1" ht="24.15" customHeight="1">
      <c r="A167" s="39"/>
      <c r="B167" s="40"/>
      <c r="C167" s="229" t="s">
        <v>227</v>
      </c>
      <c r="D167" s="229" t="s">
        <v>181</v>
      </c>
      <c r="E167" s="230" t="s">
        <v>320</v>
      </c>
      <c r="F167" s="231" t="s">
        <v>321</v>
      </c>
      <c r="G167" s="232" t="s">
        <v>184</v>
      </c>
      <c r="H167" s="233">
        <v>5</v>
      </c>
      <c r="I167" s="234"/>
      <c r="J167" s="235">
        <f>ROUND(I167*H167,2)</f>
        <v>0</v>
      </c>
      <c r="K167" s="231" t="s">
        <v>185</v>
      </c>
      <c r="L167" s="45"/>
      <c r="M167" s="236" t="s">
        <v>1</v>
      </c>
      <c r="N167" s="237" t="s">
        <v>43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186</v>
      </c>
      <c r="AT167" s="240" t="s">
        <v>181</v>
      </c>
      <c r="AU167" s="240" t="s">
        <v>87</v>
      </c>
      <c r="AY167" s="18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85</v>
      </c>
      <c r="BK167" s="241">
        <f>ROUND(I167*H167,2)</f>
        <v>0</v>
      </c>
      <c r="BL167" s="18" t="s">
        <v>186</v>
      </c>
      <c r="BM167" s="240" t="s">
        <v>2387</v>
      </c>
    </row>
    <row r="168" s="2" customFormat="1">
      <c r="A168" s="39"/>
      <c r="B168" s="40"/>
      <c r="C168" s="41"/>
      <c r="D168" s="242" t="s">
        <v>188</v>
      </c>
      <c r="E168" s="41"/>
      <c r="F168" s="243" t="s">
        <v>323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188</v>
      </c>
      <c r="AU168" s="18" t="s">
        <v>87</v>
      </c>
    </row>
    <row r="169" s="2" customFormat="1">
      <c r="A169" s="39"/>
      <c r="B169" s="40"/>
      <c r="C169" s="41"/>
      <c r="D169" s="242" t="s">
        <v>198</v>
      </c>
      <c r="E169" s="41"/>
      <c r="F169" s="269" t="s">
        <v>205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198</v>
      </c>
      <c r="AU169" s="18" t="s">
        <v>87</v>
      </c>
    </row>
    <row r="170" s="13" customFormat="1">
      <c r="A170" s="13"/>
      <c r="B170" s="247"/>
      <c r="C170" s="248"/>
      <c r="D170" s="242" t="s">
        <v>190</v>
      </c>
      <c r="E170" s="249" t="s">
        <v>1</v>
      </c>
      <c r="F170" s="250" t="s">
        <v>211</v>
      </c>
      <c r="G170" s="248"/>
      <c r="H170" s="251">
        <v>5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190</v>
      </c>
      <c r="AU170" s="257" t="s">
        <v>87</v>
      </c>
      <c r="AV170" s="13" t="s">
        <v>87</v>
      </c>
      <c r="AW170" s="13" t="s">
        <v>34</v>
      </c>
      <c r="AX170" s="13" t="s">
        <v>78</v>
      </c>
      <c r="AY170" s="257" t="s">
        <v>179</v>
      </c>
    </row>
    <row r="171" s="14" customFormat="1">
      <c r="A171" s="14"/>
      <c r="B171" s="258"/>
      <c r="C171" s="259"/>
      <c r="D171" s="242" t="s">
        <v>190</v>
      </c>
      <c r="E171" s="260" t="s">
        <v>1</v>
      </c>
      <c r="F171" s="261" t="s">
        <v>192</v>
      </c>
      <c r="G171" s="259"/>
      <c r="H171" s="262">
        <v>5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190</v>
      </c>
      <c r="AU171" s="268" t="s">
        <v>87</v>
      </c>
      <c r="AV171" s="14" t="s">
        <v>186</v>
      </c>
      <c r="AW171" s="14" t="s">
        <v>34</v>
      </c>
      <c r="AX171" s="14" t="s">
        <v>85</v>
      </c>
      <c r="AY171" s="268" t="s">
        <v>179</v>
      </c>
    </row>
    <row r="172" s="2" customFormat="1" ht="24.15" customHeight="1">
      <c r="A172" s="39"/>
      <c r="B172" s="40"/>
      <c r="C172" s="229" t="s">
        <v>216</v>
      </c>
      <c r="D172" s="229" t="s">
        <v>181</v>
      </c>
      <c r="E172" s="230" t="s">
        <v>364</v>
      </c>
      <c r="F172" s="231" t="s">
        <v>365</v>
      </c>
      <c r="G172" s="232" t="s">
        <v>184</v>
      </c>
      <c r="H172" s="233">
        <v>25</v>
      </c>
      <c r="I172" s="234"/>
      <c r="J172" s="235">
        <f>ROUND(I172*H172,2)</f>
        <v>0</v>
      </c>
      <c r="K172" s="231" t="s">
        <v>185</v>
      </c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186</v>
      </c>
      <c r="AT172" s="240" t="s">
        <v>181</v>
      </c>
      <c r="AU172" s="240" t="s">
        <v>87</v>
      </c>
      <c r="AY172" s="18" t="s">
        <v>179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85</v>
      </c>
      <c r="BK172" s="241">
        <f>ROUND(I172*H172,2)</f>
        <v>0</v>
      </c>
      <c r="BL172" s="18" t="s">
        <v>186</v>
      </c>
      <c r="BM172" s="240" t="s">
        <v>2388</v>
      </c>
    </row>
    <row r="173" s="2" customFormat="1">
      <c r="A173" s="39"/>
      <c r="B173" s="40"/>
      <c r="C173" s="41"/>
      <c r="D173" s="242" t="s">
        <v>188</v>
      </c>
      <c r="E173" s="41"/>
      <c r="F173" s="243" t="s">
        <v>367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188</v>
      </c>
      <c r="AU173" s="18" t="s">
        <v>87</v>
      </c>
    </row>
    <row r="174" s="2" customFormat="1">
      <c r="A174" s="39"/>
      <c r="B174" s="40"/>
      <c r="C174" s="41"/>
      <c r="D174" s="242" t="s">
        <v>198</v>
      </c>
      <c r="E174" s="41"/>
      <c r="F174" s="269" t="s">
        <v>329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198</v>
      </c>
      <c r="AU174" s="18" t="s">
        <v>87</v>
      </c>
    </row>
    <row r="175" s="13" customFormat="1">
      <c r="A175" s="13"/>
      <c r="B175" s="247"/>
      <c r="C175" s="248"/>
      <c r="D175" s="242" t="s">
        <v>190</v>
      </c>
      <c r="E175" s="249" t="s">
        <v>1</v>
      </c>
      <c r="F175" s="250" t="s">
        <v>2389</v>
      </c>
      <c r="G175" s="248"/>
      <c r="H175" s="251">
        <v>25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190</v>
      </c>
      <c r="AU175" s="257" t="s">
        <v>87</v>
      </c>
      <c r="AV175" s="13" t="s">
        <v>87</v>
      </c>
      <c r="AW175" s="13" t="s">
        <v>34</v>
      </c>
      <c r="AX175" s="13" t="s">
        <v>78</v>
      </c>
      <c r="AY175" s="257" t="s">
        <v>179</v>
      </c>
    </row>
    <row r="176" s="14" customFormat="1">
      <c r="A176" s="14"/>
      <c r="B176" s="258"/>
      <c r="C176" s="259"/>
      <c r="D176" s="242" t="s">
        <v>190</v>
      </c>
      <c r="E176" s="260" t="s">
        <v>1</v>
      </c>
      <c r="F176" s="261" t="s">
        <v>192</v>
      </c>
      <c r="G176" s="259"/>
      <c r="H176" s="262">
        <v>25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8" t="s">
        <v>190</v>
      </c>
      <c r="AU176" s="268" t="s">
        <v>87</v>
      </c>
      <c r="AV176" s="14" t="s">
        <v>186</v>
      </c>
      <c r="AW176" s="14" t="s">
        <v>34</v>
      </c>
      <c r="AX176" s="14" t="s">
        <v>85</v>
      </c>
      <c r="AY176" s="268" t="s">
        <v>179</v>
      </c>
    </row>
    <row r="177" s="2" customFormat="1" ht="37.8" customHeight="1">
      <c r="A177" s="39"/>
      <c r="B177" s="40"/>
      <c r="C177" s="229" t="s">
        <v>237</v>
      </c>
      <c r="D177" s="229" t="s">
        <v>181</v>
      </c>
      <c r="E177" s="230" t="s">
        <v>370</v>
      </c>
      <c r="F177" s="231" t="s">
        <v>371</v>
      </c>
      <c r="G177" s="232" t="s">
        <v>246</v>
      </c>
      <c r="H177" s="233">
        <v>60.252000000000002</v>
      </c>
      <c r="I177" s="234"/>
      <c r="J177" s="235">
        <f>ROUND(I177*H177,2)</f>
        <v>0</v>
      </c>
      <c r="K177" s="231" t="s">
        <v>185</v>
      </c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186</v>
      </c>
      <c r="AT177" s="240" t="s">
        <v>181</v>
      </c>
      <c r="AU177" s="240" t="s">
        <v>87</v>
      </c>
      <c r="AY177" s="18" t="s">
        <v>179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85</v>
      </c>
      <c r="BK177" s="241">
        <f>ROUND(I177*H177,2)</f>
        <v>0</v>
      </c>
      <c r="BL177" s="18" t="s">
        <v>186</v>
      </c>
      <c r="BM177" s="240" t="s">
        <v>2390</v>
      </c>
    </row>
    <row r="178" s="2" customFormat="1">
      <c r="A178" s="39"/>
      <c r="B178" s="40"/>
      <c r="C178" s="41"/>
      <c r="D178" s="242" t="s">
        <v>188</v>
      </c>
      <c r="E178" s="41"/>
      <c r="F178" s="243" t="s">
        <v>373</v>
      </c>
      <c r="G178" s="41"/>
      <c r="H178" s="41"/>
      <c r="I178" s="244"/>
      <c r="J178" s="41"/>
      <c r="K178" s="41"/>
      <c r="L178" s="45"/>
      <c r="M178" s="245"/>
      <c r="N178" s="24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188</v>
      </c>
      <c r="AU178" s="18" t="s">
        <v>87</v>
      </c>
    </row>
    <row r="179" s="13" customFormat="1">
      <c r="A179" s="13"/>
      <c r="B179" s="247"/>
      <c r="C179" s="248"/>
      <c r="D179" s="242" t="s">
        <v>190</v>
      </c>
      <c r="E179" s="249" t="s">
        <v>1</v>
      </c>
      <c r="F179" s="250" t="s">
        <v>2391</v>
      </c>
      <c r="G179" s="248"/>
      <c r="H179" s="251">
        <v>5.7699999999999996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190</v>
      </c>
      <c r="AU179" s="257" t="s">
        <v>87</v>
      </c>
      <c r="AV179" s="13" t="s">
        <v>87</v>
      </c>
      <c r="AW179" s="13" t="s">
        <v>34</v>
      </c>
      <c r="AX179" s="13" t="s">
        <v>78</v>
      </c>
      <c r="AY179" s="257" t="s">
        <v>179</v>
      </c>
    </row>
    <row r="180" s="13" customFormat="1">
      <c r="A180" s="13"/>
      <c r="B180" s="247"/>
      <c r="C180" s="248"/>
      <c r="D180" s="242" t="s">
        <v>190</v>
      </c>
      <c r="E180" s="249" t="s">
        <v>1</v>
      </c>
      <c r="F180" s="250" t="s">
        <v>2392</v>
      </c>
      <c r="G180" s="248"/>
      <c r="H180" s="251">
        <v>13.699999999999999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190</v>
      </c>
      <c r="AU180" s="257" t="s">
        <v>87</v>
      </c>
      <c r="AV180" s="13" t="s">
        <v>87</v>
      </c>
      <c r="AW180" s="13" t="s">
        <v>34</v>
      </c>
      <c r="AX180" s="13" t="s">
        <v>78</v>
      </c>
      <c r="AY180" s="257" t="s">
        <v>179</v>
      </c>
    </row>
    <row r="181" s="13" customFormat="1">
      <c r="A181" s="13"/>
      <c r="B181" s="247"/>
      <c r="C181" s="248"/>
      <c r="D181" s="242" t="s">
        <v>190</v>
      </c>
      <c r="E181" s="249" t="s">
        <v>1</v>
      </c>
      <c r="F181" s="250" t="s">
        <v>2393</v>
      </c>
      <c r="G181" s="248"/>
      <c r="H181" s="251">
        <v>13.699999999999999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190</v>
      </c>
      <c r="AU181" s="257" t="s">
        <v>87</v>
      </c>
      <c r="AV181" s="13" t="s">
        <v>87</v>
      </c>
      <c r="AW181" s="13" t="s">
        <v>34</v>
      </c>
      <c r="AX181" s="13" t="s">
        <v>78</v>
      </c>
      <c r="AY181" s="257" t="s">
        <v>179</v>
      </c>
    </row>
    <row r="182" s="13" customFormat="1">
      <c r="A182" s="13"/>
      <c r="B182" s="247"/>
      <c r="C182" s="248"/>
      <c r="D182" s="242" t="s">
        <v>190</v>
      </c>
      <c r="E182" s="249" t="s">
        <v>1</v>
      </c>
      <c r="F182" s="250" t="s">
        <v>2394</v>
      </c>
      <c r="G182" s="248"/>
      <c r="H182" s="251">
        <v>27.082000000000001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190</v>
      </c>
      <c r="AU182" s="257" t="s">
        <v>87</v>
      </c>
      <c r="AV182" s="13" t="s">
        <v>87</v>
      </c>
      <c r="AW182" s="13" t="s">
        <v>34</v>
      </c>
      <c r="AX182" s="13" t="s">
        <v>78</v>
      </c>
      <c r="AY182" s="257" t="s">
        <v>179</v>
      </c>
    </row>
    <row r="183" s="14" customFormat="1">
      <c r="A183" s="14"/>
      <c r="B183" s="258"/>
      <c r="C183" s="259"/>
      <c r="D183" s="242" t="s">
        <v>190</v>
      </c>
      <c r="E183" s="260" t="s">
        <v>1</v>
      </c>
      <c r="F183" s="261" t="s">
        <v>192</v>
      </c>
      <c r="G183" s="259"/>
      <c r="H183" s="262">
        <v>60.252000000000002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190</v>
      </c>
      <c r="AU183" s="268" t="s">
        <v>87</v>
      </c>
      <c r="AV183" s="14" t="s">
        <v>186</v>
      </c>
      <c r="AW183" s="14" t="s">
        <v>34</v>
      </c>
      <c r="AX183" s="14" t="s">
        <v>85</v>
      </c>
      <c r="AY183" s="268" t="s">
        <v>179</v>
      </c>
    </row>
    <row r="184" s="2" customFormat="1" ht="37.8" customHeight="1">
      <c r="A184" s="39"/>
      <c r="B184" s="40"/>
      <c r="C184" s="229" t="s">
        <v>243</v>
      </c>
      <c r="D184" s="229" t="s">
        <v>181</v>
      </c>
      <c r="E184" s="230" t="s">
        <v>379</v>
      </c>
      <c r="F184" s="231" t="s">
        <v>380</v>
      </c>
      <c r="G184" s="232" t="s">
        <v>246</v>
      </c>
      <c r="H184" s="233">
        <v>106.68899999999999</v>
      </c>
      <c r="I184" s="234"/>
      <c r="J184" s="235">
        <f>ROUND(I184*H184,2)</f>
        <v>0</v>
      </c>
      <c r="K184" s="231" t="s">
        <v>185</v>
      </c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186</v>
      </c>
      <c r="AT184" s="240" t="s">
        <v>181</v>
      </c>
      <c r="AU184" s="240" t="s">
        <v>87</v>
      </c>
      <c r="AY184" s="18" t="s">
        <v>179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85</v>
      </c>
      <c r="BK184" s="241">
        <f>ROUND(I184*H184,2)</f>
        <v>0</v>
      </c>
      <c r="BL184" s="18" t="s">
        <v>186</v>
      </c>
      <c r="BM184" s="240" t="s">
        <v>2395</v>
      </c>
    </row>
    <row r="185" s="2" customFormat="1">
      <c r="A185" s="39"/>
      <c r="B185" s="40"/>
      <c r="C185" s="41"/>
      <c r="D185" s="242" t="s">
        <v>188</v>
      </c>
      <c r="E185" s="41"/>
      <c r="F185" s="243" t="s">
        <v>382</v>
      </c>
      <c r="G185" s="41"/>
      <c r="H185" s="41"/>
      <c r="I185" s="244"/>
      <c r="J185" s="41"/>
      <c r="K185" s="41"/>
      <c r="L185" s="45"/>
      <c r="M185" s="245"/>
      <c r="N185" s="24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188</v>
      </c>
      <c r="AU185" s="18" t="s">
        <v>87</v>
      </c>
    </row>
    <row r="186" s="2" customFormat="1">
      <c r="A186" s="39"/>
      <c r="B186" s="40"/>
      <c r="C186" s="41"/>
      <c r="D186" s="242" t="s">
        <v>198</v>
      </c>
      <c r="E186" s="41"/>
      <c r="F186" s="269" t="s">
        <v>329</v>
      </c>
      <c r="G186" s="41"/>
      <c r="H186" s="41"/>
      <c r="I186" s="244"/>
      <c r="J186" s="41"/>
      <c r="K186" s="41"/>
      <c r="L186" s="45"/>
      <c r="M186" s="245"/>
      <c r="N186" s="24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198</v>
      </c>
      <c r="AU186" s="18" t="s">
        <v>87</v>
      </c>
    </row>
    <row r="187" s="13" customFormat="1">
      <c r="A187" s="13"/>
      <c r="B187" s="247"/>
      <c r="C187" s="248"/>
      <c r="D187" s="242" t="s">
        <v>190</v>
      </c>
      <c r="E187" s="249" t="s">
        <v>1</v>
      </c>
      <c r="F187" s="250" t="s">
        <v>2396</v>
      </c>
      <c r="G187" s="248"/>
      <c r="H187" s="251">
        <v>112.459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190</v>
      </c>
      <c r="AU187" s="257" t="s">
        <v>87</v>
      </c>
      <c r="AV187" s="13" t="s">
        <v>87</v>
      </c>
      <c r="AW187" s="13" t="s">
        <v>34</v>
      </c>
      <c r="AX187" s="13" t="s">
        <v>78</v>
      </c>
      <c r="AY187" s="257" t="s">
        <v>179</v>
      </c>
    </row>
    <row r="188" s="13" customFormat="1">
      <c r="A188" s="13"/>
      <c r="B188" s="247"/>
      <c r="C188" s="248"/>
      <c r="D188" s="242" t="s">
        <v>190</v>
      </c>
      <c r="E188" s="249" t="s">
        <v>1</v>
      </c>
      <c r="F188" s="250" t="s">
        <v>2397</v>
      </c>
      <c r="G188" s="248"/>
      <c r="H188" s="251">
        <v>-5.7699999999999996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190</v>
      </c>
      <c r="AU188" s="257" t="s">
        <v>87</v>
      </c>
      <c r="AV188" s="13" t="s">
        <v>87</v>
      </c>
      <c r="AW188" s="13" t="s">
        <v>34</v>
      </c>
      <c r="AX188" s="13" t="s">
        <v>78</v>
      </c>
      <c r="AY188" s="257" t="s">
        <v>179</v>
      </c>
    </row>
    <row r="189" s="14" customFormat="1">
      <c r="A189" s="14"/>
      <c r="B189" s="258"/>
      <c r="C189" s="259"/>
      <c r="D189" s="242" t="s">
        <v>190</v>
      </c>
      <c r="E189" s="260" t="s">
        <v>1</v>
      </c>
      <c r="F189" s="261" t="s">
        <v>192</v>
      </c>
      <c r="G189" s="259"/>
      <c r="H189" s="262">
        <v>106.68900000000001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190</v>
      </c>
      <c r="AU189" s="268" t="s">
        <v>87</v>
      </c>
      <c r="AV189" s="14" t="s">
        <v>186</v>
      </c>
      <c r="AW189" s="14" t="s">
        <v>34</v>
      </c>
      <c r="AX189" s="14" t="s">
        <v>85</v>
      </c>
      <c r="AY189" s="268" t="s">
        <v>179</v>
      </c>
    </row>
    <row r="190" s="2" customFormat="1" ht="24.15" customHeight="1">
      <c r="A190" s="39"/>
      <c r="B190" s="40"/>
      <c r="C190" s="229" t="s">
        <v>250</v>
      </c>
      <c r="D190" s="229" t="s">
        <v>181</v>
      </c>
      <c r="E190" s="230" t="s">
        <v>386</v>
      </c>
      <c r="F190" s="231" t="s">
        <v>387</v>
      </c>
      <c r="G190" s="232" t="s">
        <v>246</v>
      </c>
      <c r="H190" s="233">
        <v>19.469999999999999</v>
      </c>
      <c r="I190" s="234"/>
      <c r="J190" s="235">
        <f>ROUND(I190*H190,2)</f>
        <v>0</v>
      </c>
      <c r="K190" s="231" t="s">
        <v>185</v>
      </c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186</v>
      </c>
      <c r="AT190" s="240" t="s">
        <v>181</v>
      </c>
      <c r="AU190" s="240" t="s">
        <v>87</v>
      </c>
      <c r="AY190" s="18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85</v>
      </c>
      <c r="BK190" s="241">
        <f>ROUND(I190*H190,2)</f>
        <v>0</v>
      </c>
      <c r="BL190" s="18" t="s">
        <v>186</v>
      </c>
      <c r="BM190" s="240" t="s">
        <v>2398</v>
      </c>
    </row>
    <row r="191" s="2" customFormat="1">
      <c r="A191" s="39"/>
      <c r="B191" s="40"/>
      <c r="C191" s="41"/>
      <c r="D191" s="242" t="s">
        <v>188</v>
      </c>
      <c r="E191" s="41"/>
      <c r="F191" s="243" t="s">
        <v>389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188</v>
      </c>
      <c r="AU191" s="18" t="s">
        <v>87</v>
      </c>
    </row>
    <row r="192" s="13" customFormat="1">
      <c r="A192" s="13"/>
      <c r="B192" s="247"/>
      <c r="C192" s="248"/>
      <c r="D192" s="242" t="s">
        <v>190</v>
      </c>
      <c r="E192" s="249" t="s">
        <v>1</v>
      </c>
      <c r="F192" s="250" t="s">
        <v>2399</v>
      </c>
      <c r="G192" s="248"/>
      <c r="H192" s="251">
        <v>5.7699999999999996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190</v>
      </c>
      <c r="AU192" s="257" t="s">
        <v>87</v>
      </c>
      <c r="AV192" s="13" t="s">
        <v>87</v>
      </c>
      <c r="AW192" s="13" t="s">
        <v>34</v>
      </c>
      <c r="AX192" s="13" t="s">
        <v>78</v>
      </c>
      <c r="AY192" s="257" t="s">
        <v>179</v>
      </c>
    </row>
    <row r="193" s="13" customFormat="1">
      <c r="A193" s="13"/>
      <c r="B193" s="247"/>
      <c r="C193" s="248"/>
      <c r="D193" s="242" t="s">
        <v>190</v>
      </c>
      <c r="E193" s="249" t="s">
        <v>1</v>
      </c>
      <c r="F193" s="250" t="s">
        <v>2400</v>
      </c>
      <c r="G193" s="248"/>
      <c r="H193" s="251">
        <v>13.699999999999999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190</v>
      </c>
      <c r="AU193" s="257" t="s">
        <v>87</v>
      </c>
      <c r="AV193" s="13" t="s">
        <v>87</v>
      </c>
      <c r="AW193" s="13" t="s">
        <v>34</v>
      </c>
      <c r="AX193" s="13" t="s">
        <v>78</v>
      </c>
      <c r="AY193" s="257" t="s">
        <v>179</v>
      </c>
    </row>
    <row r="194" s="14" customFormat="1">
      <c r="A194" s="14"/>
      <c r="B194" s="258"/>
      <c r="C194" s="259"/>
      <c r="D194" s="242" t="s">
        <v>190</v>
      </c>
      <c r="E194" s="260" t="s">
        <v>1</v>
      </c>
      <c r="F194" s="261" t="s">
        <v>192</v>
      </c>
      <c r="G194" s="259"/>
      <c r="H194" s="262">
        <v>19.469999999999999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190</v>
      </c>
      <c r="AU194" s="268" t="s">
        <v>87</v>
      </c>
      <c r="AV194" s="14" t="s">
        <v>186</v>
      </c>
      <c r="AW194" s="14" t="s">
        <v>34</v>
      </c>
      <c r="AX194" s="14" t="s">
        <v>85</v>
      </c>
      <c r="AY194" s="268" t="s">
        <v>179</v>
      </c>
    </row>
    <row r="195" s="2" customFormat="1" ht="24.15" customHeight="1">
      <c r="A195" s="39"/>
      <c r="B195" s="40"/>
      <c r="C195" s="229" t="s">
        <v>258</v>
      </c>
      <c r="D195" s="229" t="s">
        <v>181</v>
      </c>
      <c r="E195" s="230" t="s">
        <v>393</v>
      </c>
      <c r="F195" s="231" t="s">
        <v>394</v>
      </c>
      <c r="G195" s="232" t="s">
        <v>246</v>
      </c>
      <c r="H195" s="233">
        <v>10.23</v>
      </c>
      <c r="I195" s="234"/>
      <c r="J195" s="235">
        <f>ROUND(I195*H195,2)</f>
        <v>0</v>
      </c>
      <c r="K195" s="231" t="s">
        <v>185</v>
      </c>
      <c r="L195" s="45"/>
      <c r="M195" s="236" t="s">
        <v>1</v>
      </c>
      <c r="N195" s="237" t="s">
        <v>43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186</v>
      </c>
      <c r="AT195" s="240" t="s">
        <v>181</v>
      </c>
      <c r="AU195" s="240" t="s">
        <v>87</v>
      </c>
      <c r="AY195" s="18" t="s">
        <v>179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85</v>
      </c>
      <c r="BK195" s="241">
        <f>ROUND(I195*H195,2)</f>
        <v>0</v>
      </c>
      <c r="BL195" s="18" t="s">
        <v>186</v>
      </c>
      <c r="BM195" s="240" t="s">
        <v>2401</v>
      </c>
    </row>
    <row r="196" s="2" customFormat="1">
      <c r="A196" s="39"/>
      <c r="B196" s="40"/>
      <c r="C196" s="41"/>
      <c r="D196" s="242" t="s">
        <v>188</v>
      </c>
      <c r="E196" s="41"/>
      <c r="F196" s="243" t="s">
        <v>396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188</v>
      </c>
      <c r="AU196" s="18" t="s">
        <v>87</v>
      </c>
    </row>
    <row r="197" s="13" customFormat="1">
      <c r="A197" s="13"/>
      <c r="B197" s="247"/>
      <c r="C197" s="248"/>
      <c r="D197" s="242" t="s">
        <v>190</v>
      </c>
      <c r="E197" s="249" t="s">
        <v>1</v>
      </c>
      <c r="F197" s="250" t="s">
        <v>2402</v>
      </c>
      <c r="G197" s="248"/>
      <c r="H197" s="251">
        <v>4.2000000000000002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190</v>
      </c>
      <c r="AU197" s="257" t="s">
        <v>87</v>
      </c>
      <c r="AV197" s="13" t="s">
        <v>87</v>
      </c>
      <c r="AW197" s="13" t="s">
        <v>34</v>
      </c>
      <c r="AX197" s="13" t="s">
        <v>78</v>
      </c>
      <c r="AY197" s="257" t="s">
        <v>179</v>
      </c>
    </row>
    <row r="198" s="13" customFormat="1">
      <c r="A198" s="13"/>
      <c r="B198" s="247"/>
      <c r="C198" s="248"/>
      <c r="D198" s="242" t="s">
        <v>190</v>
      </c>
      <c r="E198" s="249" t="s">
        <v>1</v>
      </c>
      <c r="F198" s="250" t="s">
        <v>2403</v>
      </c>
      <c r="G198" s="248"/>
      <c r="H198" s="251">
        <v>6.0300000000000002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190</v>
      </c>
      <c r="AU198" s="257" t="s">
        <v>87</v>
      </c>
      <c r="AV198" s="13" t="s">
        <v>87</v>
      </c>
      <c r="AW198" s="13" t="s">
        <v>34</v>
      </c>
      <c r="AX198" s="13" t="s">
        <v>78</v>
      </c>
      <c r="AY198" s="257" t="s">
        <v>179</v>
      </c>
    </row>
    <row r="199" s="14" customFormat="1">
      <c r="A199" s="14"/>
      <c r="B199" s="258"/>
      <c r="C199" s="259"/>
      <c r="D199" s="242" t="s">
        <v>190</v>
      </c>
      <c r="E199" s="260" t="s">
        <v>1</v>
      </c>
      <c r="F199" s="261" t="s">
        <v>192</v>
      </c>
      <c r="G199" s="259"/>
      <c r="H199" s="262">
        <v>10.23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8" t="s">
        <v>190</v>
      </c>
      <c r="AU199" s="268" t="s">
        <v>87</v>
      </c>
      <c r="AV199" s="14" t="s">
        <v>186</v>
      </c>
      <c r="AW199" s="14" t="s">
        <v>34</v>
      </c>
      <c r="AX199" s="14" t="s">
        <v>85</v>
      </c>
      <c r="AY199" s="268" t="s">
        <v>179</v>
      </c>
    </row>
    <row r="200" s="2" customFormat="1" ht="16.5" customHeight="1">
      <c r="A200" s="39"/>
      <c r="B200" s="40"/>
      <c r="C200" s="280" t="s">
        <v>264</v>
      </c>
      <c r="D200" s="280" t="s">
        <v>400</v>
      </c>
      <c r="E200" s="281" t="s">
        <v>401</v>
      </c>
      <c r="F200" s="282" t="s">
        <v>402</v>
      </c>
      <c r="G200" s="283" t="s">
        <v>403</v>
      </c>
      <c r="H200" s="284">
        <v>18.414000000000001</v>
      </c>
      <c r="I200" s="285"/>
      <c r="J200" s="286">
        <f>ROUND(I200*H200,2)</f>
        <v>0</v>
      </c>
      <c r="K200" s="282" t="s">
        <v>185</v>
      </c>
      <c r="L200" s="287"/>
      <c r="M200" s="288" t="s">
        <v>1</v>
      </c>
      <c r="N200" s="289" t="s">
        <v>43</v>
      </c>
      <c r="O200" s="92"/>
      <c r="P200" s="238">
        <f>O200*H200</f>
        <v>0</v>
      </c>
      <c r="Q200" s="238">
        <v>1</v>
      </c>
      <c r="R200" s="238">
        <f>Q200*H200</f>
        <v>18.414000000000001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227</v>
      </c>
      <c r="AT200" s="240" t="s">
        <v>400</v>
      </c>
      <c r="AU200" s="240" t="s">
        <v>87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2404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402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87</v>
      </c>
    </row>
    <row r="202" s="2" customFormat="1">
      <c r="A202" s="39"/>
      <c r="B202" s="40"/>
      <c r="C202" s="41"/>
      <c r="D202" s="242" t="s">
        <v>198</v>
      </c>
      <c r="E202" s="41"/>
      <c r="F202" s="269" t="s">
        <v>405</v>
      </c>
      <c r="G202" s="41"/>
      <c r="H202" s="41"/>
      <c r="I202" s="244"/>
      <c r="J202" s="41"/>
      <c r="K202" s="41"/>
      <c r="L202" s="45"/>
      <c r="M202" s="245"/>
      <c r="N202" s="24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198</v>
      </c>
      <c r="AU202" s="18" t="s">
        <v>87</v>
      </c>
    </row>
    <row r="203" s="13" customFormat="1">
      <c r="A203" s="13"/>
      <c r="B203" s="247"/>
      <c r="C203" s="248"/>
      <c r="D203" s="242" t="s">
        <v>190</v>
      </c>
      <c r="E203" s="249" t="s">
        <v>1</v>
      </c>
      <c r="F203" s="250" t="s">
        <v>2405</v>
      </c>
      <c r="G203" s="248"/>
      <c r="H203" s="251">
        <v>10.23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34</v>
      </c>
      <c r="AX203" s="13" t="s">
        <v>78</v>
      </c>
      <c r="AY203" s="257" t="s">
        <v>179</v>
      </c>
    </row>
    <row r="204" s="14" customFormat="1">
      <c r="A204" s="14"/>
      <c r="B204" s="258"/>
      <c r="C204" s="259"/>
      <c r="D204" s="242" t="s">
        <v>190</v>
      </c>
      <c r="E204" s="260" t="s">
        <v>1</v>
      </c>
      <c r="F204" s="261" t="s">
        <v>192</v>
      </c>
      <c r="G204" s="259"/>
      <c r="H204" s="262">
        <v>10.23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8" t="s">
        <v>190</v>
      </c>
      <c r="AU204" s="268" t="s">
        <v>87</v>
      </c>
      <c r="AV204" s="14" t="s">
        <v>186</v>
      </c>
      <c r="AW204" s="14" t="s">
        <v>34</v>
      </c>
      <c r="AX204" s="14" t="s">
        <v>85</v>
      </c>
      <c r="AY204" s="268" t="s">
        <v>179</v>
      </c>
    </row>
    <row r="205" s="13" customFormat="1">
      <c r="A205" s="13"/>
      <c r="B205" s="247"/>
      <c r="C205" s="248"/>
      <c r="D205" s="242" t="s">
        <v>190</v>
      </c>
      <c r="E205" s="248"/>
      <c r="F205" s="250" t="s">
        <v>2406</v>
      </c>
      <c r="G205" s="248"/>
      <c r="H205" s="251">
        <v>18.414000000000001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190</v>
      </c>
      <c r="AU205" s="257" t="s">
        <v>87</v>
      </c>
      <c r="AV205" s="13" t="s">
        <v>87</v>
      </c>
      <c r="AW205" s="13" t="s">
        <v>4</v>
      </c>
      <c r="AX205" s="13" t="s">
        <v>85</v>
      </c>
      <c r="AY205" s="257" t="s">
        <v>179</v>
      </c>
    </row>
    <row r="206" s="2" customFormat="1" ht="33" customHeight="1">
      <c r="A206" s="39"/>
      <c r="B206" s="40"/>
      <c r="C206" s="229" t="s">
        <v>8</v>
      </c>
      <c r="D206" s="229" t="s">
        <v>181</v>
      </c>
      <c r="E206" s="230" t="s">
        <v>409</v>
      </c>
      <c r="F206" s="231" t="s">
        <v>410</v>
      </c>
      <c r="G206" s="232" t="s">
        <v>403</v>
      </c>
      <c r="H206" s="233">
        <v>192.03999999999999</v>
      </c>
      <c r="I206" s="234"/>
      <c r="J206" s="235">
        <f>ROUND(I206*H206,2)</f>
        <v>0</v>
      </c>
      <c r="K206" s="231" t="s">
        <v>185</v>
      </c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186</v>
      </c>
      <c r="AT206" s="240" t="s">
        <v>181</v>
      </c>
      <c r="AU206" s="240" t="s">
        <v>87</v>
      </c>
      <c r="AY206" s="18" t="s">
        <v>179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85</v>
      </c>
      <c r="BK206" s="241">
        <f>ROUND(I206*H206,2)</f>
        <v>0</v>
      </c>
      <c r="BL206" s="18" t="s">
        <v>186</v>
      </c>
      <c r="BM206" s="240" t="s">
        <v>2407</v>
      </c>
    </row>
    <row r="207" s="2" customFormat="1">
      <c r="A207" s="39"/>
      <c r="B207" s="40"/>
      <c r="C207" s="41"/>
      <c r="D207" s="242" t="s">
        <v>188</v>
      </c>
      <c r="E207" s="41"/>
      <c r="F207" s="243" t="s">
        <v>412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188</v>
      </c>
      <c r="AU207" s="18" t="s">
        <v>87</v>
      </c>
    </row>
    <row r="208" s="13" customFormat="1">
      <c r="A208" s="13"/>
      <c r="B208" s="247"/>
      <c r="C208" s="248"/>
      <c r="D208" s="242" t="s">
        <v>190</v>
      </c>
      <c r="E208" s="249" t="s">
        <v>1</v>
      </c>
      <c r="F208" s="250" t="s">
        <v>2408</v>
      </c>
      <c r="G208" s="248"/>
      <c r="H208" s="251">
        <v>106.68899999999999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190</v>
      </c>
      <c r="AU208" s="257" t="s">
        <v>87</v>
      </c>
      <c r="AV208" s="13" t="s">
        <v>87</v>
      </c>
      <c r="AW208" s="13" t="s">
        <v>34</v>
      </c>
      <c r="AX208" s="13" t="s">
        <v>78</v>
      </c>
      <c r="AY208" s="257" t="s">
        <v>179</v>
      </c>
    </row>
    <row r="209" s="14" customFormat="1">
      <c r="A209" s="14"/>
      <c r="B209" s="258"/>
      <c r="C209" s="259"/>
      <c r="D209" s="242" t="s">
        <v>190</v>
      </c>
      <c r="E209" s="260" t="s">
        <v>1</v>
      </c>
      <c r="F209" s="261" t="s">
        <v>192</v>
      </c>
      <c r="G209" s="259"/>
      <c r="H209" s="262">
        <v>106.68899999999999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8" t="s">
        <v>190</v>
      </c>
      <c r="AU209" s="268" t="s">
        <v>87</v>
      </c>
      <c r="AV209" s="14" t="s">
        <v>186</v>
      </c>
      <c r="AW209" s="14" t="s">
        <v>34</v>
      </c>
      <c r="AX209" s="14" t="s">
        <v>85</v>
      </c>
      <c r="AY209" s="268" t="s">
        <v>179</v>
      </c>
    </row>
    <row r="210" s="13" customFormat="1">
      <c r="A210" s="13"/>
      <c r="B210" s="247"/>
      <c r="C210" s="248"/>
      <c r="D210" s="242" t="s">
        <v>190</v>
      </c>
      <c r="E210" s="248"/>
      <c r="F210" s="250" t="s">
        <v>2409</v>
      </c>
      <c r="G210" s="248"/>
      <c r="H210" s="251">
        <v>192.03999999999999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190</v>
      </c>
      <c r="AU210" s="257" t="s">
        <v>87</v>
      </c>
      <c r="AV210" s="13" t="s">
        <v>87</v>
      </c>
      <c r="AW210" s="13" t="s">
        <v>4</v>
      </c>
      <c r="AX210" s="13" t="s">
        <v>85</v>
      </c>
      <c r="AY210" s="257" t="s">
        <v>179</v>
      </c>
    </row>
    <row r="211" s="2" customFormat="1" ht="24.15" customHeight="1">
      <c r="A211" s="39"/>
      <c r="B211" s="40"/>
      <c r="C211" s="229" t="s">
        <v>278</v>
      </c>
      <c r="D211" s="229" t="s">
        <v>181</v>
      </c>
      <c r="E211" s="230" t="s">
        <v>423</v>
      </c>
      <c r="F211" s="231" t="s">
        <v>424</v>
      </c>
      <c r="G211" s="232" t="s">
        <v>246</v>
      </c>
      <c r="H211" s="233">
        <v>2.9609999999999999</v>
      </c>
      <c r="I211" s="234"/>
      <c r="J211" s="235">
        <f>ROUND(I211*H211,2)</f>
        <v>0</v>
      </c>
      <c r="K211" s="231" t="s">
        <v>185</v>
      </c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186</v>
      </c>
      <c r="AT211" s="240" t="s">
        <v>181</v>
      </c>
      <c r="AU211" s="240" t="s">
        <v>87</v>
      </c>
      <c r="AY211" s="18" t="s">
        <v>179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85</v>
      </c>
      <c r="BK211" s="241">
        <f>ROUND(I211*H211,2)</f>
        <v>0</v>
      </c>
      <c r="BL211" s="18" t="s">
        <v>186</v>
      </c>
      <c r="BM211" s="240" t="s">
        <v>2410</v>
      </c>
    </row>
    <row r="212" s="2" customFormat="1">
      <c r="A212" s="39"/>
      <c r="B212" s="40"/>
      <c r="C212" s="41"/>
      <c r="D212" s="242" t="s">
        <v>188</v>
      </c>
      <c r="E212" s="41"/>
      <c r="F212" s="243" t="s">
        <v>426</v>
      </c>
      <c r="G212" s="41"/>
      <c r="H212" s="41"/>
      <c r="I212" s="244"/>
      <c r="J212" s="41"/>
      <c r="K212" s="41"/>
      <c r="L212" s="45"/>
      <c r="M212" s="245"/>
      <c r="N212" s="24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188</v>
      </c>
      <c r="AU212" s="18" t="s">
        <v>87</v>
      </c>
    </row>
    <row r="213" s="13" customFormat="1">
      <c r="A213" s="13"/>
      <c r="B213" s="247"/>
      <c r="C213" s="248"/>
      <c r="D213" s="242" t="s">
        <v>190</v>
      </c>
      <c r="E213" s="249" t="s">
        <v>1</v>
      </c>
      <c r="F213" s="250" t="s">
        <v>2411</v>
      </c>
      <c r="G213" s="248"/>
      <c r="H213" s="251">
        <v>0.86099999999999999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190</v>
      </c>
      <c r="AU213" s="257" t="s">
        <v>87</v>
      </c>
      <c r="AV213" s="13" t="s">
        <v>87</v>
      </c>
      <c r="AW213" s="13" t="s">
        <v>34</v>
      </c>
      <c r="AX213" s="13" t="s">
        <v>78</v>
      </c>
      <c r="AY213" s="257" t="s">
        <v>179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2412</v>
      </c>
      <c r="G214" s="248"/>
      <c r="H214" s="251">
        <v>2.1000000000000001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87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4" customFormat="1">
      <c r="A215" s="14"/>
      <c r="B215" s="258"/>
      <c r="C215" s="259"/>
      <c r="D215" s="242" t="s">
        <v>190</v>
      </c>
      <c r="E215" s="260" t="s">
        <v>1</v>
      </c>
      <c r="F215" s="261" t="s">
        <v>192</v>
      </c>
      <c r="G215" s="259"/>
      <c r="H215" s="262">
        <v>2.9610000000000003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190</v>
      </c>
      <c r="AU215" s="268" t="s">
        <v>87</v>
      </c>
      <c r="AV215" s="14" t="s">
        <v>186</v>
      </c>
      <c r="AW215" s="14" t="s">
        <v>34</v>
      </c>
      <c r="AX215" s="14" t="s">
        <v>85</v>
      </c>
      <c r="AY215" s="268" t="s">
        <v>179</v>
      </c>
    </row>
    <row r="216" s="2" customFormat="1" ht="24.15" customHeight="1">
      <c r="A216" s="39"/>
      <c r="B216" s="40"/>
      <c r="C216" s="229" t="s">
        <v>284</v>
      </c>
      <c r="D216" s="229" t="s">
        <v>181</v>
      </c>
      <c r="E216" s="230" t="s">
        <v>437</v>
      </c>
      <c r="F216" s="231" t="s">
        <v>438</v>
      </c>
      <c r="G216" s="232" t="s">
        <v>246</v>
      </c>
      <c r="H216" s="233">
        <v>3.6699999999999999</v>
      </c>
      <c r="I216" s="234"/>
      <c r="J216" s="235">
        <f>ROUND(I216*H216,2)</f>
        <v>0</v>
      </c>
      <c r="K216" s="231" t="s">
        <v>185</v>
      </c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186</v>
      </c>
      <c r="AT216" s="240" t="s">
        <v>181</v>
      </c>
      <c r="AU216" s="240" t="s">
        <v>87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2413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440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87</v>
      </c>
    </row>
    <row r="218" s="15" customFormat="1">
      <c r="A218" s="15"/>
      <c r="B218" s="270"/>
      <c r="C218" s="271"/>
      <c r="D218" s="242" t="s">
        <v>190</v>
      </c>
      <c r="E218" s="272" t="s">
        <v>1</v>
      </c>
      <c r="F218" s="273" t="s">
        <v>441</v>
      </c>
      <c r="G218" s="271"/>
      <c r="H218" s="272" t="s">
        <v>1</v>
      </c>
      <c r="I218" s="274"/>
      <c r="J218" s="271"/>
      <c r="K218" s="271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190</v>
      </c>
      <c r="AU218" s="279" t="s">
        <v>87</v>
      </c>
      <c r="AV218" s="15" t="s">
        <v>85</v>
      </c>
      <c r="AW218" s="15" t="s">
        <v>34</v>
      </c>
      <c r="AX218" s="15" t="s">
        <v>78</v>
      </c>
      <c r="AY218" s="279" t="s">
        <v>179</v>
      </c>
    </row>
    <row r="219" s="13" customFormat="1">
      <c r="A219" s="13"/>
      <c r="B219" s="247"/>
      <c r="C219" s="248"/>
      <c r="D219" s="242" t="s">
        <v>190</v>
      </c>
      <c r="E219" s="249" t="s">
        <v>1</v>
      </c>
      <c r="F219" s="250" t="s">
        <v>2414</v>
      </c>
      <c r="G219" s="248"/>
      <c r="H219" s="251">
        <v>3.6699999999999999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190</v>
      </c>
      <c r="AU219" s="257" t="s">
        <v>87</v>
      </c>
      <c r="AV219" s="13" t="s">
        <v>87</v>
      </c>
      <c r="AW219" s="13" t="s">
        <v>34</v>
      </c>
      <c r="AX219" s="13" t="s">
        <v>78</v>
      </c>
      <c r="AY219" s="257" t="s">
        <v>179</v>
      </c>
    </row>
    <row r="220" s="14" customFormat="1">
      <c r="A220" s="14"/>
      <c r="B220" s="258"/>
      <c r="C220" s="259"/>
      <c r="D220" s="242" t="s">
        <v>190</v>
      </c>
      <c r="E220" s="260" t="s">
        <v>1</v>
      </c>
      <c r="F220" s="261" t="s">
        <v>192</v>
      </c>
      <c r="G220" s="259"/>
      <c r="H220" s="262">
        <v>3.6699999999999999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190</v>
      </c>
      <c r="AU220" s="268" t="s">
        <v>87</v>
      </c>
      <c r="AV220" s="14" t="s">
        <v>186</v>
      </c>
      <c r="AW220" s="14" t="s">
        <v>34</v>
      </c>
      <c r="AX220" s="14" t="s">
        <v>85</v>
      </c>
      <c r="AY220" s="268" t="s">
        <v>179</v>
      </c>
    </row>
    <row r="221" s="2" customFormat="1" ht="24.15" customHeight="1">
      <c r="A221" s="39"/>
      <c r="B221" s="40"/>
      <c r="C221" s="229" t="s">
        <v>290</v>
      </c>
      <c r="D221" s="229" t="s">
        <v>181</v>
      </c>
      <c r="E221" s="230" t="s">
        <v>1540</v>
      </c>
      <c r="F221" s="231" t="s">
        <v>1541</v>
      </c>
      <c r="G221" s="232" t="s">
        <v>246</v>
      </c>
      <c r="H221" s="233">
        <v>1.25</v>
      </c>
      <c r="I221" s="234"/>
      <c r="J221" s="235">
        <f>ROUND(I221*H221,2)</f>
        <v>0</v>
      </c>
      <c r="K221" s="231" t="s">
        <v>185</v>
      </c>
      <c r="L221" s="45"/>
      <c r="M221" s="236" t="s">
        <v>1</v>
      </c>
      <c r="N221" s="237" t="s">
        <v>43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186</v>
      </c>
      <c r="AT221" s="240" t="s">
        <v>181</v>
      </c>
      <c r="AU221" s="240" t="s">
        <v>87</v>
      </c>
      <c r="AY221" s="18" t="s">
        <v>179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85</v>
      </c>
      <c r="BK221" s="241">
        <f>ROUND(I221*H221,2)</f>
        <v>0</v>
      </c>
      <c r="BL221" s="18" t="s">
        <v>186</v>
      </c>
      <c r="BM221" s="240" t="s">
        <v>2415</v>
      </c>
    </row>
    <row r="222" s="2" customFormat="1">
      <c r="A222" s="39"/>
      <c r="B222" s="40"/>
      <c r="C222" s="41"/>
      <c r="D222" s="242" t="s">
        <v>188</v>
      </c>
      <c r="E222" s="41"/>
      <c r="F222" s="243" t="s">
        <v>2416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188</v>
      </c>
      <c r="AU222" s="18" t="s">
        <v>87</v>
      </c>
    </row>
    <row r="223" s="13" customFormat="1">
      <c r="A223" s="13"/>
      <c r="B223" s="247"/>
      <c r="C223" s="248"/>
      <c r="D223" s="242" t="s">
        <v>190</v>
      </c>
      <c r="E223" s="249" t="s">
        <v>1</v>
      </c>
      <c r="F223" s="250" t="s">
        <v>2417</v>
      </c>
      <c r="G223" s="248"/>
      <c r="H223" s="251">
        <v>1.25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190</v>
      </c>
      <c r="AU223" s="257" t="s">
        <v>87</v>
      </c>
      <c r="AV223" s="13" t="s">
        <v>87</v>
      </c>
      <c r="AW223" s="13" t="s">
        <v>34</v>
      </c>
      <c r="AX223" s="13" t="s">
        <v>78</v>
      </c>
      <c r="AY223" s="257" t="s">
        <v>179</v>
      </c>
    </row>
    <row r="224" s="14" customFormat="1">
      <c r="A224" s="14"/>
      <c r="B224" s="258"/>
      <c r="C224" s="259"/>
      <c r="D224" s="242" t="s">
        <v>190</v>
      </c>
      <c r="E224" s="260" t="s">
        <v>1</v>
      </c>
      <c r="F224" s="261" t="s">
        <v>192</v>
      </c>
      <c r="G224" s="259"/>
      <c r="H224" s="262">
        <v>1.25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8" t="s">
        <v>190</v>
      </c>
      <c r="AU224" s="268" t="s">
        <v>87</v>
      </c>
      <c r="AV224" s="14" t="s">
        <v>186</v>
      </c>
      <c r="AW224" s="14" t="s">
        <v>34</v>
      </c>
      <c r="AX224" s="14" t="s">
        <v>85</v>
      </c>
      <c r="AY224" s="268" t="s">
        <v>179</v>
      </c>
    </row>
    <row r="225" s="2" customFormat="1" ht="16.5" customHeight="1">
      <c r="A225" s="39"/>
      <c r="B225" s="40"/>
      <c r="C225" s="280" t="s">
        <v>295</v>
      </c>
      <c r="D225" s="280" t="s">
        <v>400</v>
      </c>
      <c r="E225" s="281" t="s">
        <v>431</v>
      </c>
      <c r="F225" s="282" t="s">
        <v>432</v>
      </c>
      <c r="G225" s="283" t="s">
        <v>403</v>
      </c>
      <c r="H225" s="284">
        <v>4.2220000000000004</v>
      </c>
      <c r="I225" s="285"/>
      <c r="J225" s="286">
        <f>ROUND(I225*H225,2)</f>
        <v>0</v>
      </c>
      <c r="K225" s="282" t="s">
        <v>185</v>
      </c>
      <c r="L225" s="287"/>
      <c r="M225" s="288" t="s">
        <v>1</v>
      </c>
      <c r="N225" s="289" t="s">
        <v>43</v>
      </c>
      <c r="O225" s="92"/>
      <c r="P225" s="238">
        <f>O225*H225</f>
        <v>0</v>
      </c>
      <c r="Q225" s="238">
        <v>1</v>
      </c>
      <c r="R225" s="238">
        <f>Q225*H225</f>
        <v>4.2220000000000004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227</v>
      </c>
      <c r="AT225" s="240" t="s">
        <v>400</v>
      </c>
      <c r="AU225" s="240" t="s">
        <v>87</v>
      </c>
      <c r="AY225" s="18" t="s">
        <v>179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85</v>
      </c>
      <c r="BK225" s="241">
        <f>ROUND(I225*H225,2)</f>
        <v>0</v>
      </c>
      <c r="BL225" s="18" t="s">
        <v>186</v>
      </c>
      <c r="BM225" s="240" t="s">
        <v>2418</v>
      </c>
    </row>
    <row r="226" s="2" customFormat="1">
      <c r="A226" s="39"/>
      <c r="B226" s="40"/>
      <c r="C226" s="41"/>
      <c r="D226" s="242" t="s">
        <v>188</v>
      </c>
      <c r="E226" s="41"/>
      <c r="F226" s="243" t="s">
        <v>432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188</v>
      </c>
      <c r="AU226" s="18" t="s">
        <v>87</v>
      </c>
    </row>
    <row r="227" s="13" customFormat="1">
      <c r="A227" s="13"/>
      <c r="B227" s="247"/>
      <c r="C227" s="248"/>
      <c r="D227" s="242" t="s">
        <v>190</v>
      </c>
      <c r="E227" s="249" t="s">
        <v>1</v>
      </c>
      <c r="F227" s="250" t="s">
        <v>2419</v>
      </c>
      <c r="G227" s="248"/>
      <c r="H227" s="251">
        <v>2.1110000000000002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190</v>
      </c>
      <c r="AU227" s="257" t="s">
        <v>87</v>
      </c>
      <c r="AV227" s="13" t="s">
        <v>87</v>
      </c>
      <c r="AW227" s="13" t="s">
        <v>34</v>
      </c>
      <c r="AX227" s="13" t="s">
        <v>78</v>
      </c>
      <c r="AY227" s="257" t="s">
        <v>179</v>
      </c>
    </row>
    <row r="228" s="14" customFormat="1">
      <c r="A228" s="14"/>
      <c r="B228" s="258"/>
      <c r="C228" s="259"/>
      <c r="D228" s="242" t="s">
        <v>190</v>
      </c>
      <c r="E228" s="260" t="s">
        <v>1</v>
      </c>
      <c r="F228" s="261" t="s">
        <v>192</v>
      </c>
      <c r="G228" s="259"/>
      <c r="H228" s="262">
        <v>2.1110000000000002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8" t="s">
        <v>190</v>
      </c>
      <c r="AU228" s="268" t="s">
        <v>87</v>
      </c>
      <c r="AV228" s="14" t="s">
        <v>186</v>
      </c>
      <c r="AW228" s="14" t="s">
        <v>34</v>
      </c>
      <c r="AX228" s="14" t="s">
        <v>85</v>
      </c>
      <c r="AY228" s="268" t="s">
        <v>179</v>
      </c>
    </row>
    <row r="229" s="13" customFormat="1">
      <c r="A229" s="13"/>
      <c r="B229" s="247"/>
      <c r="C229" s="248"/>
      <c r="D229" s="242" t="s">
        <v>190</v>
      </c>
      <c r="E229" s="248"/>
      <c r="F229" s="250" t="s">
        <v>2420</v>
      </c>
      <c r="G229" s="248"/>
      <c r="H229" s="251">
        <v>4.2220000000000004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190</v>
      </c>
      <c r="AU229" s="257" t="s">
        <v>87</v>
      </c>
      <c r="AV229" s="13" t="s">
        <v>87</v>
      </c>
      <c r="AW229" s="13" t="s">
        <v>4</v>
      </c>
      <c r="AX229" s="13" t="s">
        <v>85</v>
      </c>
      <c r="AY229" s="257" t="s">
        <v>179</v>
      </c>
    </row>
    <row r="230" s="2" customFormat="1" ht="24.15" customHeight="1">
      <c r="A230" s="39"/>
      <c r="B230" s="40"/>
      <c r="C230" s="229" t="s">
        <v>300</v>
      </c>
      <c r="D230" s="229" t="s">
        <v>181</v>
      </c>
      <c r="E230" s="230" t="s">
        <v>2421</v>
      </c>
      <c r="F230" s="231" t="s">
        <v>2422</v>
      </c>
      <c r="G230" s="232" t="s">
        <v>195</v>
      </c>
      <c r="H230" s="233">
        <v>1</v>
      </c>
      <c r="I230" s="234"/>
      <c r="J230" s="235">
        <f>ROUND(I230*H230,2)</f>
        <v>0</v>
      </c>
      <c r="K230" s="231" t="s">
        <v>1</v>
      </c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186</v>
      </c>
      <c r="AT230" s="240" t="s">
        <v>181</v>
      </c>
      <c r="AU230" s="240" t="s">
        <v>87</v>
      </c>
      <c r="AY230" s="18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85</v>
      </c>
      <c r="BK230" s="241">
        <f>ROUND(I230*H230,2)</f>
        <v>0</v>
      </c>
      <c r="BL230" s="18" t="s">
        <v>186</v>
      </c>
      <c r="BM230" s="240" t="s">
        <v>2423</v>
      </c>
    </row>
    <row r="231" s="2" customFormat="1">
      <c r="A231" s="39"/>
      <c r="B231" s="40"/>
      <c r="C231" s="41"/>
      <c r="D231" s="242" t="s">
        <v>188</v>
      </c>
      <c r="E231" s="41"/>
      <c r="F231" s="243" t="s">
        <v>2422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188</v>
      </c>
      <c r="AU231" s="18" t="s">
        <v>87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85</v>
      </c>
      <c r="G232" s="248"/>
      <c r="H232" s="251">
        <v>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87</v>
      </c>
      <c r="AV232" s="13" t="s">
        <v>87</v>
      </c>
      <c r="AW232" s="13" t="s">
        <v>34</v>
      </c>
      <c r="AX232" s="13" t="s">
        <v>85</v>
      </c>
      <c r="AY232" s="257" t="s">
        <v>179</v>
      </c>
    </row>
    <row r="233" s="2" customFormat="1" ht="33" customHeight="1">
      <c r="A233" s="39"/>
      <c r="B233" s="40"/>
      <c r="C233" s="229" t="s">
        <v>7</v>
      </c>
      <c r="D233" s="229" t="s">
        <v>181</v>
      </c>
      <c r="E233" s="230" t="s">
        <v>2424</v>
      </c>
      <c r="F233" s="231" t="s">
        <v>2425</v>
      </c>
      <c r="G233" s="232" t="s">
        <v>195</v>
      </c>
      <c r="H233" s="233">
        <v>1</v>
      </c>
      <c r="I233" s="234"/>
      <c r="J233" s="235">
        <f>ROUND(I233*H233,2)</f>
        <v>0</v>
      </c>
      <c r="K233" s="231" t="s">
        <v>1</v>
      </c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186</v>
      </c>
      <c r="AT233" s="240" t="s">
        <v>181</v>
      </c>
      <c r="AU233" s="240" t="s">
        <v>87</v>
      </c>
      <c r="AY233" s="18" t="s">
        <v>179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85</v>
      </c>
      <c r="BK233" s="241">
        <f>ROUND(I233*H233,2)</f>
        <v>0</v>
      </c>
      <c r="BL233" s="18" t="s">
        <v>186</v>
      </c>
      <c r="BM233" s="240" t="s">
        <v>2426</v>
      </c>
    </row>
    <row r="234" s="2" customFormat="1">
      <c r="A234" s="39"/>
      <c r="B234" s="40"/>
      <c r="C234" s="41"/>
      <c r="D234" s="242" t="s">
        <v>188</v>
      </c>
      <c r="E234" s="41"/>
      <c r="F234" s="243" t="s">
        <v>2425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188</v>
      </c>
      <c r="AU234" s="18" t="s">
        <v>87</v>
      </c>
    </row>
    <row r="235" s="13" customFormat="1">
      <c r="A235" s="13"/>
      <c r="B235" s="247"/>
      <c r="C235" s="248"/>
      <c r="D235" s="242" t="s">
        <v>190</v>
      </c>
      <c r="E235" s="249" t="s">
        <v>1</v>
      </c>
      <c r="F235" s="250" t="s">
        <v>85</v>
      </c>
      <c r="G235" s="248"/>
      <c r="H235" s="251">
        <v>1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190</v>
      </c>
      <c r="AU235" s="257" t="s">
        <v>87</v>
      </c>
      <c r="AV235" s="13" t="s">
        <v>87</v>
      </c>
      <c r="AW235" s="13" t="s">
        <v>34</v>
      </c>
      <c r="AX235" s="13" t="s">
        <v>85</v>
      </c>
      <c r="AY235" s="257" t="s">
        <v>179</v>
      </c>
    </row>
    <row r="236" s="2" customFormat="1" ht="24.15" customHeight="1">
      <c r="A236" s="39"/>
      <c r="B236" s="40"/>
      <c r="C236" s="280" t="s">
        <v>309</v>
      </c>
      <c r="D236" s="280" t="s">
        <v>400</v>
      </c>
      <c r="E236" s="281" t="s">
        <v>2427</v>
      </c>
      <c r="F236" s="282" t="s">
        <v>2428</v>
      </c>
      <c r="G236" s="283" t="s">
        <v>246</v>
      </c>
      <c r="H236" s="284">
        <v>1</v>
      </c>
      <c r="I236" s="285"/>
      <c r="J236" s="286">
        <f>ROUND(I236*H236,2)</f>
        <v>0</v>
      </c>
      <c r="K236" s="282" t="s">
        <v>1</v>
      </c>
      <c r="L236" s="287"/>
      <c r="M236" s="288" t="s">
        <v>1</v>
      </c>
      <c r="N236" s="289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227</v>
      </c>
      <c r="AT236" s="240" t="s">
        <v>400</v>
      </c>
      <c r="AU236" s="240" t="s">
        <v>87</v>
      </c>
      <c r="AY236" s="18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85</v>
      </c>
      <c r="BK236" s="241">
        <f>ROUND(I236*H236,2)</f>
        <v>0</v>
      </c>
      <c r="BL236" s="18" t="s">
        <v>186</v>
      </c>
      <c r="BM236" s="240" t="s">
        <v>2429</v>
      </c>
    </row>
    <row r="237" s="2" customFormat="1">
      <c r="A237" s="39"/>
      <c r="B237" s="40"/>
      <c r="C237" s="41"/>
      <c r="D237" s="242" t="s">
        <v>188</v>
      </c>
      <c r="E237" s="41"/>
      <c r="F237" s="243" t="s">
        <v>2428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188</v>
      </c>
      <c r="AU237" s="18" t="s">
        <v>87</v>
      </c>
    </row>
    <row r="238" s="13" customFormat="1">
      <c r="A238" s="13"/>
      <c r="B238" s="247"/>
      <c r="C238" s="248"/>
      <c r="D238" s="242" t="s">
        <v>190</v>
      </c>
      <c r="E238" s="249" t="s">
        <v>1</v>
      </c>
      <c r="F238" s="250" t="s">
        <v>85</v>
      </c>
      <c r="G238" s="248"/>
      <c r="H238" s="251">
        <v>1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190</v>
      </c>
      <c r="AU238" s="257" t="s">
        <v>87</v>
      </c>
      <c r="AV238" s="13" t="s">
        <v>87</v>
      </c>
      <c r="AW238" s="13" t="s">
        <v>34</v>
      </c>
      <c r="AX238" s="13" t="s">
        <v>85</v>
      </c>
      <c r="AY238" s="257" t="s">
        <v>179</v>
      </c>
    </row>
    <row r="239" s="2" customFormat="1" ht="16.5" customHeight="1">
      <c r="A239" s="39"/>
      <c r="B239" s="40"/>
      <c r="C239" s="229" t="s">
        <v>314</v>
      </c>
      <c r="D239" s="229" t="s">
        <v>181</v>
      </c>
      <c r="E239" s="230" t="s">
        <v>2430</v>
      </c>
      <c r="F239" s="231" t="s">
        <v>2431</v>
      </c>
      <c r="G239" s="232" t="s">
        <v>195</v>
      </c>
      <c r="H239" s="233">
        <v>1</v>
      </c>
      <c r="I239" s="234"/>
      <c r="J239" s="235">
        <f>ROUND(I239*H239,2)</f>
        <v>0</v>
      </c>
      <c r="K239" s="231" t="s">
        <v>1</v>
      </c>
      <c r="L239" s="45"/>
      <c r="M239" s="236" t="s">
        <v>1</v>
      </c>
      <c r="N239" s="237" t="s">
        <v>43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186</v>
      </c>
      <c r="AT239" s="240" t="s">
        <v>181</v>
      </c>
      <c r="AU239" s="240" t="s">
        <v>87</v>
      </c>
      <c r="AY239" s="18" t="s">
        <v>179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85</v>
      </c>
      <c r="BK239" s="241">
        <f>ROUND(I239*H239,2)</f>
        <v>0</v>
      </c>
      <c r="BL239" s="18" t="s">
        <v>186</v>
      </c>
      <c r="BM239" s="240" t="s">
        <v>2432</v>
      </c>
    </row>
    <row r="240" s="2" customFormat="1">
      <c r="A240" s="39"/>
      <c r="B240" s="40"/>
      <c r="C240" s="41"/>
      <c r="D240" s="242" t="s">
        <v>188</v>
      </c>
      <c r="E240" s="41"/>
      <c r="F240" s="243" t="s">
        <v>2431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188</v>
      </c>
      <c r="AU240" s="18" t="s">
        <v>87</v>
      </c>
    </row>
    <row r="241" s="13" customFormat="1">
      <c r="A241" s="13"/>
      <c r="B241" s="247"/>
      <c r="C241" s="248"/>
      <c r="D241" s="242" t="s">
        <v>190</v>
      </c>
      <c r="E241" s="249" t="s">
        <v>1</v>
      </c>
      <c r="F241" s="250" t="s">
        <v>85</v>
      </c>
      <c r="G241" s="248"/>
      <c r="H241" s="251">
        <v>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190</v>
      </c>
      <c r="AU241" s="257" t="s">
        <v>87</v>
      </c>
      <c r="AV241" s="13" t="s">
        <v>87</v>
      </c>
      <c r="AW241" s="13" t="s">
        <v>34</v>
      </c>
      <c r="AX241" s="13" t="s">
        <v>85</v>
      </c>
      <c r="AY241" s="257" t="s">
        <v>179</v>
      </c>
    </row>
    <row r="242" s="2" customFormat="1" ht="44.25" customHeight="1">
      <c r="A242" s="39"/>
      <c r="B242" s="40"/>
      <c r="C242" s="280" t="s">
        <v>319</v>
      </c>
      <c r="D242" s="280" t="s">
        <v>400</v>
      </c>
      <c r="E242" s="281" t="s">
        <v>2433</v>
      </c>
      <c r="F242" s="282" t="s">
        <v>2434</v>
      </c>
      <c r="G242" s="283" t="s">
        <v>2435</v>
      </c>
      <c r="H242" s="284">
        <v>1</v>
      </c>
      <c r="I242" s="285"/>
      <c r="J242" s="286">
        <f>ROUND(I242*H242,2)</f>
        <v>0</v>
      </c>
      <c r="K242" s="282" t="s">
        <v>1</v>
      </c>
      <c r="L242" s="287"/>
      <c r="M242" s="288" t="s">
        <v>1</v>
      </c>
      <c r="N242" s="289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227</v>
      </c>
      <c r="AT242" s="240" t="s">
        <v>400</v>
      </c>
      <c r="AU242" s="240" t="s">
        <v>87</v>
      </c>
      <c r="AY242" s="18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85</v>
      </c>
      <c r="BK242" s="241">
        <f>ROUND(I242*H242,2)</f>
        <v>0</v>
      </c>
      <c r="BL242" s="18" t="s">
        <v>186</v>
      </c>
      <c r="BM242" s="240" t="s">
        <v>2436</v>
      </c>
    </row>
    <row r="243" s="2" customFormat="1">
      <c r="A243" s="39"/>
      <c r="B243" s="40"/>
      <c r="C243" s="41"/>
      <c r="D243" s="242" t="s">
        <v>188</v>
      </c>
      <c r="E243" s="41"/>
      <c r="F243" s="243" t="s">
        <v>2434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188</v>
      </c>
      <c r="AU243" s="18" t="s">
        <v>87</v>
      </c>
    </row>
    <row r="244" s="13" customFormat="1">
      <c r="A244" s="13"/>
      <c r="B244" s="247"/>
      <c r="C244" s="248"/>
      <c r="D244" s="242" t="s">
        <v>190</v>
      </c>
      <c r="E244" s="249" t="s">
        <v>1</v>
      </c>
      <c r="F244" s="250" t="s">
        <v>85</v>
      </c>
      <c r="G244" s="248"/>
      <c r="H244" s="251">
        <v>1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190</v>
      </c>
      <c r="AU244" s="257" t="s">
        <v>87</v>
      </c>
      <c r="AV244" s="13" t="s">
        <v>87</v>
      </c>
      <c r="AW244" s="13" t="s">
        <v>34</v>
      </c>
      <c r="AX244" s="13" t="s">
        <v>85</v>
      </c>
      <c r="AY244" s="257" t="s">
        <v>179</v>
      </c>
    </row>
    <row r="245" s="2" customFormat="1" ht="24.15" customHeight="1">
      <c r="A245" s="39"/>
      <c r="B245" s="40"/>
      <c r="C245" s="229" t="s">
        <v>324</v>
      </c>
      <c r="D245" s="229" t="s">
        <v>181</v>
      </c>
      <c r="E245" s="230" t="s">
        <v>2437</v>
      </c>
      <c r="F245" s="231" t="s">
        <v>2438</v>
      </c>
      <c r="G245" s="232" t="s">
        <v>195</v>
      </c>
      <c r="H245" s="233">
        <v>1</v>
      </c>
      <c r="I245" s="234"/>
      <c r="J245" s="235">
        <f>ROUND(I245*H245,2)</f>
        <v>0</v>
      </c>
      <c r="K245" s="231" t="s">
        <v>1</v>
      </c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186</v>
      </c>
      <c r="AT245" s="240" t="s">
        <v>181</v>
      </c>
      <c r="AU245" s="240" t="s">
        <v>87</v>
      </c>
      <c r="AY245" s="18" t="s">
        <v>179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85</v>
      </c>
      <c r="BK245" s="241">
        <f>ROUND(I245*H245,2)</f>
        <v>0</v>
      </c>
      <c r="BL245" s="18" t="s">
        <v>186</v>
      </c>
      <c r="BM245" s="240" t="s">
        <v>2439</v>
      </c>
    </row>
    <row r="246" s="2" customFormat="1">
      <c r="A246" s="39"/>
      <c r="B246" s="40"/>
      <c r="C246" s="41"/>
      <c r="D246" s="242" t="s">
        <v>188</v>
      </c>
      <c r="E246" s="41"/>
      <c r="F246" s="243" t="s">
        <v>2438</v>
      </c>
      <c r="G246" s="41"/>
      <c r="H246" s="41"/>
      <c r="I246" s="244"/>
      <c r="J246" s="41"/>
      <c r="K246" s="41"/>
      <c r="L246" s="45"/>
      <c r="M246" s="245"/>
      <c r="N246" s="24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188</v>
      </c>
      <c r="AU246" s="18" t="s">
        <v>87</v>
      </c>
    </row>
    <row r="247" s="13" customFormat="1">
      <c r="A247" s="13"/>
      <c r="B247" s="247"/>
      <c r="C247" s="248"/>
      <c r="D247" s="242" t="s">
        <v>190</v>
      </c>
      <c r="E247" s="249" t="s">
        <v>1</v>
      </c>
      <c r="F247" s="250" t="s">
        <v>85</v>
      </c>
      <c r="G247" s="248"/>
      <c r="H247" s="251">
        <v>1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190</v>
      </c>
      <c r="AU247" s="257" t="s">
        <v>87</v>
      </c>
      <c r="AV247" s="13" t="s">
        <v>87</v>
      </c>
      <c r="AW247" s="13" t="s">
        <v>34</v>
      </c>
      <c r="AX247" s="13" t="s">
        <v>85</v>
      </c>
      <c r="AY247" s="257" t="s">
        <v>179</v>
      </c>
    </row>
    <row r="248" s="2" customFormat="1" ht="16.5" customHeight="1">
      <c r="A248" s="39"/>
      <c r="B248" s="40"/>
      <c r="C248" s="280" t="s">
        <v>331</v>
      </c>
      <c r="D248" s="280" t="s">
        <v>400</v>
      </c>
      <c r="E248" s="281" t="s">
        <v>2440</v>
      </c>
      <c r="F248" s="282" t="s">
        <v>2441</v>
      </c>
      <c r="G248" s="283" t="s">
        <v>246</v>
      </c>
      <c r="H248" s="284">
        <v>0.20000000000000001</v>
      </c>
      <c r="I248" s="285"/>
      <c r="J248" s="286">
        <f>ROUND(I248*H248,2)</f>
        <v>0</v>
      </c>
      <c r="K248" s="282" t="s">
        <v>1</v>
      </c>
      <c r="L248" s="287"/>
      <c r="M248" s="288" t="s">
        <v>1</v>
      </c>
      <c r="N248" s="289" t="s">
        <v>43</v>
      </c>
      <c r="O248" s="92"/>
      <c r="P248" s="238">
        <f>O248*H248</f>
        <v>0</v>
      </c>
      <c r="Q248" s="238">
        <v>0.22</v>
      </c>
      <c r="R248" s="238">
        <f>Q248*H248</f>
        <v>0.044000000000000004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227</v>
      </c>
      <c r="AT248" s="240" t="s">
        <v>400</v>
      </c>
      <c r="AU248" s="240" t="s">
        <v>87</v>
      </c>
      <c r="AY248" s="18" t="s">
        <v>179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85</v>
      </c>
      <c r="BK248" s="241">
        <f>ROUND(I248*H248,2)</f>
        <v>0</v>
      </c>
      <c r="BL248" s="18" t="s">
        <v>186</v>
      </c>
      <c r="BM248" s="240" t="s">
        <v>2442</v>
      </c>
    </row>
    <row r="249" s="2" customFormat="1">
      <c r="A249" s="39"/>
      <c r="B249" s="40"/>
      <c r="C249" s="41"/>
      <c r="D249" s="242" t="s">
        <v>188</v>
      </c>
      <c r="E249" s="41"/>
      <c r="F249" s="243" t="s">
        <v>2441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188</v>
      </c>
      <c r="AU249" s="18" t="s">
        <v>87</v>
      </c>
    </row>
    <row r="250" s="2" customFormat="1">
      <c r="A250" s="39"/>
      <c r="B250" s="40"/>
      <c r="C250" s="41"/>
      <c r="D250" s="242" t="s">
        <v>198</v>
      </c>
      <c r="E250" s="41"/>
      <c r="F250" s="269" t="s">
        <v>2443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198</v>
      </c>
      <c r="AU250" s="18" t="s">
        <v>87</v>
      </c>
    </row>
    <row r="251" s="13" customFormat="1">
      <c r="A251" s="13"/>
      <c r="B251" s="247"/>
      <c r="C251" s="248"/>
      <c r="D251" s="242" t="s">
        <v>190</v>
      </c>
      <c r="E251" s="249" t="s">
        <v>1</v>
      </c>
      <c r="F251" s="250" t="s">
        <v>2444</v>
      </c>
      <c r="G251" s="248"/>
      <c r="H251" s="251">
        <v>0.20000000000000001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190</v>
      </c>
      <c r="AU251" s="257" t="s">
        <v>87</v>
      </c>
      <c r="AV251" s="13" t="s">
        <v>87</v>
      </c>
      <c r="AW251" s="13" t="s">
        <v>34</v>
      </c>
      <c r="AX251" s="13" t="s">
        <v>78</v>
      </c>
      <c r="AY251" s="257" t="s">
        <v>179</v>
      </c>
    </row>
    <row r="252" s="14" customFormat="1">
      <c r="A252" s="14"/>
      <c r="B252" s="258"/>
      <c r="C252" s="259"/>
      <c r="D252" s="242" t="s">
        <v>190</v>
      </c>
      <c r="E252" s="260" t="s">
        <v>1</v>
      </c>
      <c r="F252" s="261" t="s">
        <v>192</v>
      </c>
      <c r="G252" s="259"/>
      <c r="H252" s="262">
        <v>0.20000000000000001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190</v>
      </c>
      <c r="AU252" s="268" t="s">
        <v>87</v>
      </c>
      <c r="AV252" s="14" t="s">
        <v>186</v>
      </c>
      <c r="AW252" s="14" t="s">
        <v>34</v>
      </c>
      <c r="AX252" s="14" t="s">
        <v>85</v>
      </c>
      <c r="AY252" s="268" t="s">
        <v>179</v>
      </c>
    </row>
    <row r="253" s="2" customFormat="1" ht="24.15" customHeight="1">
      <c r="A253" s="39"/>
      <c r="B253" s="40"/>
      <c r="C253" s="229" t="s">
        <v>337</v>
      </c>
      <c r="D253" s="229" t="s">
        <v>181</v>
      </c>
      <c r="E253" s="230" t="s">
        <v>2445</v>
      </c>
      <c r="F253" s="231" t="s">
        <v>2446</v>
      </c>
      <c r="G253" s="232" t="s">
        <v>195</v>
      </c>
      <c r="H253" s="233">
        <v>1</v>
      </c>
      <c r="I253" s="234"/>
      <c r="J253" s="235">
        <f>ROUND(I253*H253,2)</f>
        <v>0</v>
      </c>
      <c r="K253" s="231" t="s">
        <v>1</v>
      </c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186</v>
      </c>
      <c r="AT253" s="240" t="s">
        <v>181</v>
      </c>
      <c r="AU253" s="240" t="s">
        <v>87</v>
      </c>
      <c r="AY253" s="18" t="s">
        <v>179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85</v>
      </c>
      <c r="BK253" s="241">
        <f>ROUND(I253*H253,2)</f>
        <v>0</v>
      </c>
      <c r="BL253" s="18" t="s">
        <v>186</v>
      </c>
      <c r="BM253" s="240" t="s">
        <v>2447</v>
      </c>
    </row>
    <row r="254" s="2" customFormat="1">
      <c r="A254" s="39"/>
      <c r="B254" s="40"/>
      <c r="C254" s="41"/>
      <c r="D254" s="242" t="s">
        <v>188</v>
      </c>
      <c r="E254" s="41"/>
      <c r="F254" s="243" t="s">
        <v>2446</v>
      </c>
      <c r="G254" s="41"/>
      <c r="H254" s="41"/>
      <c r="I254" s="244"/>
      <c r="J254" s="41"/>
      <c r="K254" s="41"/>
      <c r="L254" s="45"/>
      <c r="M254" s="245"/>
      <c r="N254" s="24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188</v>
      </c>
      <c r="AU254" s="18" t="s">
        <v>87</v>
      </c>
    </row>
    <row r="255" s="13" customFormat="1">
      <c r="A255" s="13"/>
      <c r="B255" s="247"/>
      <c r="C255" s="248"/>
      <c r="D255" s="242" t="s">
        <v>190</v>
      </c>
      <c r="E255" s="249" t="s">
        <v>1</v>
      </c>
      <c r="F255" s="250" t="s">
        <v>85</v>
      </c>
      <c r="G255" s="248"/>
      <c r="H255" s="251">
        <v>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190</v>
      </c>
      <c r="AU255" s="257" t="s">
        <v>87</v>
      </c>
      <c r="AV255" s="13" t="s">
        <v>87</v>
      </c>
      <c r="AW255" s="13" t="s">
        <v>34</v>
      </c>
      <c r="AX255" s="13" t="s">
        <v>85</v>
      </c>
      <c r="AY255" s="257" t="s">
        <v>179</v>
      </c>
    </row>
    <row r="256" s="2" customFormat="1" ht="33" customHeight="1">
      <c r="A256" s="39"/>
      <c r="B256" s="40"/>
      <c r="C256" s="280" t="s">
        <v>342</v>
      </c>
      <c r="D256" s="280" t="s">
        <v>400</v>
      </c>
      <c r="E256" s="281" t="s">
        <v>2448</v>
      </c>
      <c r="F256" s="282" t="s">
        <v>2449</v>
      </c>
      <c r="G256" s="283" t="s">
        <v>479</v>
      </c>
      <c r="H256" s="284">
        <v>0.11</v>
      </c>
      <c r="I256" s="285"/>
      <c r="J256" s="286">
        <f>ROUND(I256*H256,2)</f>
        <v>0</v>
      </c>
      <c r="K256" s="282" t="s">
        <v>1</v>
      </c>
      <c r="L256" s="287"/>
      <c r="M256" s="288" t="s">
        <v>1</v>
      </c>
      <c r="N256" s="289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227</v>
      </c>
      <c r="AT256" s="240" t="s">
        <v>400</v>
      </c>
      <c r="AU256" s="240" t="s">
        <v>87</v>
      </c>
      <c r="AY256" s="18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85</v>
      </c>
      <c r="BK256" s="241">
        <f>ROUND(I256*H256,2)</f>
        <v>0</v>
      </c>
      <c r="BL256" s="18" t="s">
        <v>186</v>
      </c>
      <c r="BM256" s="240" t="s">
        <v>2450</v>
      </c>
    </row>
    <row r="257" s="2" customFormat="1">
      <c r="A257" s="39"/>
      <c r="B257" s="40"/>
      <c r="C257" s="41"/>
      <c r="D257" s="242" t="s">
        <v>188</v>
      </c>
      <c r="E257" s="41"/>
      <c r="F257" s="243" t="s">
        <v>2449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188</v>
      </c>
      <c r="AU257" s="18" t="s">
        <v>87</v>
      </c>
    </row>
    <row r="258" s="13" customFormat="1">
      <c r="A258" s="13"/>
      <c r="B258" s="247"/>
      <c r="C258" s="248"/>
      <c r="D258" s="242" t="s">
        <v>190</v>
      </c>
      <c r="E258" s="249" t="s">
        <v>1</v>
      </c>
      <c r="F258" s="250" t="s">
        <v>2451</v>
      </c>
      <c r="G258" s="248"/>
      <c r="H258" s="251">
        <v>0.11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190</v>
      </c>
      <c r="AU258" s="257" t="s">
        <v>87</v>
      </c>
      <c r="AV258" s="13" t="s">
        <v>87</v>
      </c>
      <c r="AW258" s="13" t="s">
        <v>34</v>
      </c>
      <c r="AX258" s="13" t="s">
        <v>85</v>
      </c>
      <c r="AY258" s="257" t="s">
        <v>179</v>
      </c>
    </row>
    <row r="259" s="2" customFormat="1" ht="24.15" customHeight="1">
      <c r="A259" s="39"/>
      <c r="B259" s="40"/>
      <c r="C259" s="280" t="s">
        <v>347</v>
      </c>
      <c r="D259" s="280" t="s">
        <v>400</v>
      </c>
      <c r="E259" s="281" t="s">
        <v>2452</v>
      </c>
      <c r="F259" s="282" t="s">
        <v>2453</v>
      </c>
      <c r="G259" s="283" t="s">
        <v>479</v>
      </c>
      <c r="H259" s="284">
        <v>0.33000000000000002</v>
      </c>
      <c r="I259" s="285"/>
      <c r="J259" s="286">
        <f>ROUND(I259*H259,2)</f>
        <v>0</v>
      </c>
      <c r="K259" s="282" t="s">
        <v>1</v>
      </c>
      <c r="L259" s="287"/>
      <c r="M259" s="288" t="s">
        <v>1</v>
      </c>
      <c r="N259" s="289" t="s">
        <v>43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227</v>
      </c>
      <c r="AT259" s="240" t="s">
        <v>400</v>
      </c>
      <c r="AU259" s="240" t="s">
        <v>87</v>
      </c>
      <c r="AY259" s="18" t="s">
        <v>179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85</v>
      </c>
      <c r="BK259" s="241">
        <f>ROUND(I259*H259,2)</f>
        <v>0</v>
      </c>
      <c r="BL259" s="18" t="s">
        <v>186</v>
      </c>
      <c r="BM259" s="240" t="s">
        <v>2454</v>
      </c>
    </row>
    <row r="260" s="2" customFormat="1">
      <c r="A260" s="39"/>
      <c r="B260" s="40"/>
      <c r="C260" s="41"/>
      <c r="D260" s="242" t="s">
        <v>188</v>
      </c>
      <c r="E260" s="41"/>
      <c r="F260" s="243" t="s">
        <v>2453</v>
      </c>
      <c r="G260" s="41"/>
      <c r="H260" s="41"/>
      <c r="I260" s="244"/>
      <c r="J260" s="41"/>
      <c r="K260" s="41"/>
      <c r="L260" s="45"/>
      <c r="M260" s="245"/>
      <c r="N260" s="24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188</v>
      </c>
      <c r="AU260" s="18" t="s">
        <v>87</v>
      </c>
    </row>
    <row r="261" s="13" customFormat="1">
      <c r="A261" s="13"/>
      <c r="B261" s="247"/>
      <c r="C261" s="248"/>
      <c r="D261" s="242" t="s">
        <v>190</v>
      </c>
      <c r="E261" s="249" t="s">
        <v>1</v>
      </c>
      <c r="F261" s="250" t="s">
        <v>2455</v>
      </c>
      <c r="G261" s="248"/>
      <c r="H261" s="251">
        <v>0.33000000000000002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190</v>
      </c>
      <c r="AU261" s="257" t="s">
        <v>87</v>
      </c>
      <c r="AV261" s="13" t="s">
        <v>87</v>
      </c>
      <c r="AW261" s="13" t="s">
        <v>34</v>
      </c>
      <c r="AX261" s="13" t="s">
        <v>85</v>
      </c>
      <c r="AY261" s="257" t="s">
        <v>179</v>
      </c>
    </row>
    <row r="262" s="2" customFormat="1" ht="21.75" customHeight="1">
      <c r="A262" s="39"/>
      <c r="B262" s="40"/>
      <c r="C262" s="229" t="s">
        <v>352</v>
      </c>
      <c r="D262" s="229" t="s">
        <v>181</v>
      </c>
      <c r="E262" s="230" t="s">
        <v>2456</v>
      </c>
      <c r="F262" s="231" t="s">
        <v>2457</v>
      </c>
      <c r="G262" s="232" t="s">
        <v>195</v>
      </c>
      <c r="H262" s="233">
        <v>1</v>
      </c>
      <c r="I262" s="234"/>
      <c r="J262" s="235">
        <f>ROUND(I262*H262,2)</f>
        <v>0</v>
      </c>
      <c r="K262" s="231" t="s">
        <v>1</v>
      </c>
      <c r="L262" s="45"/>
      <c r="M262" s="236" t="s">
        <v>1</v>
      </c>
      <c r="N262" s="237" t="s">
        <v>43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186</v>
      </c>
      <c r="AT262" s="240" t="s">
        <v>181</v>
      </c>
      <c r="AU262" s="240" t="s">
        <v>87</v>
      </c>
      <c r="AY262" s="18" t="s">
        <v>179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85</v>
      </c>
      <c r="BK262" s="241">
        <f>ROUND(I262*H262,2)</f>
        <v>0</v>
      </c>
      <c r="BL262" s="18" t="s">
        <v>186</v>
      </c>
      <c r="BM262" s="240" t="s">
        <v>2458</v>
      </c>
    </row>
    <row r="263" s="2" customFormat="1">
      <c r="A263" s="39"/>
      <c r="B263" s="40"/>
      <c r="C263" s="41"/>
      <c r="D263" s="242" t="s">
        <v>188</v>
      </c>
      <c r="E263" s="41"/>
      <c r="F263" s="243" t="s">
        <v>2457</v>
      </c>
      <c r="G263" s="41"/>
      <c r="H263" s="41"/>
      <c r="I263" s="244"/>
      <c r="J263" s="41"/>
      <c r="K263" s="41"/>
      <c r="L263" s="45"/>
      <c r="M263" s="245"/>
      <c r="N263" s="24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188</v>
      </c>
      <c r="AU263" s="18" t="s">
        <v>87</v>
      </c>
    </row>
    <row r="264" s="13" customFormat="1">
      <c r="A264" s="13"/>
      <c r="B264" s="247"/>
      <c r="C264" s="248"/>
      <c r="D264" s="242" t="s">
        <v>190</v>
      </c>
      <c r="E264" s="249" t="s">
        <v>1</v>
      </c>
      <c r="F264" s="250" t="s">
        <v>85</v>
      </c>
      <c r="G264" s="248"/>
      <c r="H264" s="251">
        <v>1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190</v>
      </c>
      <c r="AU264" s="257" t="s">
        <v>87</v>
      </c>
      <c r="AV264" s="13" t="s">
        <v>87</v>
      </c>
      <c r="AW264" s="13" t="s">
        <v>34</v>
      </c>
      <c r="AX264" s="13" t="s">
        <v>85</v>
      </c>
      <c r="AY264" s="257" t="s">
        <v>179</v>
      </c>
    </row>
    <row r="265" s="2" customFormat="1" ht="24.15" customHeight="1">
      <c r="A265" s="39"/>
      <c r="B265" s="40"/>
      <c r="C265" s="229" t="s">
        <v>357</v>
      </c>
      <c r="D265" s="229" t="s">
        <v>181</v>
      </c>
      <c r="E265" s="230" t="s">
        <v>2459</v>
      </c>
      <c r="F265" s="231" t="s">
        <v>2460</v>
      </c>
      <c r="G265" s="232" t="s">
        <v>184</v>
      </c>
      <c r="H265" s="233">
        <v>1</v>
      </c>
      <c r="I265" s="234"/>
      <c r="J265" s="235">
        <f>ROUND(I265*H265,2)</f>
        <v>0</v>
      </c>
      <c r="K265" s="231" t="s">
        <v>1</v>
      </c>
      <c r="L265" s="45"/>
      <c r="M265" s="236" t="s">
        <v>1</v>
      </c>
      <c r="N265" s="237" t="s">
        <v>43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186</v>
      </c>
      <c r="AT265" s="240" t="s">
        <v>181</v>
      </c>
      <c r="AU265" s="240" t="s">
        <v>87</v>
      </c>
      <c r="AY265" s="18" t="s">
        <v>179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85</v>
      </c>
      <c r="BK265" s="241">
        <f>ROUND(I265*H265,2)</f>
        <v>0</v>
      </c>
      <c r="BL265" s="18" t="s">
        <v>186</v>
      </c>
      <c r="BM265" s="240" t="s">
        <v>2461</v>
      </c>
    </row>
    <row r="266" s="2" customFormat="1">
      <c r="A266" s="39"/>
      <c r="B266" s="40"/>
      <c r="C266" s="41"/>
      <c r="D266" s="242" t="s">
        <v>188</v>
      </c>
      <c r="E266" s="41"/>
      <c r="F266" s="243" t="s">
        <v>2460</v>
      </c>
      <c r="G266" s="41"/>
      <c r="H266" s="41"/>
      <c r="I266" s="244"/>
      <c r="J266" s="41"/>
      <c r="K266" s="41"/>
      <c r="L266" s="45"/>
      <c r="M266" s="245"/>
      <c r="N266" s="24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188</v>
      </c>
      <c r="AU266" s="18" t="s">
        <v>87</v>
      </c>
    </row>
    <row r="267" s="13" customFormat="1">
      <c r="A267" s="13"/>
      <c r="B267" s="247"/>
      <c r="C267" s="248"/>
      <c r="D267" s="242" t="s">
        <v>190</v>
      </c>
      <c r="E267" s="249" t="s">
        <v>1</v>
      </c>
      <c r="F267" s="250" t="s">
        <v>85</v>
      </c>
      <c r="G267" s="248"/>
      <c r="H267" s="251">
        <v>1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190</v>
      </c>
      <c r="AU267" s="257" t="s">
        <v>87</v>
      </c>
      <c r="AV267" s="13" t="s">
        <v>87</v>
      </c>
      <c r="AW267" s="13" t="s">
        <v>34</v>
      </c>
      <c r="AX267" s="13" t="s">
        <v>85</v>
      </c>
      <c r="AY267" s="257" t="s">
        <v>179</v>
      </c>
    </row>
    <row r="268" s="2" customFormat="1" ht="16.5" customHeight="1">
      <c r="A268" s="39"/>
      <c r="B268" s="40"/>
      <c r="C268" s="280" t="s">
        <v>363</v>
      </c>
      <c r="D268" s="280" t="s">
        <v>400</v>
      </c>
      <c r="E268" s="281" t="s">
        <v>2462</v>
      </c>
      <c r="F268" s="282" t="s">
        <v>2463</v>
      </c>
      <c r="G268" s="283" t="s">
        <v>246</v>
      </c>
      <c r="H268" s="284">
        <v>0.080000000000000002</v>
      </c>
      <c r="I268" s="285"/>
      <c r="J268" s="286">
        <f>ROUND(I268*H268,2)</f>
        <v>0</v>
      </c>
      <c r="K268" s="282" t="s">
        <v>185</v>
      </c>
      <c r="L268" s="287"/>
      <c r="M268" s="288" t="s">
        <v>1</v>
      </c>
      <c r="N268" s="289" t="s">
        <v>43</v>
      </c>
      <c r="O268" s="92"/>
      <c r="P268" s="238">
        <f>O268*H268</f>
        <v>0</v>
      </c>
      <c r="Q268" s="238">
        <v>0.20000000000000001</v>
      </c>
      <c r="R268" s="238">
        <f>Q268*H268</f>
        <v>0.016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227</v>
      </c>
      <c r="AT268" s="240" t="s">
        <v>400</v>
      </c>
      <c r="AU268" s="240" t="s">
        <v>87</v>
      </c>
      <c r="AY268" s="18" t="s">
        <v>179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85</v>
      </c>
      <c r="BK268" s="241">
        <f>ROUND(I268*H268,2)</f>
        <v>0</v>
      </c>
      <c r="BL268" s="18" t="s">
        <v>186</v>
      </c>
      <c r="BM268" s="240" t="s">
        <v>2464</v>
      </c>
    </row>
    <row r="269" s="2" customFormat="1">
      <c r="A269" s="39"/>
      <c r="B269" s="40"/>
      <c r="C269" s="41"/>
      <c r="D269" s="242" t="s">
        <v>188</v>
      </c>
      <c r="E269" s="41"/>
      <c r="F269" s="243" t="s">
        <v>2463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188</v>
      </c>
      <c r="AU269" s="18" t="s">
        <v>87</v>
      </c>
    </row>
    <row r="270" s="13" customFormat="1">
      <c r="A270" s="13"/>
      <c r="B270" s="247"/>
      <c r="C270" s="248"/>
      <c r="D270" s="242" t="s">
        <v>190</v>
      </c>
      <c r="E270" s="249" t="s">
        <v>1</v>
      </c>
      <c r="F270" s="250" t="s">
        <v>2465</v>
      </c>
      <c r="G270" s="248"/>
      <c r="H270" s="251">
        <v>0.080000000000000002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190</v>
      </c>
      <c r="AU270" s="257" t="s">
        <v>87</v>
      </c>
      <c r="AV270" s="13" t="s">
        <v>87</v>
      </c>
      <c r="AW270" s="13" t="s">
        <v>34</v>
      </c>
      <c r="AX270" s="13" t="s">
        <v>85</v>
      </c>
      <c r="AY270" s="257" t="s">
        <v>179</v>
      </c>
    </row>
    <row r="271" s="2" customFormat="1" ht="24.15" customHeight="1">
      <c r="A271" s="39"/>
      <c r="B271" s="40"/>
      <c r="C271" s="229" t="s">
        <v>369</v>
      </c>
      <c r="D271" s="229" t="s">
        <v>181</v>
      </c>
      <c r="E271" s="230" t="s">
        <v>2466</v>
      </c>
      <c r="F271" s="231" t="s">
        <v>2467</v>
      </c>
      <c r="G271" s="232" t="s">
        <v>479</v>
      </c>
      <c r="H271" s="233">
        <v>0.050000000000000003</v>
      </c>
      <c r="I271" s="234"/>
      <c r="J271" s="235">
        <f>ROUND(I271*H271,2)</f>
        <v>0</v>
      </c>
      <c r="K271" s="231" t="s">
        <v>1</v>
      </c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186</v>
      </c>
      <c r="AT271" s="240" t="s">
        <v>181</v>
      </c>
      <c r="AU271" s="240" t="s">
        <v>87</v>
      </c>
      <c r="AY271" s="18" t="s">
        <v>179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85</v>
      </c>
      <c r="BK271" s="241">
        <f>ROUND(I271*H271,2)</f>
        <v>0</v>
      </c>
      <c r="BL271" s="18" t="s">
        <v>186</v>
      </c>
      <c r="BM271" s="240" t="s">
        <v>2468</v>
      </c>
    </row>
    <row r="272" s="2" customFormat="1">
      <c r="A272" s="39"/>
      <c r="B272" s="40"/>
      <c r="C272" s="41"/>
      <c r="D272" s="242" t="s">
        <v>188</v>
      </c>
      <c r="E272" s="41"/>
      <c r="F272" s="243" t="s">
        <v>2467</v>
      </c>
      <c r="G272" s="41"/>
      <c r="H272" s="41"/>
      <c r="I272" s="244"/>
      <c r="J272" s="41"/>
      <c r="K272" s="41"/>
      <c r="L272" s="45"/>
      <c r="M272" s="245"/>
      <c r="N272" s="24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188</v>
      </c>
      <c r="AU272" s="18" t="s">
        <v>87</v>
      </c>
    </row>
    <row r="273" s="13" customFormat="1">
      <c r="A273" s="13"/>
      <c r="B273" s="247"/>
      <c r="C273" s="248"/>
      <c r="D273" s="242" t="s">
        <v>190</v>
      </c>
      <c r="E273" s="249" t="s">
        <v>1</v>
      </c>
      <c r="F273" s="250" t="s">
        <v>2469</v>
      </c>
      <c r="G273" s="248"/>
      <c r="H273" s="251">
        <v>0.050000000000000003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190</v>
      </c>
      <c r="AU273" s="257" t="s">
        <v>87</v>
      </c>
      <c r="AV273" s="13" t="s">
        <v>87</v>
      </c>
      <c r="AW273" s="13" t="s">
        <v>34</v>
      </c>
      <c r="AX273" s="13" t="s">
        <v>85</v>
      </c>
      <c r="AY273" s="257" t="s">
        <v>179</v>
      </c>
    </row>
    <row r="274" s="2" customFormat="1" ht="16.5" customHeight="1">
      <c r="A274" s="39"/>
      <c r="B274" s="40"/>
      <c r="C274" s="280" t="s">
        <v>378</v>
      </c>
      <c r="D274" s="280" t="s">
        <v>400</v>
      </c>
      <c r="E274" s="281" t="s">
        <v>2470</v>
      </c>
      <c r="F274" s="282" t="s">
        <v>2471</v>
      </c>
      <c r="G274" s="283" t="s">
        <v>195</v>
      </c>
      <c r="H274" s="284">
        <v>5</v>
      </c>
      <c r="I274" s="285"/>
      <c r="J274" s="286">
        <f>ROUND(I274*H274,2)</f>
        <v>0</v>
      </c>
      <c r="K274" s="282" t="s">
        <v>1</v>
      </c>
      <c r="L274" s="287"/>
      <c r="M274" s="288" t="s">
        <v>1</v>
      </c>
      <c r="N274" s="289" t="s">
        <v>43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227</v>
      </c>
      <c r="AT274" s="240" t="s">
        <v>400</v>
      </c>
      <c r="AU274" s="240" t="s">
        <v>87</v>
      </c>
      <c r="AY274" s="18" t="s">
        <v>179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85</v>
      </c>
      <c r="BK274" s="241">
        <f>ROUND(I274*H274,2)</f>
        <v>0</v>
      </c>
      <c r="BL274" s="18" t="s">
        <v>186</v>
      </c>
      <c r="BM274" s="240" t="s">
        <v>2472</v>
      </c>
    </row>
    <row r="275" s="2" customFormat="1">
      <c r="A275" s="39"/>
      <c r="B275" s="40"/>
      <c r="C275" s="41"/>
      <c r="D275" s="242" t="s">
        <v>188</v>
      </c>
      <c r="E275" s="41"/>
      <c r="F275" s="243" t="s">
        <v>2471</v>
      </c>
      <c r="G275" s="41"/>
      <c r="H275" s="41"/>
      <c r="I275" s="244"/>
      <c r="J275" s="41"/>
      <c r="K275" s="41"/>
      <c r="L275" s="45"/>
      <c r="M275" s="245"/>
      <c r="N275" s="24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188</v>
      </c>
      <c r="AU275" s="18" t="s">
        <v>87</v>
      </c>
    </row>
    <row r="276" s="13" customFormat="1">
      <c r="A276" s="13"/>
      <c r="B276" s="247"/>
      <c r="C276" s="248"/>
      <c r="D276" s="242" t="s">
        <v>190</v>
      </c>
      <c r="E276" s="249" t="s">
        <v>1</v>
      </c>
      <c r="F276" s="250" t="s">
        <v>211</v>
      </c>
      <c r="G276" s="248"/>
      <c r="H276" s="251">
        <v>5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190</v>
      </c>
      <c r="AU276" s="257" t="s">
        <v>87</v>
      </c>
      <c r="AV276" s="13" t="s">
        <v>87</v>
      </c>
      <c r="AW276" s="13" t="s">
        <v>34</v>
      </c>
      <c r="AX276" s="13" t="s">
        <v>85</v>
      </c>
      <c r="AY276" s="257" t="s">
        <v>179</v>
      </c>
    </row>
    <row r="277" s="2" customFormat="1" ht="24.15" customHeight="1">
      <c r="A277" s="39"/>
      <c r="B277" s="40"/>
      <c r="C277" s="280" t="s">
        <v>385</v>
      </c>
      <c r="D277" s="280" t="s">
        <v>400</v>
      </c>
      <c r="E277" s="281" t="s">
        <v>2473</v>
      </c>
      <c r="F277" s="282" t="s">
        <v>2474</v>
      </c>
      <c r="G277" s="283" t="s">
        <v>2223</v>
      </c>
      <c r="H277" s="284">
        <v>1</v>
      </c>
      <c r="I277" s="285"/>
      <c r="J277" s="286">
        <f>ROUND(I277*H277,2)</f>
        <v>0</v>
      </c>
      <c r="K277" s="282" t="s">
        <v>1</v>
      </c>
      <c r="L277" s="287"/>
      <c r="M277" s="288" t="s">
        <v>1</v>
      </c>
      <c r="N277" s="289" t="s">
        <v>43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227</v>
      </c>
      <c r="AT277" s="240" t="s">
        <v>400</v>
      </c>
      <c r="AU277" s="240" t="s">
        <v>87</v>
      </c>
      <c r="AY277" s="18" t="s">
        <v>179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85</v>
      </c>
      <c r="BK277" s="241">
        <f>ROUND(I277*H277,2)</f>
        <v>0</v>
      </c>
      <c r="BL277" s="18" t="s">
        <v>186</v>
      </c>
      <c r="BM277" s="240" t="s">
        <v>2475</v>
      </c>
    </row>
    <row r="278" s="2" customFormat="1">
      <c r="A278" s="39"/>
      <c r="B278" s="40"/>
      <c r="C278" s="41"/>
      <c r="D278" s="242" t="s">
        <v>188</v>
      </c>
      <c r="E278" s="41"/>
      <c r="F278" s="243" t="s">
        <v>2474</v>
      </c>
      <c r="G278" s="41"/>
      <c r="H278" s="41"/>
      <c r="I278" s="244"/>
      <c r="J278" s="41"/>
      <c r="K278" s="41"/>
      <c r="L278" s="45"/>
      <c r="M278" s="245"/>
      <c r="N278" s="24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188</v>
      </c>
      <c r="AU278" s="18" t="s">
        <v>87</v>
      </c>
    </row>
    <row r="279" s="13" customFormat="1">
      <c r="A279" s="13"/>
      <c r="B279" s="247"/>
      <c r="C279" s="248"/>
      <c r="D279" s="242" t="s">
        <v>190</v>
      </c>
      <c r="E279" s="249" t="s">
        <v>1</v>
      </c>
      <c r="F279" s="250" t="s">
        <v>85</v>
      </c>
      <c r="G279" s="248"/>
      <c r="H279" s="251">
        <v>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190</v>
      </c>
      <c r="AU279" s="257" t="s">
        <v>87</v>
      </c>
      <c r="AV279" s="13" t="s">
        <v>87</v>
      </c>
      <c r="AW279" s="13" t="s">
        <v>34</v>
      </c>
      <c r="AX279" s="13" t="s">
        <v>85</v>
      </c>
      <c r="AY279" s="257" t="s">
        <v>179</v>
      </c>
    </row>
    <row r="280" s="2" customFormat="1" ht="24.15" customHeight="1">
      <c r="A280" s="39"/>
      <c r="B280" s="40"/>
      <c r="C280" s="229" t="s">
        <v>392</v>
      </c>
      <c r="D280" s="229" t="s">
        <v>181</v>
      </c>
      <c r="E280" s="230" t="s">
        <v>448</v>
      </c>
      <c r="F280" s="231" t="s">
        <v>449</v>
      </c>
      <c r="G280" s="232" t="s">
        <v>184</v>
      </c>
      <c r="H280" s="233">
        <v>270.81999999999999</v>
      </c>
      <c r="I280" s="234"/>
      <c r="J280" s="235">
        <f>ROUND(I280*H280,2)</f>
        <v>0</v>
      </c>
      <c r="K280" s="231" t="s">
        <v>185</v>
      </c>
      <c r="L280" s="45"/>
      <c r="M280" s="236" t="s">
        <v>1</v>
      </c>
      <c r="N280" s="237" t="s">
        <v>43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186</v>
      </c>
      <c r="AT280" s="240" t="s">
        <v>181</v>
      </c>
      <c r="AU280" s="240" t="s">
        <v>87</v>
      </c>
      <c r="AY280" s="18" t="s">
        <v>179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85</v>
      </c>
      <c r="BK280" s="241">
        <f>ROUND(I280*H280,2)</f>
        <v>0</v>
      </c>
      <c r="BL280" s="18" t="s">
        <v>186</v>
      </c>
      <c r="BM280" s="240" t="s">
        <v>2476</v>
      </c>
    </row>
    <row r="281" s="2" customFormat="1">
      <c r="A281" s="39"/>
      <c r="B281" s="40"/>
      <c r="C281" s="41"/>
      <c r="D281" s="242" t="s">
        <v>188</v>
      </c>
      <c r="E281" s="41"/>
      <c r="F281" s="243" t="s">
        <v>451</v>
      </c>
      <c r="G281" s="41"/>
      <c r="H281" s="41"/>
      <c r="I281" s="244"/>
      <c r="J281" s="41"/>
      <c r="K281" s="41"/>
      <c r="L281" s="45"/>
      <c r="M281" s="245"/>
      <c r="N281" s="24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188</v>
      </c>
      <c r="AU281" s="18" t="s">
        <v>87</v>
      </c>
    </row>
    <row r="282" s="13" customFormat="1">
      <c r="A282" s="13"/>
      <c r="B282" s="247"/>
      <c r="C282" s="248"/>
      <c r="D282" s="242" t="s">
        <v>190</v>
      </c>
      <c r="E282" s="249" t="s">
        <v>1</v>
      </c>
      <c r="F282" s="250" t="s">
        <v>2477</v>
      </c>
      <c r="G282" s="248"/>
      <c r="H282" s="251">
        <v>270.81999999999999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190</v>
      </c>
      <c r="AU282" s="257" t="s">
        <v>87</v>
      </c>
      <c r="AV282" s="13" t="s">
        <v>87</v>
      </c>
      <c r="AW282" s="13" t="s">
        <v>34</v>
      </c>
      <c r="AX282" s="13" t="s">
        <v>78</v>
      </c>
      <c r="AY282" s="257" t="s">
        <v>179</v>
      </c>
    </row>
    <row r="283" s="14" customFormat="1">
      <c r="A283" s="14"/>
      <c r="B283" s="258"/>
      <c r="C283" s="259"/>
      <c r="D283" s="242" t="s">
        <v>190</v>
      </c>
      <c r="E283" s="260" t="s">
        <v>1</v>
      </c>
      <c r="F283" s="261" t="s">
        <v>192</v>
      </c>
      <c r="G283" s="259"/>
      <c r="H283" s="262">
        <v>270.81999999999999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8" t="s">
        <v>190</v>
      </c>
      <c r="AU283" s="268" t="s">
        <v>87</v>
      </c>
      <c r="AV283" s="14" t="s">
        <v>186</v>
      </c>
      <c r="AW283" s="14" t="s">
        <v>34</v>
      </c>
      <c r="AX283" s="14" t="s">
        <v>85</v>
      </c>
      <c r="AY283" s="268" t="s">
        <v>179</v>
      </c>
    </row>
    <row r="284" s="2" customFormat="1" ht="37.8" customHeight="1">
      <c r="A284" s="39"/>
      <c r="B284" s="40"/>
      <c r="C284" s="229" t="s">
        <v>399</v>
      </c>
      <c r="D284" s="229" t="s">
        <v>181</v>
      </c>
      <c r="E284" s="230" t="s">
        <v>461</v>
      </c>
      <c r="F284" s="231" t="s">
        <v>462</v>
      </c>
      <c r="G284" s="232" t="s">
        <v>184</v>
      </c>
      <c r="H284" s="233">
        <v>68.5</v>
      </c>
      <c r="I284" s="234"/>
      <c r="J284" s="235">
        <f>ROUND(I284*H284,2)</f>
        <v>0</v>
      </c>
      <c r="K284" s="231" t="s">
        <v>185</v>
      </c>
      <c r="L284" s="45"/>
      <c r="M284" s="236" t="s">
        <v>1</v>
      </c>
      <c r="N284" s="237" t="s">
        <v>43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186</v>
      </c>
      <c r="AT284" s="240" t="s">
        <v>181</v>
      </c>
      <c r="AU284" s="240" t="s">
        <v>87</v>
      </c>
      <c r="AY284" s="18" t="s">
        <v>179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85</v>
      </c>
      <c r="BK284" s="241">
        <f>ROUND(I284*H284,2)</f>
        <v>0</v>
      </c>
      <c r="BL284" s="18" t="s">
        <v>186</v>
      </c>
      <c r="BM284" s="240" t="s">
        <v>2478</v>
      </c>
    </row>
    <row r="285" s="2" customFormat="1">
      <c r="A285" s="39"/>
      <c r="B285" s="40"/>
      <c r="C285" s="41"/>
      <c r="D285" s="242" t="s">
        <v>188</v>
      </c>
      <c r="E285" s="41"/>
      <c r="F285" s="243" t="s">
        <v>464</v>
      </c>
      <c r="G285" s="41"/>
      <c r="H285" s="41"/>
      <c r="I285" s="244"/>
      <c r="J285" s="41"/>
      <c r="K285" s="41"/>
      <c r="L285" s="45"/>
      <c r="M285" s="245"/>
      <c r="N285" s="24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188</v>
      </c>
      <c r="AU285" s="18" t="s">
        <v>87</v>
      </c>
    </row>
    <row r="286" s="13" customFormat="1">
      <c r="A286" s="13"/>
      <c r="B286" s="247"/>
      <c r="C286" s="248"/>
      <c r="D286" s="242" t="s">
        <v>190</v>
      </c>
      <c r="E286" s="249" t="s">
        <v>1</v>
      </c>
      <c r="F286" s="250" t="s">
        <v>2479</v>
      </c>
      <c r="G286" s="248"/>
      <c r="H286" s="251">
        <v>68.5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190</v>
      </c>
      <c r="AU286" s="257" t="s">
        <v>87</v>
      </c>
      <c r="AV286" s="13" t="s">
        <v>87</v>
      </c>
      <c r="AW286" s="13" t="s">
        <v>34</v>
      </c>
      <c r="AX286" s="13" t="s">
        <v>78</v>
      </c>
      <c r="AY286" s="257" t="s">
        <v>179</v>
      </c>
    </row>
    <row r="287" s="14" customFormat="1">
      <c r="A287" s="14"/>
      <c r="B287" s="258"/>
      <c r="C287" s="259"/>
      <c r="D287" s="242" t="s">
        <v>190</v>
      </c>
      <c r="E287" s="260" t="s">
        <v>1</v>
      </c>
      <c r="F287" s="261" t="s">
        <v>192</v>
      </c>
      <c r="G287" s="259"/>
      <c r="H287" s="262">
        <v>68.5</v>
      </c>
      <c r="I287" s="263"/>
      <c r="J287" s="259"/>
      <c r="K287" s="259"/>
      <c r="L287" s="264"/>
      <c r="M287" s="265"/>
      <c r="N287" s="266"/>
      <c r="O287" s="266"/>
      <c r="P287" s="266"/>
      <c r="Q287" s="266"/>
      <c r="R287" s="266"/>
      <c r="S287" s="266"/>
      <c r="T287" s="26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8" t="s">
        <v>190</v>
      </c>
      <c r="AU287" s="268" t="s">
        <v>87</v>
      </c>
      <c r="AV287" s="14" t="s">
        <v>186</v>
      </c>
      <c r="AW287" s="14" t="s">
        <v>34</v>
      </c>
      <c r="AX287" s="14" t="s">
        <v>85</v>
      </c>
      <c r="AY287" s="268" t="s">
        <v>179</v>
      </c>
    </row>
    <row r="288" s="2" customFormat="1" ht="33" customHeight="1">
      <c r="A288" s="39"/>
      <c r="B288" s="40"/>
      <c r="C288" s="229" t="s">
        <v>408</v>
      </c>
      <c r="D288" s="229" t="s">
        <v>181</v>
      </c>
      <c r="E288" s="230" t="s">
        <v>467</v>
      </c>
      <c r="F288" s="231" t="s">
        <v>468</v>
      </c>
      <c r="G288" s="232" t="s">
        <v>184</v>
      </c>
      <c r="H288" s="233">
        <v>68.5</v>
      </c>
      <c r="I288" s="234"/>
      <c r="J288" s="235">
        <f>ROUND(I288*H288,2)</f>
        <v>0</v>
      </c>
      <c r="K288" s="231" t="s">
        <v>185</v>
      </c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186</v>
      </c>
      <c r="AT288" s="240" t="s">
        <v>181</v>
      </c>
      <c r="AU288" s="240" t="s">
        <v>87</v>
      </c>
      <c r="AY288" s="18" t="s">
        <v>179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85</v>
      </c>
      <c r="BK288" s="241">
        <f>ROUND(I288*H288,2)</f>
        <v>0</v>
      </c>
      <c r="BL288" s="18" t="s">
        <v>186</v>
      </c>
      <c r="BM288" s="240" t="s">
        <v>2480</v>
      </c>
    </row>
    <row r="289" s="2" customFormat="1">
      <c r="A289" s="39"/>
      <c r="B289" s="40"/>
      <c r="C289" s="41"/>
      <c r="D289" s="242" t="s">
        <v>188</v>
      </c>
      <c r="E289" s="41"/>
      <c r="F289" s="243" t="s">
        <v>470</v>
      </c>
      <c r="G289" s="41"/>
      <c r="H289" s="41"/>
      <c r="I289" s="244"/>
      <c r="J289" s="41"/>
      <c r="K289" s="41"/>
      <c r="L289" s="45"/>
      <c r="M289" s="245"/>
      <c r="N289" s="24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188</v>
      </c>
      <c r="AU289" s="18" t="s">
        <v>87</v>
      </c>
    </row>
    <row r="290" s="13" customFormat="1">
      <c r="A290" s="13"/>
      <c r="B290" s="247"/>
      <c r="C290" s="248"/>
      <c r="D290" s="242" t="s">
        <v>190</v>
      </c>
      <c r="E290" s="249" t="s">
        <v>1</v>
      </c>
      <c r="F290" s="250" t="s">
        <v>2479</v>
      </c>
      <c r="G290" s="248"/>
      <c r="H290" s="251">
        <v>68.5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190</v>
      </c>
      <c r="AU290" s="257" t="s">
        <v>87</v>
      </c>
      <c r="AV290" s="13" t="s">
        <v>87</v>
      </c>
      <c r="AW290" s="13" t="s">
        <v>34</v>
      </c>
      <c r="AX290" s="13" t="s">
        <v>78</v>
      </c>
      <c r="AY290" s="257" t="s">
        <v>179</v>
      </c>
    </row>
    <row r="291" s="14" customFormat="1">
      <c r="A291" s="14"/>
      <c r="B291" s="258"/>
      <c r="C291" s="259"/>
      <c r="D291" s="242" t="s">
        <v>190</v>
      </c>
      <c r="E291" s="260" t="s">
        <v>1</v>
      </c>
      <c r="F291" s="261" t="s">
        <v>192</v>
      </c>
      <c r="G291" s="259"/>
      <c r="H291" s="262">
        <v>68.5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190</v>
      </c>
      <c r="AU291" s="268" t="s">
        <v>87</v>
      </c>
      <c r="AV291" s="14" t="s">
        <v>186</v>
      </c>
      <c r="AW291" s="14" t="s">
        <v>34</v>
      </c>
      <c r="AX291" s="14" t="s">
        <v>85</v>
      </c>
      <c r="AY291" s="268" t="s">
        <v>179</v>
      </c>
    </row>
    <row r="292" s="2" customFormat="1" ht="24.15" customHeight="1">
      <c r="A292" s="39"/>
      <c r="B292" s="40"/>
      <c r="C292" s="229" t="s">
        <v>415</v>
      </c>
      <c r="D292" s="229" t="s">
        <v>181</v>
      </c>
      <c r="E292" s="230" t="s">
        <v>472</v>
      </c>
      <c r="F292" s="231" t="s">
        <v>473</v>
      </c>
      <c r="G292" s="232" t="s">
        <v>184</v>
      </c>
      <c r="H292" s="233">
        <v>68.5</v>
      </c>
      <c r="I292" s="234"/>
      <c r="J292" s="235">
        <f>ROUND(I292*H292,2)</f>
        <v>0</v>
      </c>
      <c r="K292" s="231" t="s">
        <v>185</v>
      </c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186</v>
      </c>
      <c r="AT292" s="240" t="s">
        <v>181</v>
      </c>
      <c r="AU292" s="240" t="s">
        <v>87</v>
      </c>
      <c r="AY292" s="18" t="s">
        <v>179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85</v>
      </c>
      <c r="BK292" s="241">
        <f>ROUND(I292*H292,2)</f>
        <v>0</v>
      </c>
      <c r="BL292" s="18" t="s">
        <v>186</v>
      </c>
      <c r="BM292" s="240" t="s">
        <v>2481</v>
      </c>
    </row>
    <row r="293" s="2" customFormat="1">
      <c r="A293" s="39"/>
      <c r="B293" s="40"/>
      <c r="C293" s="41"/>
      <c r="D293" s="242" t="s">
        <v>188</v>
      </c>
      <c r="E293" s="41"/>
      <c r="F293" s="243" t="s">
        <v>475</v>
      </c>
      <c r="G293" s="41"/>
      <c r="H293" s="41"/>
      <c r="I293" s="244"/>
      <c r="J293" s="41"/>
      <c r="K293" s="41"/>
      <c r="L293" s="45"/>
      <c r="M293" s="245"/>
      <c r="N293" s="24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188</v>
      </c>
      <c r="AU293" s="18" t="s">
        <v>87</v>
      </c>
    </row>
    <row r="294" s="13" customFormat="1">
      <c r="A294" s="13"/>
      <c r="B294" s="247"/>
      <c r="C294" s="248"/>
      <c r="D294" s="242" t="s">
        <v>190</v>
      </c>
      <c r="E294" s="249" t="s">
        <v>1</v>
      </c>
      <c r="F294" s="250" t="s">
        <v>2479</v>
      </c>
      <c r="G294" s="248"/>
      <c r="H294" s="251">
        <v>68.5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190</v>
      </c>
      <c r="AU294" s="257" t="s">
        <v>87</v>
      </c>
      <c r="AV294" s="13" t="s">
        <v>87</v>
      </c>
      <c r="AW294" s="13" t="s">
        <v>34</v>
      </c>
      <c r="AX294" s="13" t="s">
        <v>85</v>
      </c>
      <c r="AY294" s="257" t="s">
        <v>179</v>
      </c>
    </row>
    <row r="295" s="2" customFormat="1" ht="16.5" customHeight="1">
      <c r="A295" s="39"/>
      <c r="B295" s="40"/>
      <c r="C295" s="280" t="s">
        <v>422</v>
      </c>
      <c r="D295" s="280" t="s">
        <v>400</v>
      </c>
      <c r="E295" s="281" t="s">
        <v>477</v>
      </c>
      <c r="F295" s="282" t="s">
        <v>478</v>
      </c>
      <c r="G295" s="283" t="s">
        <v>479</v>
      </c>
      <c r="H295" s="284">
        <v>2.0550000000000002</v>
      </c>
      <c r="I295" s="285"/>
      <c r="J295" s="286">
        <f>ROUND(I295*H295,2)</f>
        <v>0</v>
      </c>
      <c r="K295" s="282" t="s">
        <v>185</v>
      </c>
      <c r="L295" s="287"/>
      <c r="M295" s="288" t="s">
        <v>1</v>
      </c>
      <c r="N295" s="289" t="s">
        <v>43</v>
      </c>
      <c r="O295" s="92"/>
      <c r="P295" s="238">
        <f>O295*H295</f>
        <v>0</v>
      </c>
      <c r="Q295" s="238">
        <v>0.001</v>
      </c>
      <c r="R295" s="238">
        <f>Q295*H295</f>
        <v>0.0020550000000000004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227</v>
      </c>
      <c r="AT295" s="240" t="s">
        <v>400</v>
      </c>
      <c r="AU295" s="240" t="s">
        <v>87</v>
      </c>
      <c r="AY295" s="18" t="s">
        <v>179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85</v>
      </c>
      <c r="BK295" s="241">
        <f>ROUND(I295*H295,2)</f>
        <v>0</v>
      </c>
      <c r="BL295" s="18" t="s">
        <v>186</v>
      </c>
      <c r="BM295" s="240" t="s">
        <v>2482</v>
      </c>
    </row>
    <row r="296" s="2" customFormat="1">
      <c r="A296" s="39"/>
      <c r="B296" s="40"/>
      <c r="C296" s="41"/>
      <c r="D296" s="242" t="s">
        <v>188</v>
      </c>
      <c r="E296" s="41"/>
      <c r="F296" s="243" t="s">
        <v>478</v>
      </c>
      <c r="G296" s="41"/>
      <c r="H296" s="41"/>
      <c r="I296" s="244"/>
      <c r="J296" s="41"/>
      <c r="K296" s="41"/>
      <c r="L296" s="45"/>
      <c r="M296" s="245"/>
      <c r="N296" s="24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188</v>
      </c>
      <c r="AU296" s="18" t="s">
        <v>87</v>
      </c>
    </row>
    <row r="297" s="13" customFormat="1">
      <c r="A297" s="13"/>
      <c r="B297" s="247"/>
      <c r="C297" s="248"/>
      <c r="D297" s="242" t="s">
        <v>190</v>
      </c>
      <c r="E297" s="249" t="s">
        <v>1</v>
      </c>
      <c r="F297" s="250" t="s">
        <v>2483</v>
      </c>
      <c r="G297" s="248"/>
      <c r="H297" s="251">
        <v>2.0550000000000002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7" t="s">
        <v>190</v>
      </c>
      <c r="AU297" s="257" t="s">
        <v>87</v>
      </c>
      <c r="AV297" s="13" t="s">
        <v>87</v>
      </c>
      <c r="AW297" s="13" t="s">
        <v>34</v>
      </c>
      <c r="AX297" s="13" t="s">
        <v>85</v>
      </c>
      <c r="AY297" s="257" t="s">
        <v>179</v>
      </c>
    </row>
    <row r="298" s="2" customFormat="1" ht="24.15" customHeight="1">
      <c r="A298" s="39"/>
      <c r="B298" s="40"/>
      <c r="C298" s="229" t="s">
        <v>430</v>
      </c>
      <c r="D298" s="229" t="s">
        <v>181</v>
      </c>
      <c r="E298" s="230" t="s">
        <v>483</v>
      </c>
      <c r="F298" s="231" t="s">
        <v>484</v>
      </c>
      <c r="G298" s="232" t="s">
        <v>184</v>
      </c>
      <c r="H298" s="233">
        <v>299.83999999999997</v>
      </c>
      <c r="I298" s="234"/>
      <c r="J298" s="235">
        <f>ROUND(I298*H298,2)</f>
        <v>0</v>
      </c>
      <c r="K298" s="231" t="s">
        <v>185</v>
      </c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186</v>
      </c>
      <c r="AT298" s="240" t="s">
        <v>181</v>
      </c>
      <c r="AU298" s="240" t="s">
        <v>87</v>
      </c>
      <c r="AY298" s="18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85</v>
      </c>
      <c r="BK298" s="241">
        <f>ROUND(I298*H298,2)</f>
        <v>0</v>
      </c>
      <c r="BL298" s="18" t="s">
        <v>186</v>
      </c>
      <c r="BM298" s="240" t="s">
        <v>2484</v>
      </c>
    </row>
    <row r="299" s="2" customFormat="1">
      <c r="A299" s="39"/>
      <c r="B299" s="40"/>
      <c r="C299" s="41"/>
      <c r="D299" s="242" t="s">
        <v>188</v>
      </c>
      <c r="E299" s="41"/>
      <c r="F299" s="243" t="s">
        <v>486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188</v>
      </c>
      <c r="AU299" s="18" t="s">
        <v>87</v>
      </c>
    </row>
    <row r="300" s="13" customFormat="1">
      <c r="A300" s="13"/>
      <c r="B300" s="247"/>
      <c r="C300" s="248"/>
      <c r="D300" s="242" t="s">
        <v>190</v>
      </c>
      <c r="E300" s="249" t="s">
        <v>1</v>
      </c>
      <c r="F300" s="250" t="s">
        <v>2485</v>
      </c>
      <c r="G300" s="248"/>
      <c r="H300" s="251">
        <v>299.83999999999997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190</v>
      </c>
      <c r="AU300" s="257" t="s">
        <v>87</v>
      </c>
      <c r="AV300" s="13" t="s">
        <v>87</v>
      </c>
      <c r="AW300" s="13" t="s">
        <v>34</v>
      </c>
      <c r="AX300" s="13" t="s">
        <v>78</v>
      </c>
      <c r="AY300" s="257" t="s">
        <v>179</v>
      </c>
    </row>
    <row r="301" s="14" customFormat="1">
      <c r="A301" s="14"/>
      <c r="B301" s="258"/>
      <c r="C301" s="259"/>
      <c r="D301" s="242" t="s">
        <v>190</v>
      </c>
      <c r="E301" s="260" t="s">
        <v>1</v>
      </c>
      <c r="F301" s="261" t="s">
        <v>192</v>
      </c>
      <c r="G301" s="259"/>
      <c r="H301" s="262">
        <v>299.83999999999997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190</v>
      </c>
      <c r="AU301" s="268" t="s">
        <v>87</v>
      </c>
      <c r="AV301" s="14" t="s">
        <v>186</v>
      </c>
      <c r="AW301" s="14" t="s">
        <v>34</v>
      </c>
      <c r="AX301" s="14" t="s">
        <v>85</v>
      </c>
      <c r="AY301" s="268" t="s">
        <v>179</v>
      </c>
    </row>
    <row r="302" s="2" customFormat="1" ht="33" customHeight="1">
      <c r="A302" s="39"/>
      <c r="B302" s="40"/>
      <c r="C302" s="229" t="s">
        <v>436</v>
      </c>
      <c r="D302" s="229" t="s">
        <v>181</v>
      </c>
      <c r="E302" s="230" t="s">
        <v>489</v>
      </c>
      <c r="F302" s="231" t="s">
        <v>490</v>
      </c>
      <c r="G302" s="232" t="s">
        <v>184</v>
      </c>
      <c r="H302" s="233">
        <v>68.5</v>
      </c>
      <c r="I302" s="234"/>
      <c r="J302" s="235">
        <f>ROUND(I302*H302,2)</f>
        <v>0</v>
      </c>
      <c r="K302" s="231" t="s">
        <v>185</v>
      </c>
      <c r="L302" s="45"/>
      <c r="M302" s="236" t="s">
        <v>1</v>
      </c>
      <c r="N302" s="237" t="s">
        <v>43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186</v>
      </c>
      <c r="AT302" s="240" t="s">
        <v>181</v>
      </c>
      <c r="AU302" s="240" t="s">
        <v>87</v>
      </c>
      <c r="AY302" s="18" t="s">
        <v>179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85</v>
      </c>
      <c r="BK302" s="241">
        <f>ROUND(I302*H302,2)</f>
        <v>0</v>
      </c>
      <c r="BL302" s="18" t="s">
        <v>186</v>
      </c>
      <c r="BM302" s="240" t="s">
        <v>2486</v>
      </c>
    </row>
    <row r="303" s="2" customFormat="1">
      <c r="A303" s="39"/>
      <c r="B303" s="40"/>
      <c r="C303" s="41"/>
      <c r="D303" s="242" t="s">
        <v>188</v>
      </c>
      <c r="E303" s="41"/>
      <c r="F303" s="243" t="s">
        <v>492</v>
      </c>
      <c r="G303" s="41"/>
      <c r="H303" s="41"/>
      <c r="I303" s="244"/>
      <c r="J303" s="41"/>
      <c r="K303" s="41"/>
      <c r="L303" s="45"/>
      <c r="M303" s="245"/>
      <c r="N303" s="24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188</v>
      </c>
      <c r="AU303" s="18" t="s">
        <v>87</v>
      </c>
    </row>
    <row r="304" s="13" customFormat="1">
      <c r="A304" s="13"/>
      <c r="B304" s="247"/>
      <c r="C304" s="248"/>
      <c r="D304" s="242" t="s">
        <v>190</v>
      </c>
      <c r="E304" s="249" t="s">
        <v>1</v>
      </c>
      <c r="F304" s="250" t="s">
        <v>2479</v>
      </c>
      <c r="G304" s="248"/>
      <c r="H304" s="251">
        <v>68.5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190</v>
      </c>
      <c r="AU304" s="257" t="s">
        <v>87</v>
      </c>
      <c r="AV304" s="13" t="s">
        <v>87</v>
      </c>
      <c r="AW304" s="13" t="s">
        <v>34</v>
      </c>
      <c r="AX304" s="13" t="s">
        <v>78</v>
      </c>
      <c r="AY304" s="257" t="s">
        <v>179</v>
      </c>
    </row>
    <row r="305" s="14" customFormat="1">
      <c r="A305" s="14"/>
      <c r="B305" s="258"/>
      <c r="C305" s="259"/>
      <c r="D305" s="242" t="s">
        <v>190</v>
      </c>
      <c r="E305" s="260" t="s">
        <v>1</v>
      </c>
      <c r="F305" s="261" t="s">
        <v>192</v>
      </c>
      <c r="G305" s="259"/>
      <c r="H305" s="262">
        <v>68.5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190</v>
      </c>
      <c r="AU305" s="268" t="s">
        <v>87</v>
      </c>
      <c r="AV305" s="14" t="s">
        <v>186</v>
      </c>
      <c r="AW305" s="14" t="s">
        <v>34</v>
      </c>
      <c r="AX305" s="14" t="s">
        <v>85</v>
      </c>
      <c r="AY305" s="268" t="s">
        <v>179</v>
      </c>
    </row>
    <row r="306" s="2" customFormat="1" ht="33" customHeight="1">
      <c r="A306" s="39"/>
      <c r="B306" s="40"/>
      <c r="C306" s="229" t="s">
        <v>447</v>
      </c>
      <c r="D306" s="229" t="s">
        <v>181</v>
      </c>
      <c r="E306" s="230" t="s">
        <v>501</v>
      </c>
      <c r="F306" s="231" t="s">
        <v>502</v>
      </c>
      <c r="G306" s="232" t="s">
        <v>184</v>
      </c>
      <c r="H306" s="233">
        <v>68.5</v>
      </c>
      <c r="I306" s="234"/>
      <c r="J306" s="235">
        <f>ROUND(I306*H306,2)</f>
        <v>0</v>
      </c>
      <c r="K306" s="231" t="s">
        <v>185</v>
      </c>
      <c r="L306" s="45"/>
      <c r="M306" s="236" t="s">
        <v>1</v>
      </c>
      <c r="N306" s="237" t="s">
        <v>43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186</v>
      </c>
      <c r="AT306" s="240" t="s">
        <v>181</v>
      </c>
      <c r="AU306" s="240" t="s">
        <v>87</v>
      </c>
      <c r="AY306" s="18" t="s">
        <v>179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85</v>
      </c>
      <c r="BK306" s="241">
        <f>ROUND(I306*H306,2)</f>
        <v>0</v>
      </c>
      <c r="BL306" s="18" t="s">
        <v>186</v>
      </c>
      <c r="BM306" s="240" t="s">
        <v>2487</v>
      </c>
    </row>
    <row r="307" s="2" customFormat="1">
      <c r="A307" s="39"/>
      <c r="B307" s="40"/>
      <c r="C307" s="41"/>
      <c r="D307" s="242" t="s">
        <v>188</v>
      </c>
      <c r="E307" s="41"/>
      <c r="F307" s="243" t="s">
        <v>504</v>
      </c>
      <c r="G307" s="41"/>
      <c r="H307" s="41"/>
      <c r="I307" s="244"/>
      <c r="J307" s="41"/>
      <c r="K307" s="41"/>
      <c r="L307" s="45"/>
      <c r="M307" s="245"/>
      <c r="N307" s="24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188</v>
      </c>
      <c r="AU307" s="18" t="s">
        <v>87</v>
      </c>
    </row>
    <row r="308" s="13" customFormat="1">
      <c r="A308" s="13"/>
      <c r="B308" s="247"/>
      <c r="C308" s="248"/>
      <c r="D308" s="242" t="s">
        <v>190</v>
      </c>
      <c r="E308" s="249" t="s">
        <v>1</v>
      </c>
      <c r="F308" s="250" t="s">
        <v>2479</v>
      </c>
      <c r="G308" s="248"/>
      <c r="H308" s="251">
        <v>68.5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190</v>
      </c>
      <c r="AU308" s="257" t="s">
        <v>87</v>
      </c>
      <c r="AV308" s="13" t="s">
        <v>87</v>
      </c>
      <c r="AW308" s="13" t="s">
        <v>34</v>
      </c>
      <c r="AX308" s="13" t="s">
        <v>78</v>
      </c>
      <c r="AY308" s="257" t="s">
        <v>179</v>
      </c>
    </row>
    <row r="309" s="14" customFormat="1">
      <c r="A309" s="14"/>
      <c r="B309" s="258"/>
      <c r="C309" s="259"/>
      <c r="D309" s="242" t="s">
        <v>190</v>
      </c>
      <c r="E309" s="260" t="s">
        <v>1</v>
      </c>
      <c r="F309" s="261" t="s">
        <v>192</v>
      </c>
      <c r="G309" s="259"/>
      <c r="H309" s="262">
        <v>68.5</v>
      </c>
      <c r="I309" s="263"/>
      <c r="J309" s="259"/>
      <c r="K309" s="259"/>
      <c r="L309" s="264"/>
      <c r="M309" s="265"/>
      <c r="N309" s="266"/>
      <c r="O309" s="266"/>
      <c r="P309" s="266"/>
      <c r="Q309" s="266"/>
      <c r="R309" s="266"/>
      <c r="S309" s="266"/>
      <c r="T309" s="26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8" t="s">
        <v>190</v>
      </c>
      <c r="AU309" s="268" t="s">
        <v>87</v>
      </c>
      <c r="AV309" s="14" t="s">
        <v>186</v>
      </c>
      <c r="AW309" s="14" t="s">
        <v>34</v>
      </c>
      <c r="AX309" s="14" t="s">
        <v>85</v>
      </c>
      <c r="AY309" s="268" t="s">
        <v>179</v>
      </c>
    </row>
    <row r="310" s="2" customFormat="1" ht="16.5" customHeight="1">
      <c r="A310" s="39"/>
      <c r="B310" s="40"/>
      <c r="C310" s="229" t="s">
        <v>453</v>
      </c>
      <c r="D310" s="229" t="s">
        <v>181</v>
      </c>
      <c r="E310" s="230" t="s">
        <v>506</v>
      </c>
      <c r="F310" s="231" t="s">
        <v>507</v>
      </c>
      <c r="G310" s="232" t="s">
        <v>246</v>
      </c>
      <c r="H310" s="233">
        <v>1.7130000000000001</v>
      </c>
      <c r="I310" s="234"/>
      <c r="J310" s="235">
        <f>ROUND(I310*H310,2)</f>
        <v>0</v>
      </c>
      <c r="K310" s="231" t="s">
        <v>185</v>
      </c>
      <c r="L310" s="45"/>
      <c r="M310" s="236" t="s">
        <v>1</v>
      </c>
      <c r="N310" s="237" t="s">
        <v>43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186</v>
      </c>
      <c r="AT310" s="240" t="s">
        <v>181</v>
      </c>
      <c r="AU310" s="240" t="s">
        <v>87</v>
      </c>
      <c r="AY310" s="18" t="s">
        <v>179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85</v>
      </c>
      <c r="BK310" s="241">
        <f>ROUND(I310*H310,2)</f>
        <v>0</v>
      </c>
      <c r="BL310" s="18" t="s">
        <v>186</v>
      </c>
      <c r="BM310" s="240" t="s">
        <v>2488</v>
      </c>
    </row>
    <row r="311" s="2" customFormat="1">
      <c r="A311" s="39"/>
      <c r="B311" s="40"/>
      <c r="C311" s="41"/>
      <c r="D311" s="242" t="s">
        <v>188</v>
      </c>
      <c r="E311" s="41"/>
      <c r="F311" s="243" t="s">
        <v>509</v>
      </c>
      <c r="G311" s="41"/>
      <c r="H311" s="41"/>
      <c r="I311" s="244"/>
      <c r="J311" s="41"/>
      <c r="K311" s="41"/>
      <c r="L311" s="45"/>
      <c r="M311" s="245"/>
      <c r="N311" s="24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188</v>
      </c>
      <c r="AU311" s="18" t="s">
        <v>87</v>
      </c>
    </row>
    <row r="312" s="13" customFormat="1">
      <c r="A312" s="13"/>
      <c r="B312" s="247"/>
      <c r="C312" s="248"/>
      <c r="D312" s="242" t="s">
        <v>190</v>
      </c>
      <c r="E312" s="249" t="s">
        <v>1</v>
      </c>
      <c r="F312" s="250" t="s">
        <v>2489</v>
      </c>
      <c r="G312" s="248"/>
      <c r="H312" s="251">
        <v>1.7130000000000001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190</v>
      </c>
      <c r="AU312" s="257" t="s">
        <v>87</v>
      </c>
      <c r="AV312" s="13" t="s">
        <v>87</v>
      </c>
      <c r="AW312" s="13" t="s">
        <v>34</v>
      </c>
      <c r="AX312" s="13" t="s">
        <v>78</v>
      </c>
      <c r="AY312" s="257" t="s">
        <v>179</v>
      </c>
    </row>
    <row r="313" s="14" customFormat="1">
      <c r="A313" s="14"/>
      <c r="B313" s="258"/>
      <c r="C313" s="259"/>
      <c r="D313" s="242" t="s">
        <v>190</v>
      </c>
      <c r="E313" s="260" t="s">
        <v>1</v>
      </c>
      <c r="F313" s="261" t="s">
        <v>192</v>
      </c>
      <c r="G313" s="259"/>
      <c r="H313" s="262">
        <v>1.7130000000000001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190</v>
      </c>
      <c r="AU313" s="268" t="s">
        <v>87</v>
      </c>
      <c r="AV313" s="14" t="s">
        <v>186</v>
      </c>
      <c r="AW313" s="14" t="s">
        <v>34</v>
      </c>
      <c r="AX313" s="14" t="s">
        <v>85</v>
      </c>
      <c r="AY313" s="268" t="s">
        <v>179</v>
      </c>
    </row>
    <row r="314" s="12" customFormat="1" ht="22.8" customHeight="1">
      <c r="A314" s="12"/>
      <c r="B314" s="213"/>
      <c r="C314" s="214"/>
      <c r="D314" s="215" t="s">
        <v>77</v>
      </c>
      <c r="E314" s="227" t="s">
        <v>87</v>
      </c>
      <c r="F314" s="227" t="s">
        <v>511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SUM(P315:P346)</f>
        <v>0</v>
      </c>
      <c r="Q314" s="221"/>
      <c r="R314" s="222">
        <f>SUM(R315:R346)</f>
        <v>2.6187559999999999</v>
      </c>
      <c r="S314" s="221"/>
      <c r="T314" s="223">
        <f>SUM(T315:T346)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85</v>
      </c>
      <c r="AT314" s="225" t="s">
        <v>77</v>
      </c>
      <c r="AU314" s="225" t="s">
        <v>85</v>
      </c>
      <c r="AY314" s="224" t="s">
        <v>179</v>
      </c>
      <c r="BK314" s="226">
        <f>SUM(BK315:BK346)</f>
        <v>0</v>
      </c>
    </row>
    <row r="315" s="2" customFormat="1" ht="33" customHeight="1">
      <c r="A315" s="39"/>
      <c r="B315" s="40"/>
      <c r="C315" s="229" t="s">
        <v>460</v>
      </c>
      <c r="D315" s="229" t="s">
        <v>181</v>
      </c>
      <c r="E315" s="230" t="s">
        <v>513</v>
      </c>
      <c r="F315" s="231" t="s">
        <v>514</v>
      </c>
      <c r="G315" s="232" t="s">
        <v>246</v>
      </c>
      <c r="H315" s="233">
        <v>4.9100000000000001</v>
      </c>
      <c r="I315" s="234"/>
      <c r="J315" s="235">
        <f>ROUND(I315*H315,2)</f>
        <v>0</v>
      </c>
      <c r="K315" s="231" t="s">
        <v>185</v>
      </c>
      <c r="L315" s="45"/>
      <c r="M315" s="236" t="s">
        <v>1</v>
      </c>
      <c r="N315" s="237" t="s">
        <v>43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186</v>
      </c>
      <c r="AT315" s="240" t="s">
        <v>181</v>
      </c>
      <c r="AU315" s="240" t="s">
        <v>87</v>
      </c>
      <c r="AY315" s="18" t="s">
        <v>179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85</v>
      </c>
      <c r="BK315" s="241">
        <f>ROUND(I315*H315,2)</f>
        <v>0</v>
      </c>
      <c r="BL315" s="18" t="s">
        <v>186</v>
      </c>
      <c r="BM315" s="240" t="s">
        <v>2490</v>
      </c>
    </row>
    <row r="316" s="2" customFormat="1">
      <c r="A316" s="39"/>
      <c r="B316" s="40"/>
      <c r="C316" s="41"/>
      <c r="D316" s="242" t="s">
        <v>188</v>
      </c>
      <c r="E316" s="41"/>
      <c r="F316" s="243" t="s">
        <v>516</v>
      </c>
      <c r="G316" s="41"/>
      <c r="H316" s="41"/>
      <c r="I316" s="244"/>
      <c r="J316" s="41"/>
      <c r="K316" s="41"/>
      <c r="L316" s="45"/>
      <c r="M316" s="245"/>
      <c r="N316" s="24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188</v>
      </c>
      <c r="AU316" s="18" t="s">
        <v>87</v>
      </c>
    </row>
    <row r="317" s="15" customFormat="1">
      <c r="A317" s="15"/>
      <c r="B317" s="270"/>
      <c r="C317" s="271"/>
      <c r="D317" s="242" t="s">
        <v>190</v>
      </c>
      <c r="E317" s="272" t="s">
        <v>1</v>
      </c>
      <c r="F317" s="273" t="s">
        <v>520</v>
      </c>
      <c r="G317" s="271"/>
      <c r="H317" s="272" t="s">
        <v>1</v>
      </c>
      <c r="I317" s="274"/>
      <c r="J317" s="271"/>
      <c r="K317" s="271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190</v>
      </c>
      <c r="AU317" s="279" t="s">
        <v>87</v>
      </c>
      <c r="AV317" s="15" t="s">
        <v>85</v>
      </c>
      <c r="AW317" s="15" t="s">
        <v>34</v>
      </c>
      <c r="AX317" s="15" t="s">
        <v>78</v>
      </c>
      <c r="AY317" s="279" t="s">
        <v>179</v>
      </c>
    </row>
    <row r="318" s="13" customFormat="1">
      <c r="A318" s="13"/>
      <c r="B318" s="247"/>
      <c r="C318" s="248"/>
      <c r="D318" s="242" t="s">
        <v>190</v>
      </c>
      <c r="E318" s="249" t="s">
        <v>1</v>
      </c>
      <c r="F318" s="250" t="s">
        <v>2491</v>
      </c>
      <c r="G318" s="248"/>
      <c r="H318" s="251">
        <v>4.9100000000000001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190</v>
      </c>
      <c r="AU318" s="257" t="s">
        <v>87</v>
      </c>
      <c r="AV318" s="13" t="s">
        <v>87</v>
      </c>
      <c r="AW318" s="13" t="s">
        <v>34</v>
      </c>
      <c r="AX318" s="13" t="s">
        <v>78</v>
      </c>
      <c r="AY318" s="257" t="s">
        <v>179</v>
      </c>
    </row>
    <row r="319" s="14" customFormat="1">
      <c r="A319" s="14"/>
      <c r="B319" s="258"/>
      <c r="C319" s="259"/>
      <c r="D319" s="242" t="s">
        <v>190</v>
      </c>
      <c r="E319" s="260" t="s">
        <v>1</v>
      </c>
      <c r="F319" s="261" t="s">
        <v>192</v>
      </c>
      <c r="G319" s="259"/>
      <c r="H319" s="262">
        <v>4.9100000000000001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190</v>
      </c>
      <c r="AU319" s="268" t="s">
        <v>87</v>
      </c>
      <c r="AV319" s="14" t="s">
        <v>186</v>
      </c>
      <c r="AW319" s="14" t="s">
        <v>34</v>
      </c>
      <c r="AX319" s="14" t="s">
        <v>85</v>
      </c>
      <c r="AY319" s="268" t="s">
        <v>179</v>
      </c>
    </row>
    <row r="320" s="2" customFormat="1" ht="33" customHeight="1">
      <c r="A320" s="39"/>
      <c r="B320" s="40"/>
      <c r="C320" s="229" t="s">
        <v>466</v>
      </c>
      <c r="D320" s="229" t="s">
        <v>181</v>
      </c>
      <c r="E320" s="230" t="s">
        <v>525</v>
      </c>
      <c r="F320" s="231" t="s">
        <v>526</v>
      </c>
      <c r="G320" s="232" t="s">
        <v>184</v>
      </c>
      <c r="H320" s="233">
        <v>65.450000000000003</v>
      </c>
      <c r="I320" s="234"/>
      <c r="J320" s="235">
        <f>ROUND(I320*H320,2)</f>
        <v>0</v>
      </c>
      <c r="K320" s="231" t="s">
        <v>185</v>
      </c>
      <c r="L320" s="45"/>
      <c r="M320" s="236" t="s">
        <v>1</v>
      </c>
      <c r="N320" s="237" t="s">
        <v>43</v>
      </c>
      <c r="O320" s="92"/>
      <c r="P320" s="238">
        <f>O320*H320</f>
        <v>0</v>
      </c>
      <c r="Q320" s="238">
        <v>0.00031</v>
      </c>
      <c r="R320" s="238">
        <f>Q320*H320</f>
        <v>0.020289500000000002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186</v>
      </c>
      <c r="AT320" s="240" t="s">
        <v>181</v>
      </c>
      <c r="AU320" s="240" t="s">
        <v>87</v>
      </c>
      <c r="AY320" s="18" t="s">
        <v>179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85</v>
      </c>
      <c r="BK320" s="241">
        <f>ROUND(I320*H320,2)</f>
        <v>0</v>
      </c>
      <c r="BL320" s="18" t="s">
        <v>186</v>
      </c>
      <c r="BM320" s="240" t="s">
        <v>2492</v>
      </c>
    </row>
    <row r="321" s="2" customFormat="1">
      <c r="A321" s="39"/>
      <c r="B321" s="40"/>
      <c r="C321" s="41"/>
      <c r="D321" s="242" t="s">
        <v>188</v>
      </c>
      <c r="E321" s="41"/>
      <c r="F321" s="243" t="s">
        <v>528</v>
      </c>
      <c r="G321" s="41"/>
      <c r="H321" s="41"/>
      <c r="I321" s="244"/>
      <c r="J321" s="41"/>
      <c r="K321" s="41"/>
      <c r="L321" s="45"/>
      <c r="M321" s="245"/>
      <c r="N321" s="24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188</v>
      </c>
      <c r="AU321" s="18" t="s">
        <v>87</v>
      </c>
    </row>
    <row r="322" s="13" customFormat="1">
      <c r="A322" s="13"/>
      <c r="B322" s="247"/>
      <c r="C322" s="248"/>
      <c r="D322" s="242" t="s">
        <v>190</v>
      </c>
      <c r="E322" s="249" t="s">
        <v>1</v>
      </c>
      <c r="F322" s="250" t="s">
        <v>2493</v>
      </c>
      <c r="G322" s="248"/>
      <c r="H322" s="251">
        <v>65.450000000000003</v>
      </c>
      <c r="I322" s="252"/>
      <c r="J322" s="248"/>
      <c r="K322" s="248"/>
      <c r="L322" s="253"/>
      <c r="M322" s="254"/>
      <c r="N322" s="255"/>
      <c r="O322" s="255"/>
      <c r="P322" s="255"/>
      <c r="Q322" s="255"/>
      <c r="R322" s="255"/>
      <c r="S322" s="255"/>
      <c r="T322" s="25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7" t="s">
        <v>190</v>
      </c>
      <c r="AU322" s="257" t="s">
        <v>87</v>
      </c>
      <c r="AV322" s="13" t="s">
        <v>87</v>
      </c>
      <c r="AW322" s="13" t="s">
        <v>34</v>
      </c>
      <c r="AX322" s="13" t="s">
        <v>78</v>
      </c>
      <c r="AY322" s="257" t="s">
        <v>179</v>
      </c>
    </row>
    <row r="323" s="14" customFormat="1">
      <c r="A323" s="14"/>
      <c r="B323" s="258"/>
      <c r="C323" s="259"/>
      <c r="D323" s="242" t="s">
        <v>190</v>
      </c>
      <c r="E323" s="260" t="s">
        <v>1</v>
      </c>
      <c r="F323" s="261" t="s">
        <v>192</v>
      </c>
      <c r="G323" s="259"/>
      <c r="H323" s="262">
        <v>65.450000000000003</v>
      </c>
      <c r="I323" s="263"/>
      <c r="J323" s="259"/>
      <c r="K323" s="259"/>
      <c r="L323" s="264"/>
      <c r="M323" s="265"/>
      <c r="N323" s="266"/>
      <c r="O323" s="266"/>
      <c r="P323" s="266"/>
      <c r="Q323" s="266"/>
      <c r="R323" s="266"/>
      <c r="S323" s="266"/>
      <c r="T323" s="26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8" t="s">
        <v>190</v>
      </c>
      <c r="AU323" s="268" t="s">
        <v>87</v>
      </c>
      <c r="AV323" s="14" t="s">
        <v>186</v>
      </c>
      <c r="AW323" s="14" t="s">
        <v>34</v>
      </c>
      <c r="AX323" s="14" t="s">
        <v>85</v>
      </c>
      <c r="AY323" s="268" t="s">
        <v>179</v>
      </c>
    </row>
    <row r="324" s="2" customFormat="1" ht="24.15" customHeight="1">
      <c r="A324" s="39"/>
      <c r="B324" s="40"/>
      <c r="C324" s="280" t="s">
        <v>471</v>
      </c>
      <c r="D324" s="280" t="s">
        <v>400</v>
      </c>
      <c r="E324" s="281" t="s">
        <v>533</v>
      </c>
      <c r="F324" s="282" t="s">
        <v>534</v>
      </c>
      <c r="G324" s="283" t="s">
        <v>184</v>
      </c>
      <c r="H324" s="284">
        <v>77.230999999999995</v>
      </c>
      <c r="I324" s="285"/>
      <c r="J324" s="286">
        <f>ROUND(I324*H324,2)</f>
        <v>0</v>
      </c>
      <c r="K324" s="282" t="s">
        <v>185</v>
      </c>
      <c r="L324" s="287"/>
      <c r="M324" s="288" t="s">
        <v>1</v>
      </c>
      <c r="N324" s="289" t="s">
        <v>43</v>
      </c>
      <c r="O324" s="92"/>
      <c r="P324" s="238">
        <f>O324*H324</f>
        <v>0</v>
      </c>
      <c r="Q324" s="238">
        <v>0.00010000000000000001</v>
      </c>
      <c r="R324" s="238">
        <f>Q324*H324</f>
        <v>0.0077231000000000001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227</v>
      </c>
      <c r="AT324" s="240" t="s">
        <v>400</v>
      </c>
      <c r="AU324" s="240" t="s">
        <v>87</v>
      </c>
      <c r="AY324" s="18" t="s">
        <v>179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85</v>
      </c>
      <c r="BK324" s="241">
        <f>ROUND(I324*H324,2)</f>
        <v>0</v>
      </c>
      <c r="BL324" s="18" t="s">
        <v>186</v>
      </c>
      <c r="BM324" s="240" t="s">
        <v>2494</v>
      </c>
    </row>
    <row r="325" s="2" customFormat="1">
      <c r="A325" s="39"/>
      <c r="B325" s="40"/>
      <c r="C325" s="41"/>
      <c r="D325" s="242" t="s">
        <v>188</v>
      </c>
      <c r="E325" s="41"/>
      <c r="F325" s="243" t="s">
        <v>534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188</v>
      </c>
      <c r="AU325" s="18" t="s">
        <v>87</v>
      </c>
    </row>
    <row r="326" s="13" customFormat="1">
      <c r="A326" s="13"/>
      <c r="B326" s="247"/>
      <c r="C326" s="248"/>
      <c r="D326" s="242" t="s">
        <v>190</v>
      </c>
      <c r="E326" s="249" t="s">
        <v>1</v>
      </c>
      <c r="F326" s="250" t="s">
        <v>2495</v>
      </c>
      <c r="G326" s="248"/>
      <c r="H326" s="251">
        <v>65.450000000000003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190</v>
      </c>
      <c r="AU326" s="257" t="s">
        <v>87</v>
      </c>
      <c r="AV326" s="13" t="s">
        <v>87</v>
      </c>
      <c r="AW326" s="13" t="s">
        <v>34</v>
      </c>
      <c r="AX326" s="13" t="s">
        <v>78</v>
      </c>
      <c r="AY326" s="257" t="s">
        <v>179</v>
      </c>
    </row>
    <row r="327" s="14" customFormat="1">
      <c r="A327" s="14"/>
      <c r="B327" s="258"/>
      <c r="C327" s="259"/>
      <c r="D327" s="242" t="s">
        <v>190</v>
      </c>
      <c r="E327" s="260" t="s">
        <v>1</v>
      </c>
      <c r="F327" s="261" t="s">
        <v>192</v>
      </c>
      <c r="G327" s="259"/>
      <c r="H327" s="262">
        <v>65.450000000000003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8" t="s">
        <v>190</v>
      </c>
      <c r="AU327" s="268" t="s">
        <v>87</v>
      </c>
      <c r="AV327" s="14" t="s">
        <v>186</v>
      </c>
      <c r="AW327" s="14" t="s">
        <v>34</v>
      </c>
      <c r="AX327" s="14" t="s">
        <v>85</v>
      </c>
      <c r="AY327" s="268" t="s">
        <v>179</v>
      </c>
    </row>
    <row r="328" s="13" customFormat="1">
      <c r="A328" s="13"/>
      <c r="B328" s="247"/>
      <c r="C328" s="248"/>
      <c r="D328" s="242" t="s">
        <v>190</v>
      </c>
      <c r="E328" s="248"/>
      <c r="F328" s="250" t="s">
        <v>2496</v>
      </c>
      <c r="G328" s="248"/>
      <c r="H328" s="251">
        <v>77.230999999999995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190</v>
      </c>
      <c r="AU328" s="257" t="s">
        <v>87</v>
      </c>
      <c r="AV328" s="13" t="s">
        <v>87</v>
      </c>
      <c r="AW328" s="13" t="s">
        <v>4</v>
      </c>
      <c r="AX328" s="13" t="s">
        <v>85</v>
      </c>
      <c r="AY328" s="257" t="s">
        <v>179</v>
      </c>
    </row>
    <row r="329" s="2" customFormat="1" ht="16.5" customHeight="1">
      <c r="A329" s="39"/>
      <c r="B329" s="40"/>
      <c r="C329" s="229" t="s">
        <v>476</v>
      </c>
      <c r="D329" s="229" t="s">
        <v>181</v>
      </c>
      <c r="E329" s="230" t="s">
        <v>539</v>
      </c>
      <c r="F329" s="231" t="s">
        <v>540</v>
      </c>
      <c r="G329" s="232" t="s">
        <v>246</v>
      </c>
      <c r="H329" s="233">
        <v>0.42999999999999999</v>
      </c>
      <c r="I329" s="234"/>
      <c r="J329" s="235">
        <f>ROUND(I329*H329,2)</f>
        <v>0</v>
      </c>
      <c r="K329" s="231" t="s">
        <v>185</v>
      </c>
      <c r="L329" s="45"/>
      <c r="M329" s="236" t="s">
        <v>1</v>
      </c>
      <c r="N329" s="237" t="s">
        <v>43</v>
      </c>
      <c r="O329" s="92"/>
      <c r="P329" s="238">
        <f>O329*H329</f>
        <v>0</v>
      </c>
      <c r="Q329" s="238">
        <v>2.3010199999999998</v>
      </c>
      <c r="R329" s="238">
        <f>Q329*H329</f>
        <v>0.98943859999999995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186</v>
      </c>
      <c r="AT329" s="240" t="s">
        <v>181</v>
      </c>
      <c r="AU329" s="240" t="s">
        <v>87</v>
      </c>
      <c r="AY329" s="18" t="s">
        <v>179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85</v>
      </c>
      <c r="BK329" s="241">
        <f>ROUND(I329*H329,2)</f>
        <v>0</v>
      </c>
      <c r="BL329" s="18" t="s">
        <v>186</v>
      </c>
      <c r="BM329" s="240" t="s">
        <v>2497</v>
      </c>
    </row>
    <row r="330" s="2" customFormat="1">
      <c r="A330" s="39"/>
      <c r="B330" s="40"/>
      <c r="C330" s="41"/>
      <c r="D330" s="242" t="s">
        <v>188</v>
      </c>
      <c r="E330" s="41"/>
      <c r="F330" s="243" t="s">
        <v>540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188</v>
      </c>
      <c r="AU330" s="18" t="s">
        <v>87</v>
      </c>
    </row>
    <row r="331" s="2" customFormat="1">
      <c r="A331" s="39"/>
      <c r="B331" s="40"/>
      <c r="C331" s="41"/>
      <c r="D331" s="242" t="s">
        <v>198</v>
      </c>
      <c r="E331" s="41"/>
      <c r="F331" s="269" t="s">
        <v>2498</v>
      </c>
      <c r="G331" s="41"/>
      <c r="H331" s="41"/>
      <c r="I331" s="244"/>
      <c r="J331" s="41"/>
      <c r="K331" s="41"/>
      <c r="L331" s="45"/>
      <c r="M331" s="245"/>
      <c r="N331" s="24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198</v>
      </c>
      <c r="AU331" s="18" t="s">
        <v>87</v>
      </c>
    </row>
    <row r="332" s="13" customFormat="1">
      <c r="A332" s="13"/>
      <c r="B332" s="247"/>
      <c r="C332" s="248"/>
      <c r="D332" s="242" t="s">
        <v>190</v>
      </c>
      <c r="E332" s="249" t="s">
        <v>1</v>
      </c>
      <c r="F332" s="250" t="s">
        <v>2499</v>
      </c>
      <c r="G332" s="248"/>
      <c r="H332" s="251">
        <v>0.42999999999999999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190</v>
      </c>
      <c r="AU332" s="257" t="s">
        <v>87</v>
      </c>
      <c r="AV332" s="13" t="s">
        <v>87</v>
      </c>
      <c r="AW332" s="13" t="s">
        <v>34</v>
      </c>
      <c r="AX332" s="13" t="s">
        <v>78</v>
      </c>
      <c r="AY332" s="257" t="s">
        <v>179</v>
      </c>
    </row>
    <row r="333" s="14" customFormat="1">
      <c r="A333" s="14"/>
      <c r="B333" s="258"/>
      <c r="C333" s="259"/>
      <c r="D333" s="242" t="s">
        <v>190</v>
      </c>
      <c r="E333" s="260" t="s">
        <v>1</v>
      </c>
      <c r="F333" s="261" t="s">
        <v>192</v>
      </c>
      <c r="G333" s="259"/>
      <c r="H333" s="262">
        <v>0.42999999999999999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8" t="s">
        <v>190</v>
      </c>
      <c r="AU333" s="268" t="s">
        <v>87</v>
      </c>
      <c r="AV333" s="14" t="s">
        <v>186</v>
      </c>
      <c r="AW333" s="14" t="s">
        <v>34</v>
      </c>
      <c r="AX333" s="14" t="s">
        <v>85</v>
      </c>
      <c r="AY333" s="268" t="s">
        <v>179</v>
      </c>
    </row>
    <row r="334" s="2" customFormat="1" ht="16.5" customHeight="1">
      <c r="A334" s="39"/>
      <c r="B334" s="40"/>
      <c r="C334" s="229" t="s">
        <v>482</v>
      </c>
      <c r="D334" s="229" t="s">
        <v>181</v>
      </c>
      <c r="E334" s="230" t="s">
        <v>546</v>
      </c>
      <c r="F334" s="231" t="s">
        <v>547</v>
      </c>
      <c r="G334" s="232" t="s">
        <v>246</v>
      </c>
      <c r="H334" s="233">
        <v>0.70999999999999996</v>
      </c>
      <c r="I334" s="234"/>
      <c r="J334" s="235">
        <f>ROUND(I334*H334,2)</f>
        <v>0</v>
      </c>
      <c r="K334" s="231" t="s">
        <v>185</v>
      </c>
      <c r="L334" s="45"/>
      <c r="M334" s="236" t="s">
        <v>1</v>
      </c>
      <c r="N334" s="237" t="s">
        <v>43</v>
      </c>
      <c r="O334" s="92"/>
      <c r="P334" s="238">
        <f>O334*H334</f>
        <v>0</v>
      </c>
      <c r="Q334" s="238">
        <v>1.9199999999999999</v>
      </c>
      <c r="R334" s="238">
        <f>Q334*H334</f>
        <v>1.3632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186</v>
      </c>
      <c r="AT334" s="240" t="s">
        <v>181</v>
      </c>
      <c r="AU334" s="240" t="s">
        <v>87</v>
      </c>
      <c r="AY334" s="18" t="s">
        <v>179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85</v>
      </c>
      <c r="BK334" s="241">
        <f>ROUND(I334*H334,2)</f>
        <v>0</v>
      </c>
      <c r="BL334" s="18" t="s">
        <v>186</v>
      </c>
      <c r="BM334" s="240" t="s">
        <v>2500</v>
      </c>
    </row>
    <row r="335" s="2" customFormat="1">
      <c r="A335" s="39"/>
      <c r="B335" s="40"/>
      <c r="C335" s="41"/>
      <c r="D335" s="242" t="s">
        <v>188</v>
      </c>
      <c r="E335" s="41"/>
      <c r="F335" s="243" t="s">
        <v>547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188</v>
      </c>
      <c r="AU335" s="18" t="s">
        <v>87</v>
      </c>
    </row>
    <row r="336" s="13" customFormat="1">
      <c r="A336" s="13"/>
      <c r="B336" s="247"/>
      <c r="C336" s="248"/>
      <c r="D336" s="242" t="s">
        <v>190</v>
      </c>
      <c r="E336" s="249" t="s">
        <v>1</v>
      </c>
      <c r="F336" s="250" t="s">
        <v>2501</v>
      </c>
      <c r="G336" s="248"/>
      <c r="H336" s="251">
        <v>0.70999999999999996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190</v>
      </c>
      <c r="AU336" s="257" t="s">
        <v>87</v>
      </c>
      <c r="AV336" s="13" t="s">
        <v>87</v>
      </c>
      <c r="AW336" s="13" t="s">
        <v>34</v>
      </c>
      <c r="AX336" s="13" t="s">
        <v>78</v>
      </c>
      <c r="AY336" s="257" t="s">
        <v>179</v>
      </c>
    </row>
    <row r="337" s="14" customFormat="1">
      <c r="A337" s="14"/>
      <c r="B337" s="258"/>
      <c r="C337" s="259"/>
      <c r="D337" s="242" t="s">
        <v>190</v>
      </c>
      <c r="E337" s="260" t="s">
        <v>1</v>
      </c>
      <c r="F337" s="261" t="s">
        <v>192</v>
      </c>
      <c r="G337" s="259"/>
      <c r="H337" s="262">
        <v>0.70999999999999996</v>
      </c>
      <c r="I337" s="263"/>
      <c r="J337" s="259"/>
      <c r="K337" s="259"/>
      <c r="L337" s="264"/>
      <c r="M337" s="265"/>
      <c r="N337" s="266"/>
      <c r="O337" s="266"/>
      <c r="P337" s="266"/>
      <c r="Q337" s="266"/>
      <c r="R337" s="266"/>
      <c r="S337" s="266"/>
      <c r="T337" s="26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8" t="s">
        <v>190</v>
      </c>
      <c r="AU337" s="268" t="s">
        <v>87</v>
      </c>
      <c r="AV337" s="14" t="s">
        <v>186</v>
      </c>
      <c r="AW337" s="14" t="s">
        <v>34</v>
      </c>
      <c r="AX337" s="14" t="s">
        <v>85</v>
      </c>
      <c r="AY337" s="268" t="s">
        <v>179</v>
      </c>
    </row>
    <row r="338" s="2" customFormat="1" ht="24.15" customHeight="1">
      <c r="A338" s="39"/>
      <c r="B338" s="40"/>
      <c r="C338" s="229" t="s">
        <v>488</v>
      </c>
      <c r="D338" s="229" t="s">
        <v>181</v>
      </c>
      <c r="E338" s="230" t="s">
        <v>551</v>
      </c>
      <c r="F338" s="231" t="s">
        <v>552</v>
      </c>
      <c r="G338" s="232" t="s">
        <v>253</v>
      </c>
      <c r="H338" s="233">
        <v>32.719999999999999</v>
      </c>
      <c r="I338" s="234"/>
      <c r="J338" s="235">
        <f>ROUND(I338*H338,2)</f>
        <v>0</v>
      </c>
      <c r="K338" s="231" t="s">
        <v>185</v>
      </c>
      <c r="L338" s="45"/>
      <c r="M338" s="236" t="s">
        <v>1</v>
      </c>
      <c r="N338" s="237" t="s">
        <v>43</v>
      </c>
      <c r="O338" s="92"/>
      <c r="P338" s="238">
        <f>O338*H338</f>
        <v>0</v>
      </c>
      <c r="Q338" s="238">
        <v>0.00116</v>
      </c>
      <c r="R338" s="238">
        <f>Q338*H338</f>
        <v>0.037955200000000001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186</v>
      </c>
      <c r="AT338" s="240" t="s">
        <v>181</v>
      </c>
      <c r="AU338" s="240" t="s">
        <v>87</v>
      </c>
      <c r="AY338" s="18" t="s">
        <v>179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85</v>
      </c>
      <c r="BK338" s="241">
        <f>ROUND(I338*H338,2)</f>
        <v>0</v>
      </c>
      <c r="BL338" s="18" t="s">
        <v>186</v>
      </c>
      <c r="BM338" s="240" t="s">
        <v>2502</v>
      </c>
    </row>
    <row r="339" s="2" customFormat="1">
      <c r="A339" s="39"/>
      <c r="B339" s="40"/>
      <c r="C339" s="41"/>
      <c r="D339" s="242" t="s">
        <v>188</v>
      </c>
      <c r="E339" s="41"/>
      <c r="F339" s="243" t="s">
        <v>554</v>
      </c>
      <c r="G339" s="41"/>
      <c r="H339" s="41"/>
      <c r="I339" s="244"/>
      <c r="J339" s="41"/>
      <c r="K339" s="41"/>
      <c r="L339" s="45"/>
      <c r="M339" s="245"/>
      <c r="N339" s="24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188</v>
      </c>
      <c r="AU339" s="18" t="s">
        <v>87</v>
      </c>
    </row>
    <row r="340" s="2" customFormat="1">
      <c r="A340" s="39"/>
      <c r="B340" s="40"/>
      <c r="C340" s="41"/>
      <c r="D340" s="242" t="s">
        <v>198</v>
      </c>
      <c r="E340" s="41"/>
      <c r="F340" s="269" t="s">
        <v>2503</v>
      </c>
      <c r="G340" s="41"/>
      <c r="H340" s="41"/>
      <c r="I340" s="244"/>
      <c r="J340" s="41"/>
      <c r="K340" s="41"/>
      <c r="L340" s="45"/>
      <c r="M340" s="245"/>
      <c r="N340" s="24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198</v>
      </c>
      <c r="AU340" s="18" t="s">
        <v>87</v>
      </c>
    </row>
    <row r="341" s="13" customFormat="1">
      <c r="A341" s="13"/>
      <c r="B341" s="247"/>
      <c r="C341" s="248"/>
      <c r="D341" s="242" t="s">
        <v>190</v>
      </c>
      <c r="E341" s="249" t="s">
        <v>1</v>
      </c>
      <c r="F341" s="250" t="s">
        <v>2504</v>
      </c>
      <c r="G341" s="248"/>
      <c r="H341" s="251">
        <v>32.719999999999999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7" t="s">
        <v>190</v>
      </c>
      <c r="AU341" s="257" t="s">
        <v>87</v>
      </c>
      <c r="AV341" s="13" t="s">
        <v>87</v>
      </c>
      <c r="AW341" s="13" t="s">
        <v>34</v>
      </c>
      <c r="AX341" s="13" t="s">
        <v>78</v>
      </c>
      <c r="AY341" s="257" t="s">
        <v>179</v>
      </c>
    </row>
    <row r="342" s="14" customFormat="1">
      <c r="A342" s="14"/>
      <c r="B342" s="258"/>
      <c r="C342" s="259"/>
      <c r="D342" s="242" t="s">
        <v>190</v>
      </c>
      <c r="E342" s="260" t="s">
        <v>1</v>
      </c>
      <c r="F342" s="261" t="s">
        <v>192</v>
      </c>
      <c r="G342" s="259"/>
      <c r="H342" s="262">
        <v>32.719999999999999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8" t="s">
        <v>190</v>
      </c>
      <c r="AU342" s="268" t="s">
        <v>87</v>
      </c>
      <c r="AV342" s="14" t="s">
        <v>186</v>
      </c>
      <c r="AW342" s="14" t="s">
        <v>34</v>
      </c>
      <c r="AX342" s="14" t="s">
        <v>85</v>
      </c>
      <c r="AY342" s="268" t="s">
        <v>179</v>
      </c>
    </row>
    <row r="343" s="2" customFormat="1" ht="16.5" customHeight="1">
      <c r="A343" s="39"/>
      <c r="B343" s="40"/>
      <c r="C343" s="229" t="s">
        <v>493</v>
      </c>
      <c r="D343" s="229" t="s">
        <v>181</v>
      </c>
      <c r="E343" s="230" t="s">
        <v>626</v>
      </c>
      <c r="F343" s="231" t="s">
        <v>627</v>
      </c>
      <c r="G343" s="232" t="s">
        <v>246</v>
      </c>
      <c r="H343" s="233">
        <v>0.080000000000000002</v>
      </c>
      <c r="I343" s="234"/>
      <c r="J343" s="235">
        <f>ROUND(I343*H343,2)</f>
        <v>0</v>
      </c>
      <c r="K343" s="231" t="s">
        <v>185</v>
      </c>
      <c r="L343" s="45"/>
      <c r="M343" s="236" t="s">
        <v>1</v>
      </c>
      <c r="N343" s="237" t="s">
        <v>43</v>
      </c>
      <c r="O343" s="92"/>
      <c r="P343" s="238">
        <f>O343*H343</f>
        <v>0</v>
      </c>
      <c r="Q343" s="238">
        <v>2.5018699999999998</v>
      </c>
      <c r="R343" s="238">
        <f>Q343*H343</f>
        <v>0.20014959999999998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186</v>
      </c>
      <c r="AT343" s="240" t="s">
        <v>181</v>
      </c>
      <c r="AU343" s="240" t="s">
        <v>87</v>
      </c>
      <c r="AY343" s="18" t="s">
        <v>179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85</v>
      </c>
      <c r="BK343" s="241">
        <f>ROUND(I343*H343,2)</f>
        <v>0</v>
      </c>
      <c r="BL343" s="18" t="s">
        <v>186</v>
      </c>
      <c r="BM343" s="240" t="s">
        <v>2505</v>
      </c>
    </row>
    <row r="344" s="2" customFormat="1">
      <c r="A344" s="39"/>
      <c r="B344" s="40"/>
      <c r="C344" s="41"/>
      <c r="D344" s="242" t="s">
        <v>188</v>
      </c>
      <c r="E344" s="41"/>
      <c r="F344" s="243" t="s">
        <v>629</v>
      </c>
      <c r="G344" s="41"/>
      <c r="H344" s="41"/>
      <c r="I344" s="244"/>
      <c r="J344" s="41"/>
      <c r="K344" s="41"/>
      <c r="L344" s="45"/>
      <c r="M344" s="245"/>
      <c r="N344" s="246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188</v>
      </c>
      <c r="AU344" s="18" t="s">
        <v>87</v>
      </c>
    </row>
    <row r="345" s="13" customFormat="1">
      <c r="A345" s="13"/>
      <c r="B345" s="247"/>
      <c r="C345" s="248"/>
      <c r="D345" s="242" t="s">
        <v>190</v>
      </c>
      <c r="E345" s="249" t="s">
        <v>1</v>
      </c>
      <c r="F345" s="250" t="s">
        <v>2506</v>
      </c>
      <c r="G345" s="248"/>
      <c r="H345" s="251">
        <v>0.080000000000000002</v>
      </c>
      <c r="I345" s="252"/>
      <c r="J345" s="248"/>
      <c r="K345" s="248"/>
      <c r="L345" s="253"/>
      <c r="M345" s="254"/>
      <c r="N345" s="255"/>
      <c r="O345" s="255"/>
      <c r="P345" s="255"/>
      <c r="Q345" s="255"/>
      <c r="R345" s="255"/>
      <c r="S345" s="255"/>
      <c r="T345" s="25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7" t="s">
        <v>190</v>
      </c>
      <c r="AU345" s="257" t="s">
        <v>87</v>
      </c>
      <c r="AV345" s="13" t="s">
        <v>87</v>
      </c>
      <c r="AW345" s="13" t="s">
        <v>34</v>
      </c>
      <c r="AX345" s="13" t="s">
        <v>78</v>
      </c>
      <c r="AY345" s="257" t="s">
        <v>179</v>
      </c>
    </row>
    <row r="346" s="14" customFormat="1">
      <c r="A346" s="14"/>
      <c r="B346" s="258"/>
      <c r="C346" s="259"/>
      <c r="D346" s="242" t="s">
        <v>190</v>
      </c>
      <c r="E346" s="260" t="s">
        <v>1</v>
      </c>
      <c r="F346" s="261" t="s">
        <v>192</v>
      </c>
      <c r="G346" s="259"/>
      <c r="H346" s="262">
        <v>0.080000000000000002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190</v>
      </c>
      <c r="AU346" s="268" t="s">
        <v>87</v>
      </c>
      <c r="AV346" s="14" t="s">
        <v>186</v>
      </c>
      <c r="AW346" s="14" t="s">
        <v>34</v>
      </c>
      <c r="AX346" s="14" t="s">
        <v>85</v>
      </c>
      <c r="AY346" s="268" t="s">
        <v>179</v>
      </c>
    </row>
    <row r="347" s="12" customFormat="1" ht="22.8" customHeight="1">
      <c r="A347" s="12"/>
      <c r="B347" s="213"/>
      <c r="C347" s="214"/>
      <c r="D347" s="215" t="s">
        <v>77</v>
      </c>
      <c r="E347" s="227" t="s">
        <v>95</v>
      </c>
      <c r="F347" s="227" t="s">
        <v>669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SUM(P348:P387)</f>
        <v>0</v>
      </c>
      <c r="Q347" s="221"/>
      <c r="R347" s="222">
        <f>SUM(R348:R387)</f>
        <v>6.8104747999999997</v>
      </c>
      <c r="S347" s="221"/>
      <c r="T347" s="223">
        <f>SUM(T348:T387)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85</v>
      </c>
      <c r="AT347" s="225" t="s">
        <v>77</v>
      </c>
      <c r="AU347" s="225" t="s">
        <v>85</v>
      </c>
      <c r="AY347" s="224" t="s">
        <v>179</v>
      </c>
      <c r="BK347" s="226">
        <f>SUM(BK348:BK387)</f>
        <v>0</v>
      </c>
    </row>
    <row r="348" s="2" customFormat="1" ht="24.15" customHeight="1">
      <c r="A348" s="39"/>
      <c r="B348" s="40"/>
      <c r="C348" s="229" t="s">
        <v>500</v>
      </c>
      <c r="D348" s="229" t="s">
        <v>181</v>
      </c>
      <c r="E348" s="230" t="s">
        <v>696</v>
      </c>
      <c r="F348" s="231" t="s">
        <v>697</v>
      </c>
      <c r="G348" s="232" t="s">
        <v>195</v>
      </c>
      <c r="H348" s="233">
        <v>3</v>
      </c>
      <c r="I348" s="234"/>
      <c r="J348" s="235">
        <f>ROUND(I348*H348,2)</f>
        <v>0</v>
      </c>
      <c r="K348" s="231" t="s">
        <v>185</v>
      </c>
      <c r="L348" s="45"/>
      <c r="M348" s="236" t="s">
        <v>1</v>
      </c>
      <c r="N348" s="237" t="s">
        <v>43</v>
      </c>
      <c r="O348" s="92"/>
      <c r="P348" s="238">
        <f>O348*H348</f>
        <v>0</v>
      </c>
      <c r="Q348" s="238">
        <v>0.17488999999999999</v>
      </c>
      <c r="R348" s="238">
        <f>Q348*H348</f>
        <v>0.52466999999999997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186</v>
      </c>
      <c r="AT348" s="240" t="s">
        <v>181</v>
      </c>
      <c r="AU348" s="240" t="s">
        <v>87</v>
      </c>
      <c r="AY348" s="18" t="s">
        <v>179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85</v>
      </c>
      <c r="BK348" s="241">
        <f>ROUND(I348*H348,2)</f>
        <v>0</v>
      </c>
      <c r="BL348" s="18" t="s">
        <v>186</v>
      </c>
      <c r="BM348" s="240" t="s">
        <v>2507</v>
      </c>
    </row>
    <row r="349" s="2" customFormat="1">
      <c r="A349" s="39"/>
      <c r="B349" s="40"/>
      <c r="C349" s="41"/>
      <c r="D349" s="242" t="s">
        <v>188</v>
      </c>
      <c r="E349" s="41"/>
      <c r="F349" s="243" t="s">
        <v>699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188</v>
      </c>
      <c r="AU349" s="18" t="s">
        <v>87</v>
      </c>
    </row>
    <row r="350" s="13" customFormat="1">
      <c r="A350" s="13"/>
      <c r="B350" s="247"/>
      <c r="C350" s="248"/>
      <c r="D350" s="242" t="s">
        <v>190</v>
      </c>
      <c r="E350" s="249" t="s">
        <v>1</v>
      </c>
      <c r="F350" s="250" t="s">
        <v>95</v>
      </c>
      <c r="G350" s="248"/>
      <c r="H350" s="251">
        <v>3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190</v>
      </c>
      <c r="AU350" s="257" t="s">
        <v>87</v>
      </c>
      <c r="AV350" s="13" t="s">
        <v>87</v>
      </c>
      <c r="AW350" s="13" t="s">
        <v>34</v>
      </c>
      <c r="AX350" s="13" t="s">
        <v>85</v>
      </c>
      <c r="AY350" s="257" t="s">
        <v>179</v>
      </c>
    </row>
    <row r="351" s="2" customFormat="1" ht="16.5" customHeight="1">
      <c r="A351" s="39"/>
      <c r="B351" s="40"/>
      <c r="C351" s="280" t="s">
        <v>505</v>
      </c>
      <c r="D351" s="280" t="s">
        <v>400</v>
      </c>
      <c r="E351" s="281" t="s">
        <v>701</v>
      </c>
      <c r="F351" s="282" t="s">
        <v>702</v>
      </c>
      <c r="G351" s="283" t="s">
        <v>195</v>
      </c>
      <c r="H351" s="284">
        <v>3</v>
      </c>
      <c r="I351" s="285"/>
      <c r="J351" s="286">
        <f>ROUND(I351*H351,2)</f>
        <v>0</v>
      </c>
      <c r="K351" s="282" t="s">
        <v>1</v>
      </c>
      <c r="L351" s="287"/>
      <c r="M351" s="288" t="s">
        <v>1</v>
      </c>
      <c r="N351" s="289" t="s">
        <v>43</v>
      </c>
      <c r="O351" s="92"/>
      <c r="P351" s="238">
        <f>O351*H351</f>
        <v>0</v>
      </c>
      <c r="Q351" s="238">
        <v>0.0035999999999999999</v>
      </c>
      <c r="R351" s="238">
        <f>Q351*H351</f>
        <v>0.010800000000000001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227</v>
      </c>
      <c r="AT351" s="240" t="s">
        <v>400</v>
      </c>
      <c r="AU351" s="240" t="s">
        <v>87</v>
      </c>
      <c r="AY351" s="18" t="s">
        <v>179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85</v>
      </c>
      <c r="BK351" s="241">
        <f>ROUND(I351*H351,2)</f>
        <v>0</v>
      </c>
      <c r="BL351" s="18" t="s">
        <v>186</v>
      </c>
      <c r="BM351" s="240" t="s">
        <v>2508</v>
      </c>
    </row>
    <row r="352" s="2" customFormat="1">
      <c r="A352" s="39"/>
      <c r="B352" s="40"/>
      <c r="C352" s="41"/>
      <c r="D352" s="242" t="s">
        <v>188</v>
      </c>
      <c r="E352" s="41"/>
      <c r="F352" s="243" t="s">
        <v>702</v>
      </c>
      <c r="G352" s="41"/>
      <c r="H352" s="41"/>
      <c r="I352" s="244"/>
      <c r="J352" s="41"/>
      <c r="K352" s="41"/>
      <c r="L352" s="45"/>
      <c r="M352" s="245"/>
      <c r="N352" s="246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188</v>
      </c>
      <c r="AU352" s="18" t="s">
        <v>87</v>
      </c>
    </row>
    <row r="353" s="2" customFormat="1">
      <c r="A353" s="39"/>
      <c r="B353" s="40"/>
      <c r="C353" s="41"/>
      <c r="D353" s="242" t="s">
        <v>198</v>
      </c>
      <c r="E353" s="41"/>
      <c r="F353" s="269" t="s">
        <v>704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198</v>
      </c>
      <c r="AU353" s="18" t="s">
        <v>87</v>
      </c>
    </row>
    <row r="354" s="13" customFormat="1">
      <c r="A354" s="13"/>
      <c r="B354" s="247"/>
      <c r="C354" s="248"/>
      <c r="D354" s="242" t="s">
        <v>190</v>
      </c>
      <c r="E354" s="249" t="s">
        <v>1</v>
      </c>
      <c r="F354" s="250" t="s">
        <v>95</v>
      </c>
      <c r="G354" s="248"/>
      <c r="H354" s="251">
        <v>3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190</v>
      </c>
      <c r="AU354" s="257" t="s">
        <v>87</v>
      </c>
      <c r="AV354" s="13" t="s">
        <v>87</v>
      </c>
      <c r="AW354" s="13" t="s">
        <v>34</v>
      </c>
      <c r="AX354" s="13" t="s">
        <v>85</v>
      </c>
      <c r="AY354" s="257" t="s">
        <v>179</v>
      </c>
    </row>
    <row r="355" s="2" customFormat="1" ht="24.15" customHeight="1">
      <c r="A355" s="39"/>
      <c r="B355" s="40"/>
      <c r="C355" s="229" t="s">
        <v>512</v>
      </c>
      <c r="D355" s="229" t="s">
        <v>181</v>
      </c>
      <c r="E355" s="230" t="s">
        <v>730</v>
      </c>
      <c r="F355" s="231" t="s">
        <v>731</v>
      </c>
      <c r="G355" s="232" t="s">
        <v>253</v>
      </c>
      <c r="H355" s="233">
        <v>5.7599999999999998</v>
      </c>
      <c r="I355" s="234"/>
      <c r="J355" s="235">
        <f>ROUND(I355*H355,2)</f>
        <v>0</v>
      </c>
      <c r="K355" s="231" t="s">
        <v>185</v>
      </c>
      <c r="L355" s="45"/>
      <c r="M355" s="236" t="s">
        <v>1</v>
      </c>
      <c r="N355" s="237" t="s">
        <v>43</v>
      </c>
      <c r="O355" s="92"/>
      <c r="P355" s="238">
        <f>O355*H355</f>
        <v>0</v>
      </c>
      <c r="Q355" s="238">
        <v>0.24127000000000001</v>
      </c>
      <c r="R355" s="238">
        <f>Q355*H355</f>
        <v>1.3897151999999999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186</v>
      </c>
      <c r="AT355" s="240" t="s">
        <v>181</v>
      </c>
      <c r="AU355" s="240" t="s">
        <v>87</v>
      </c>
      <c r="AY355" s="18" t="s">
        <v>179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85</v>
      </c>
      <c r="BK355" s="241">
        <f>ROUND(I355*H355,2)</f>
        <v>0</v>
      </c>
      <c r="BL355" s="18" t="s">
        <v>186</v>
      </c>
      <c r="BM355" s="240" t="s">
        <v>2509</v>
      </c>
    </row>
    <row r="356" s="2" customFormat="1">
      <c r="A356" s="39"/>
      <c r="B356" s="40"/>
      <c r="C356" s="41"/>
      <c r="D356" s="242" t="s">
        <v>188</v>
      </c>
      <c r="E356" s="41"/>
      <c r="F356" s="243" t="s">
        <v>733</v>
      </c>
      <c r="G356" s="41"/>
      <c r="H356" s="41"/>
      <c r="I356" s="244"/>
      <c r="J356" s="41"/>
      <c r="K356" s="41"/>
      <c r="L356" s="45"/>
      <c r="M356" s="245"/>
      <c r="N356" s="24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188</v>
      </c>
      <c r="AU356" s="18" t="s">
        <v>87</v>
      </c>
    </row>
    <row r="357" s="13" customFormat="1">
      <c r="A357" s="13"/>
      <c r="B357" s="247"/>
      <c r="C357" s="248"/>
      <c r="D357" s="242" t="s">
        <v>190</v>
      </c>
      <c r="E357" s="249" t="s">
        <v>1</v>
      </c>
      <c r="F357" s="250" t="s">
        <v>2510</v>
      </c>
      <c r="G357" s="248"/>
      <c r="H357" s="251">
        <v>5.7599999999999998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190</v>
      </c>
      <c r="AU357" s="257" t="s">
        <v>87</v>
      </c>
      <c r="AV357" s="13" t="s">
        <v>87</v>
      </c>
      <c r="AW357" s="13" t="s">
        <v>34</v>
      </c>
      <c r="AX357" s="13" t="s">
        <v>78</v>
      </c>
      <c r="AY357" s="257" t="s">
        <v>179</v>
      </c>
    </row>
    <row r="358" s="14" customFormat="1">
      <c r="A358" s="14"/>
      <c r="B358" s="258"/>
      <c r="C358" s="259"/>
      <c r="D358" s="242" t="s">
        <v>190</v>
      </c>
      <c r="E358" s="260" t="s">
        <v>1</v>
      </c>
      <c r="F358" s="261" t="s">
        <v>192</v>
      </c>
      <c r="G358" s="259"/>
      <c r="H358" s="262">
        <v>5.7599999999999998</v>
      </c>
      <c r="I358" s="263"/>
      <c r="J358" s="259"/>
      <c r="K358" s="259"/>
      <c r="L358" s="264"/>
      <c r="M358" s="265"/>
      <c r="N358" s="266"/>
      <c r="O358" s="266"/>
      <c r="P358" s="266"/>
      <c r="Q358" s="266"/>
      <c r="R358" s="266"/>
      <c r="S358" s="266"/>
      <c r="T358" s="26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8" t="s">
        <v>190</v>
      </c>
      <c r="AU358" s="268" t="s">
        <v>87</v>
      </c>
      <c r="AV358" s="14" t="s">
        <v>186</v>
      </c>
      <c r="AW358" s="14" t="s">
        <v>34</v>
      </c>
      <c r="AX358" s="14" t="s">
        <v>85</v>
      </c>
      <c r="AY358" s="268" t="s">
        <v>179</v>
      </c>
    </row>
    <row r="359" s="2" customFormat="1" ht="21.75" customHeight="1">
      <c r="A359" s="39"/>
      <c r="B359" s="40"/>
      <c r="C359" s="280" t="s">
        <v>524</v>
      </c>
      <c r="D359" s="280" t="s">
        <v>400</v>
      </c>
      <c r="E359" s="281" t="s">
        <v>736</v>
      </c>
      <c r="F359" s="282" t="s">
        <v>737</v>
      </c>
      <c r="G359" s="283" t="s">
        <v>195</v>
      </c>
      <c r="H359" s="284">
        <v>18.359999999999999</v>
      </c>
      <c r="I359" s="285"/>
      <c r="J359" s="286">
        <f>ROUND(I359*H359,2)</f>
        <v>0</v>
      </c>
      <c r="K359" s="282" t="s">
        <v>1</v>
      </c>
      <c r="L359" s="287"/>
      <c r="M359" s="288" t="s">
        <v>1</v>
      </c>
      <c r="N359" s="289" t="s">
        <v>43</v>
      </c>
      <c r="O359" s="92"/>
      <c r="P359" s="238">
        <f>O359*H359</f>
        <v>0</v>
      </c>
      <c r="Q359" s="238">
        <v>0.032500000000000001</v>
      </c>
      <c r="R359" s="238">
        <f>Q359*H359</f>
        <v>0.59670000000000001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227</v>
      </c>
      <c r="AT359" s="240" t="s">
        <v>400</v>
      </c>
      <c r="AU359" s="240" t="s">
        <v>87</v>
      </c>
      <c r="AY359" s="18" t="s">
        <v>179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85</v>
      </c>
      <c r="BK359" s="241">
        <f>ROUND(I359*H359,2)</f>
        <v>0</v>
      </c>
      <c r="BL359" s="18" t="s">
        <v>186</v>
      </c>
      <c r="BM359" s="240" t="s">
        <v>2511</v>
      </c>
    </row>
    <row r="360" s="2" customFormat="1">
      <c r="A360" s="39"/>
      <c r="B360" s="40"/>
      <c r="C360" s="41"/>
      <c r="D360" s="242" t="s">
        <v>188</v>
      </c>
      <c r="E360" s="41"/>
      <c r="F360" s="243" t="s">
        <v>737</v>
      </c>
      <c r="G360" s="41"/>
      <c r="H360" s="41"/>
      <c r="I360" s="244"/>
      <c r="J360" s="41"/>
      <c r="K360" s="41"/>
      <c r="L360" s="45"/>
      <c r="M360" s="245"/>
      <c r="N360" s="24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188</v>
      </c>
      <c r="AU360" s="18" t="s">
        <v>87</v>
      </c>
    </row>
    <row r="361" s="13" customFormat="1">
      <c r="A361" s="13"/>
      <c r="B361" s="247"/>
      <c r="C361" s="248"/>
      <c r="D361" s="242" t="s">
        <v>190</v>
      </c>
      <c r="E361" s="249" t="s">
        <v>1</v>
      </c>
      <c r="F361" s="250" t="s">
        <v>290</v>
      </c>
      <c r="G361" s="248"/>
      <c r="H361" s="251">
        <v>18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190</v>
      </c>
      <c r="AU361" s="257" t="s">
        <v>87</v>
      </c>
      <c r="AV361" s="13" t="s">
        <v>87</v>
      </c>
      <c r="AW361" s="13" t="s">
        <v>34</v>
      </c>
      <c r="AX361" s="13" t="s">
        <v>85</v>
      </c>
      <c r="AY361" s="257" t="s">
        <v>179</v>
      </c>
    </row>
    <row r="362" s="13" customFormat="1">
      <c r="A362" s="13"/>
      <c r="B362" s="247"/>
      <c r="C362" s="248"/>
      <c r="D362" s="242" t="s">
        <v>190</v>
      </c>
      <c r="E362" s="248"/>
      <c r="F362" s="250" t="s">
        <v>2013</v>
      </c>
      <c r="G362" s="248"/>
      <c r="H362" s="251">
        <v>18.359999999999999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190</v>
      </c>
      <c r="AU362" s="257" t="s">
        <v>87</v>
      </c>
      <c r="AV362" s="13" t="s">
        <v>87</v>
      </c>
      <c r="AW362" s="13" t="s">
        <v>4</v>
      </c>
      <c r="AX362" s="13" t="s">
        <v>85</v>
      </c>
      <c r="AY362" s="257" t="s">
        <v>179</v>
      </c>
    </row>
    <row r="363" s="2" customFormat="1" ht="21.75" customHeight="1">
      <c r="A363" s="39"/>
      <c r="B363" s="40"/>
      <c r="C363" s="280" t="s">
        <v>532</v>
      </c>
      <c r="D363" s="280" t="s">
        <v>400</v>
      </c>
      <c r="E363" s="281" t="s">
        <v>741</v>
      </c>
      <c r="F363" s="282" t="s">
        <v>742</v>
      </c>
      <c r="G363" s="283" t="s">
        <v>195</v>
      </c>
      <c r="H363" s="284">
        <v>18.359999999999999</v>
      </c>
      <c r="I363" s="285"/>
      <c r="J363" s="286">
        <f>ROUND(I363*H363,2)</f>
        <v>0</v>
      </c>
      <c r="K363" s="282" t="s">
        <v>1</v>
      </c>
      <c r="L363" s="287"/>
      <c r="M363" s="288" t="s">
        <v>1</v>
      </c>
      <c r="N363" s="289" t="s">
        <v>43</v>
      </c>
      <c r="O363" s="92"/>
      <c r="P363" s="238">
        <f>O363*H363</f>
        <v>0</v>
      </c>
      <c r="Q363" s="238">
        <v>0.050000000000000003</v>
      </c>
      <c r="R363" s="238">
        <f>Q363*H363</f>
        <v>0.91800000000000004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227</v>
      </c>
      <c r="AT363" s="240" t="s">
        <v>400</v>
      </c>
      <c r="AU363" s="240" t="s">
        <v>87</v>
      </c>
      <c r="AY363" s="18" t="s">
        <v>179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85</v>
      </c>
      <c r="BK363" s="241">
        <f>ROUND(I363*H363,2)</f>
        <v>0</v>
      </c>
      <c r="BL363" s="18" t="s">
        <v>186</v>
      </c>
      <c r="BM363" s="240" t="s">
        <v>2512</v>
      </c>
    </row>
    <row r="364" s="2" customFormat="1">
      <c r="A364" s="39"/>
      <c r="B364" s="40"/>
      <c r="C364" s="41"/>
      <c r="D364" s="242" t="s">
        <v>188</v>
      </c>
      <c r="E364" s="41"/>
      <c r="F364" s="243" t="s">
        <v>742</v>
      </c>
      <c r="G364" s="41"/>
      <c r="H364" s="41"/>
      <c r="I364" s="244"/>
      <c r="J364" s="41"/>
      <c r="K364" s="41"/>
      <c r="L364" s="45"/>
      <c r="M364" s="245"/>
      <c r="N364" s="24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188</v>
      </c>
      <c r="AU364" s="18" t="s">
        <v>87</v>
      </c>
    </row>
    <row r="365" s="13" customFormat="1">
      <c r="A365" s="13"/>
      <c r="B365" s="247"/>
      <c r="C365" s="248"/>
      <c r="D365" s="242" t="s">
        <v>190</v>
      </c>
      <c r="E365" s="249" t="s">
        <v>1</v>
      </c>
      <c r="F365" s="250" t="s">
        <v>290</v>
      </c>
      <c r="G365" s="248"/>
      <c r="H365" s="251">
        <v>18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7" t="s">
        <v>190</v>
      </c>
      <c r="AU365" s="257" t="s">
        <v>87</v>
      </c>
      <c r="AV365" s="13" t="s">
        <v>87</v>
      </c>
      <c r="AW365" s="13" t="s">
        <v>34</v>
      </c>
      <c r="AX365" s="13" t="s">
        <v>85</v>
      </c>
      <c r="AY365" s="257" t="s">
        <v>179</v>
      </c>
    </row>
    <row r="366" s="13" customFormat="1">
      <c r="A366" s="13"/>
      <c r="B366" s="247"/>
      <c r="C366" s="248"/>
      <c r="D366" s="242" t="s">
        <v>190</v>
      </c>
      <c r="E366" s="248"/>
      <c r="F366" s="250" t="s">
        <v>2013</v>
      </c>
      <c r="G366" s="248"/>
      <c r="H366" s="251">
        <v>18.359999999999999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7" t="s">
        <v>190</v>
      </c>
      <c r="AU366" s="257" t="s">
        <v>87</v>
      </c>
      <c r="AV366" s="13" t="s">
        <v>87</v>
      </c>
      <c r="AW366" s="13" t="s">
        <v>4</v>
      </c>
      <c r="AX366" s="13" t="s">
        <v>85</v>
      </c>
      <c r="AY366" s="257" t="s">
        <v>179</v>
      </c>
    </row>
    <row r="367" s="2" customFormat="1" ht="24.15" customHeight="1">
      <c r="A367" s="39"/>
      <c r="B367" s="40"/>
      <c r="C367" s="229" t="s">
        <v>538</v>
      </c>
      <c r="D367" s="229" t="s">
        <v>181</v>
      </c>
      <c r="E367" s="230" t="s">
        <v>2513</v>
      </c>
      <c r="F367" s="231" t="s">
        <v>2514</v>
      </c>
      <c r="G367" s="232" t="s">
        <v>253</v>
      </c>
      <c r="H367" s="233">
        <v>4.4800000000000004</v>
      </c>
      <c r="I367" s="234"/>
      <c r="J367" s="235">
        <f>ROUND(I367*H367,2)</f>
        <v>0</v>
      </c>
      <c r="K367" s="231" t="s">
        <v>185</v>
      </c>
      <c r="L367" s="45"/>
      <c r="M367" s="236" t="s">
        <v>1</v>
      </c>
      <c r="N367" s="237" t="s">
        <v>43</v>
      </c>
      <c r="O367" s="92"/>
      <c r="P367" s="238">
        <f>O367*H367</f>
        <v>0</v>
      </c>
      <c r="Q367" s="238">
        <v>0.29757</v>
      </c>
      <c r="R367" s="238">
        <f>Q367*H367</f>
        <v>1.3331136000000001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186</v>
      </c>
      <c r="AT367" s="240" t="s">
        <v>181</v>
      </c>
      <c r="AU367" s="240" t="s">
        <v>87</v>
      </c>
      <c r="AY367" s="18" t="s">
        <v>179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85</v>
      </c>
      <c r="BK367" s="241">
        <f>ROUND(I367*H367,2)</f>
        <v>0</v>
      </c>
      <c r="BL367" s="18" t="s">
        <v>186</v>
      </c>
      <c r="BM367" s="240" t="s">
        <v>2515</v>
      </c>
    </row>
    <row r="368" s="2" customFormat="1">
      <c r="A368" s="39"/>
      <c r="B368" s="40"/>
      <c r="C368" s="41"/>
      <c r="D368" s="242" t="s">
        <v>188</v>
      </c>
      <c r="E368" s="41"/>
      <c r="F368" s="243" t="s">
        <v>2516</v>
      </c>
      <c r="G368" s="41"/>
      <c r="H368" s="41"/>
      <c r="I368" s="244"/>
      <c r="J368" s="41"/>
      <c r="K368" s="41"/>
      <c r="L368" s="45"/>
      <c r="M368" s="245"/>
      <c r="N368" s="24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188</v>
      </c>
      <c r="AU368" s="18" t="s">
        <v>87</v>
      </c>
    </row>
    <row r="369" s="13" customFormat="1">
      <c r="A369" s="13"/>
      <c r="B369" s="247"/>
      <c r="C369" s="248"/>
      <c r="D369" s="242" t="s">
        <v>190</v>
      </c>
      <c r="E369" s="249" t="s">
        <v>1</v>
      </c>
      <c r="F369" s="250" t="s">
        <v>2517</v>
      </c>
      <c r="G369" s="248"/>
      <c r="H369" s="251">
        <v>4.4800000000000004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190</v>
      </c>
      <c r="AU369" s="257" t="s">
        <v>87</v>
      </c>
      <c r="AV369" s="13" t="s">
        <v>87</v>
      </c>
      <c r="AW369" s="13" t="s">
        <v>34</v>
      </c>
      <c r="AX369" s="13" t="s">
        <v>85</v>
      </c>
      <c r="AY369" s="257" t="s">
        <v>179</v>
      </c>
    </row>
    <row r="370" s="2" customFormat="1" ht="21.75" customHeight="1">
      <c r="A370" s="39"/>
      <c r="B370" s="40"/>
      <c r="C370" s="280" t="s">
        <v>545</v>
      </c>
      <c r="D370" s="280" t="s">
        <v>400</v>
      </c>
      <c r="E370" s="281" t="s">
        <v>2518</v>
      </c>
      <c r="F370" s="282" t="s">
        <v>2519</v>
      </c>
      <c r="G370" s="283" t="s">
        <v>195</v>
      </c>
      <c r="H370" s="284">
        <v>28.559999999999999</v>
      </c>
      <c r="I370" s="285"/>
      <c r="J370" s="286">
        <f>ROUND(I370*H370,2)</f>
        <v>0</v>
      </c>
      <c r="K370" s="282" t="s">
        <v>1</v>
      </c>
      <c r="L370" s="287"/>
      <c r="M370" s="288" t="s">
        <v>1</v>
      </c>
      <c r="N370" s="289" t="s">
        <v>43</v>
      </c>
      <c r="O370" s="92"/>
      <c r="P370" s="238">
        <f>O370*H370</f>
        <v>0</v>
      </c>
      <c r="Q370" s="238">
        <v>0.071099999999999997</v>
      </c>
      <c r="R370" s="238">
        <f>Q370*H370</f>
        <v>2.0306159999999998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227</v>
      </c>
      <c r="AT370" s="240" t="s">
        <v>400</v>
      </c>
      <c r="AU370" s="240" t="s">
        <v>87</v>
      </c>
      <c r="AY370" s="18" t="s">
        <v>179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85</v>
      </c>
      <c r="BK370" s="241">
        <f>ROUND(I370*H370,2)</f>
        <v>0</v>
      </c>
      <c r="BL370" s="18" t="s">
        <v>186</v>
      </c>
      <c r="BM370" s="240" t="s">
        <v>2520</v>
      </c>
    </row>
    <row r="371" s="2" customFormat="1">
      <c r="A371" s="39"/>
      <c r="B371" s="40"/>
      <c r="C371" s="41"/>
      <c r="D371" s="242" t="s">
        <v>188</v>
      </c>
      <c r="E371" s="41"/>
      <c r="F371" s="243" t="s">
        <v>2519</v>
      </c>
      <c r="G371" s="41"/>
      <c r="H371" s="41"/>
      <c r="I371" s="244"/>
      <c r="J371" s="41"/>
      <c r="K371" s="41"/>
      <c r="L371" s="45"/>
      <c r="M371" s="245"/>
      <c r="N371" s="246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188</v>
      </c>
      <c r="AU371" s="18" t="s">
        <v>87</v>
      </c>
    </row>
    <row r="372" s="13" customFormat="1">
      <c r="A372" s="13"/>
      <c r="B372" s="247"/>
      <c r="C372" s="248"/>
      <c r="D372" s="242" t="s">
        <v>190</v>
      </c>
      <c r="E372" s="249" t="s">
        <v>1</v>
      </c>
      <c r="F372" s="250" t="s">
        <v>342</v>
      </c>
      <c r="G372" s="248"/>
      <c r="H372" s="251">
        <v>28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190</v>
      </c>
      <c r="AU372" s="257" t="s">
        <v>87</v>
      </c>
      <c r="AV372" s="13" t="s">
        <v>87</v>
      </c>
      <c r="AW372" s="13" t="s">
        <v>34</v>
      </c>
      <c r="AX372" s="13" t="s">
        <v>85</v>
      </c>
      <c r="AY372" s="257" t="s">
        <v>179</v>
      </c>
    </row>
    <row r="373" s="13" customFormat="1">
      <c r="A373" s="13"/>
      <c r="B373" s="247"/>
      <c r="C373" s="248"/>
      <c r="D373" s="242" t="s">
        <v>190</v>
      </c>
      <c r="E373" s="248"/>
      <c r="F373" s="250" t="s">
        <v>2521</v>
      </c>
      <c r="G373" s="248"/>
      <c r="H373" s="251">
        <v>28.559999999999999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190</v>
      </c>
      <c r="AU373" s="257" t="s">
        <v>87</v>
      </c>
      <c r="AV373" s="13" t="s">
        <v>87</v>
      </c>
      <c r="AW373" s="13" t="s">
        <v>4</v>
      </c>
      <c r="AX373" s="13" t="s">
        <v>85</v>
      </c>
      <c r="AY373" s="257" t="s">
        <v>179</v>
      </c>
    </row>
    <row r="374" s="2" customFormat="1" ht="24.15" customHeight="1">
      <c r="A374" s="39"/>
      <c r="B374" s="40"/>
      <c r="C374" s="229" t="s">
        <v>550</v>
      </c>
      <c r="D374" s="229" t="s">
        <v>181</v>
      </c>
      <c r="E374" s="230" t="s">
        <v>756</v>
      </c>
      <c r="F374" s="231" t="s">
        <v>757</v>
      </c>
      <c r="G374" s="232" t="s">
        <v>253</v>
      </c>
      <c r="H374" s="233">
        <v>5</v>
      </c>
      <c r="I374" s="234"/>
      <c r="J374" s="235">
        <f>ROUND(I374*H374,2)</f>
        <v>0</v>
      </c>
      <c r="K374" s="231" t="s">
        <v>185</v>
      </c>
      <c r="L374" s="45"/>
      <c r="M374" s="236" t="s">
        <v>1</v>
      </c>
      <c r="N374" s="237" t="s">
        <v>43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186</v>
      </c>
      <c r="AT374" s="240" t="s">
        <v>181</v>
      </c>
      <c r="AU374" s="240" t="s">
        <v>87</v>
      </c>
      <c r="AY374" s="18" t="s">
        <v>179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85</v>
      </c>
      <c r="BK374" s="241">
        <f>ROUND(I374*H374,2)</f>
        <v>0</v>
      </c>
      <c r="BL374" s="18" t="s">
        <v>186</v>
      </c>
      <c r="BM374" s="240" t="s">
        <v>2522</v>
      </c>
    </row>
    <row r="375" s="2" customFormat="1">
      <c r="A375" s="39"/>
      <c r="B375" s="40"/>
      <c r="C375" s="41"/>
      <c r="D375" s="242" t="s">
        <v>188</v>
      </c>
      <c r="E375" s="41"/>
      <c r="F375" s="243" t="s">
        <v>759</v>
      </c>
      <c r="G375" s="41"/>
      <c r="H375" s="41"/>
      <c r="I375" s="244"/>
      <c r="J375" s="41"/>
      <c r="K375" s="41"/>
      <c r="L375" s="45"/>
      <c r="M375" s="245"/>
      <c r="N375" s="24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188</v>
      </c>
      <c r="AU375" s="18" t="s">
        <v>87</v>
      </c>
    </row>
    <row r="376" s="13" customFormat="1">
      <c r="A376" s="13"/>
      <c r="B376" s="247"/>
      <c r="C376" s="248"/>
      <c r="D376" s="242" t="s">
        <v>190</v>
      </c>
      <c r="E376" s="249" t="s">
        <v>1</v>
      </c>
      <c r="F376" s="250" t="s">
        <v>211</v>
      </c>
      <c r="G376" s="248"/>
      <c r="H376" s="251">
        <v>5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190</v>
      </c>
      <c r="AU376" s="257" t="s">
        <v>87</v>
      </c>
      <c r="AV376" s="13" t="s">
        <v>87</v>
      </c>
      <c r="AW376" s="13" t="s">
        <v>34</v>
      </c>
      <c r="AX376" s="13" t="s">
        <v>78</v>
      </c>
      <c r="AY376" s="257" t="s">
        <v>179</v>
      </c>
    </row>
    <row r="377" s="14" customFormat="1">
      <c r="A377" s="14"/>
      <c r="B377" s="258"/>
      <c r="C377" s="259"/>
      <c r="D377" s="242" t="s">
        <v>190</v>
      </c>
      <c r="E377" s="260" t="s">
        <v>1</v>
      </c>
      <c r="F377" s="261" t="s">
        <v>192</v>
      </c>
      <c r="G377" s="259"/>
      <c r="H377" s="262">
        <v>5</v>
      </c>
      <c r="I377" s="263"/>
      <c r="J377" s="259"/>
      <c r="K377" s="259"/>
      <c r="L377" s="264"/>
      <c r="M377" s="265"/>
      <c r="N377" s="266"/>
      <c r="O377" s="266"/>
      <c r="P377" s="266"/>
      <c r="Q377" s="266"/>
      <c r="R377" s="266"/>
      <c r="S377" s="266"/>
      <c r="T377" s="26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8" t="s">
        <v>190</v>
      </c>
      <c r="AU377" s="268" t="s">
        <v>87</v>
      </c>
      <c r="AV377" s="14" t="s">
        <v>186</v>
      </c>
      <c r="AW377" s="14" t="s">
        <v>34</v>
      </c>
      <c r="AX377" s="14" t="s">
        <v>85</v>
      </c>
      <c r="AY377" s="268" t="s">
        <v>179</v>
      </c>
    </row>
    <row r="378" s="2" customFormat="1" ht="24.15" customHeight="1">
      <c r="A378" s="39"/>
      <c r="B378" s="40"/>
      <c r="C378" s="280" t="s">
        <v>559</v>
      </c>
      <c r="D378" s="280" t="s">
        <v>400</v>
      </c>
      <c r="E378" s="281" t="s">
        <v>762</v>
      </c>
      <c r="F378" s="282" t="s">
        <v>763</v>
      </c>
      <c r="G378" s="283" t="s">
        <v>253</v>
      </c>
      <c r="H378" s="284">
        <v>5</v>
      </c>
      <c r="I378" s="285"/>
      <c r="J378" s="286">
        <f>ROUND(I378*H378,2)</f>
        <v>0</v>
      </c>
      <c r="K378" s="282" t="s">
        <v>1</v>
      </c>
      <c r="L378" s="287"/>
      <c r="M378" s="288" t="s">
        <v>1</v>
      </c>
      <c r="N378" s="289" t="s">
        <v>43</v>
      </c>
      <c r="O378" s="92"/>
      <c r="P378" s="238">
        <f>O378*H378</f>
        <v>0</v>
      </c>
      <c r="Q378" s="238">
        <v>0.0012999999999999999</v>
      </c>
      <c r="R378" s="238">
        <f>Q378*H378</f>
        <v>0.0064999999999999997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227</v>
      </c>
      <c r="AT378" s="240" t="s">
        <v>400</v>
      </c>
      <c r="AU378" s="240" t="s">
        <v>87</v>
      </c>
      <c r="AY378" s="18" t="s">
        <v>179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85</v>
      </c>
      <c r="BK378" s="241">
        <f>ROUND(I378*H378,2)</f>
        <v>0</v>
      </c>
      <c r="BL378" s="18" t="s">
        <v>186</v>
      </c>
      <c r="BM378" s="240" t="s">
        <v>2523</v>
      </c>
    </row>
    <row r="379" s="2" customFormat="1">
      <c r="A379" s="39"/>
      <c r="B379" s="40"/>
      <c r="C379" s="41"/>
      <c r="D379" s="242" t="s">
        <v>188</v>
      </c>
      <c r="E379" s="41"/>
      <c r="F379" s="243" t="s">
        <v>763</v>
      </c>
      <c r="G379" s="41"/>
      <c r="H379" s="41"/>
      <c r="I379" s="244"/>
      <c r="J379" s="41"/>
      <c r="K379" s="41"/>
      <c r="L379" s="45"/>
      <c r="M379" s="245"/>
      <c r="N379" s="24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188</v>
      </c>
      <c r="AU379" s="18" t="s">
        <v>87</v>
      </c>
    </row>
    <row r="380" s="2" customFormat="1">
      <c r="A380" s="39"/>
      <c r="B380" s="40"/>
      <c r="C380" s="41"/>
      <c r="D380" s="242" t="s">
        <v>198</v>
      </c>
      <c r="E380" s="41"/>
      <c r="F380" s="269" t="s">
        <v>704</v>
      </c>
      <c r="G380" s="41"/>
      <c r="H380" s="41"/>
      <c r="I380" s="244"/>
      <c r="J380" s="41"/>
      <c r="K380" s="41"/>
      <c r="L380" s="45"/>
      <c r="M380" s="245"/>
      <c r="N380" s="246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198</v>
      </c>
      <c r="AU380" s="18" t="s">
        <v>87</v>
      </c>
    </row>
    <row r="381" s="13" customFormat="1">
      <c r="A381" s="13"/>
      <c r="B381" s="247"/>
      <c r="C381" s="248"/>
      <c r="D381" s="242" t="s">
        <v>190</v>
      </c>
      <c r="E381" s="249" t="s">
        <v>1</v>
      </c>
      <c r="F381" s="250" t="s">
        <v>211</v>
      </c>
      <c r="G381" s="248"/>
      <c r="H381" s="251">
        <v>5</v>
      </c>
      <c r="I381" s="252"/>
      <c r="J381" s="248"/>
      <c r="K381" s="248"/>
      <c r="L381" s="253"/>
      <c r="M381" s="254"/>
      <c r="N381" s="255"/>
      <c r="O381" s="255"/>
      <c r="P381" s="255"/>
      <c r="Q381" s="255"/>
      <c r="R381" s="255"/>
      <c r="S381" s="255"/>
      <c r="T381" s="25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7" t="s">
        <v>190</v>
      </c>
      <c r="AU381" s="257" t="s">
        <v>87</v>
      </c>
      <c r="AV381" s="13" t="s">
        <v>87</v>
      </c>
      <c r="AW381" s="13" t="s">
        <v>34</v>
      </c>
      <c r="AX381" s="13" t="s">
        <v>85</v>
      </c>
      <c r="AY381" s="257" t="s">
        <v>179</v>
      </c>
    </row>
    <row r="382" s="2" customFormat="1" ht="16.5" customHeight="1">
      <c r="A382" s="39"/>
      <c r="B382" s="40"/>
      <c r="C382" s="280" t="s">
        <v>565</v>
      </c>
      <c r="D382" s="280" t="s">
        <v>400</v>
      </c>
      <c r="E382" s="281" t="s">
        <v>767</v>
      </c>
      <c r="F382" s="282" t="s">
        <v>768</v>
      </c>
      <c r="G382" s="283" t="s">
        <v>253</v>
      </c>
      <c r="H382" s="284">
        <v>6</v>
      </c>
      <c r="I382" s="285"/>
      <c r="J382" s="286">
        <f>ROUND(I382*H382,2)</f>
        <v>0</v>
      </c>
      <c r="K382" s="282" t="s">
        <v>185</v>
      </c>
      <c r="L382" s="287"/>
      <c r="M382" s="288" t="s">
        <v>1</v>
      </c>
      <c r="N382" s="289" t="s">
        <v>43</v>
      </c>
      <c r="O382" s="92"/>
      <c r="P382" s="238">
        <f>O382*H382</f>
        <v>0</v>
      </c>
      <c r="Q382" s="238">
        <v>2.0000000000000002E-05</v>
      </c>
      <c r="R382" s="238">
        <f>Q382*H382</f>
        <v>0.00012000000000000002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227</v>
      </c>
      <c r="AT382" s="240" t="s">
        <v>400</v>
      </c>
      <c r="AU382" s="240" t="s">
        <v>87</v>
      </c>
      <c r="AY382" s="18" t="s">
        <v>179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85</v>
      </c>
      <c r="BK382" s="241">
        <f>ROUND(I382*H382,2)</f>
        <v>0</v>
      </c>
      <c r="BL382" s="18" t="s">
        <v>186</v>
      </c>
      <c r="BM382" s="240" t="s">
        <v>2524</v>
      </c>
    </row>
    <row r="383" s="2" customFormat="1">
      <c r="A383" s="39"/>
      <c r="B383" s="40"/>
      <c r="C383" s="41"/>
      <c r="D383" s="242" t="s">
        <v>188</v>
      </c>
      <c r="E383" s="41"/>
      <c r="F383" s="243" t="s">
        <v>768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188</v>
      </c>
      <c r="AU383" s="18" t="s">
        <v>87</v>
      </c>
    </row>
    <row r="384" s="13" customFormat="1">
      <c r="A384" s="13"/>
      <c r="B384" s="247"/>
      <c r="C384" s="248"/>
      <c r="D384" s="242" t="s">
        <v>190</v>
      </c>
      <c r="E384" s="249" t="s">
        <v>1</v>
      </c>
      <c r="F384" s="250" t="s">
        <v>217</v>
      </c>
      <c r="G384" s="248"/>
      <c r="H384" s="251">
        <v>6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190</v>
      </c>
      <c r="AU384" s="257" t="s">
        <v>87</v>
      </c>
      <c r="AV384" s="13" t="s">
        <v>87</v>
      </c>
      <c r="AW384" s="13" t="s">
        <v>34</v>
      </c>
      <c r="AX384" s="13" t="s">
        <v>85</v>
      </c>
      <c r="AY384" s="257" t="s">
        <v>179</v>
      </c>
    </row>
    <row r="385" s="2" customFormat="1" ht="16.5" customHeight="1">
      <c r="A385" s="39"/>
      <c r="B385" s="40"/>
      <c r="C385" s="280" t="s">
        <v>571</v>
      </c>
      <c r="D385" s="280" t="s">
        <v>400</v>
      </c>
      <c r="E385" s="281" t="s">
        <v>771</v>
      </c>
      <c r="F385" s="282" t="s">
        <v>772</v>
      </c>
      <c r="G385" s="283" t="s">
        <v>253</v>
      </c>
      <c r="H385" s="284">
        <v>6</v>
      </c>
      <c r="I385" s="285"/>
      <c r="J385" s="286">
        <f>ROUND(I385*H385,2)</f>
        <v>0</v>
      </c>
      <c r="K385" s="282" t="s">
        <v>185</v>
      </c>
      <c r="L385" s="287"/>
      <c r="M385" s="288" t="s">
        <v>1</v>
      </c>
      <c r="N385" s="289" t="s">
        <v>43</v>
      </c>
      <c r="O385" s="92"/>
      <c r="P385" s="238">
        <f>O385*H385</f>
        <v>0</v>
      </c>
      <c r="Q385" s="238">
        <v>4.0000000000000003E-05</v>
      </c>
      <c r="R385" s="238">
        <f>Q385*H385</f>
        <v>0.00024000000000000003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227</v>
      </c>
      <c r="AT385" s="240" t="s">
        <v>400</v>
      </c>
      <c r="AU385" s="240" t="s">
        <v>87</v>
      </c>
      <c r="AY385" s="18" t="s">
        <v>179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85</v>
      </c>
      <c r="BK385" s="241">
        <f>ROUND(I385*H385,2)</f>
        <v>0</v>
      </c>
      <c r="BL385" s="18" t="s">
        <v>186</v>
      </c>
      <c r="BM385" s="240" t="s">
        <v>2525</v>
      </c>
    </row>
    <row r="386" s="2" customFormat="1">
      <c r="A386" s="39"/>
      <c r="B386" s="40"/>
      <c r="C386" s="41"/>
      <c r="D386" s="242" t="s">
        <v>188</v>
      </c>
      <c r="E386" s="41"/>
      <c r="F386" s="243" t="s">
        <v>772</v>
      </c>
      <c r="G386" s="41"/>
      <c r="H386" s="41"/>
      <c r="I386" s="244"/>
      <c r="J386" s="41"/>
      <c r="K386" s="41"/>
      <c r="L386" s="45"/>
      <c r="M386" s="245"/>
      <c r="N386" s="24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188</v>
      </c>
      <c r="AU386" s="18" t="s">
        <v>87</v>
      </c>
    </row>
    <row r="387" s="13" customFormat="1">
      <c r="A387" s="13"/>
      <c r="B387" s="247"/>
      <c r="C387" s="248"/>
      <c r="D387" s="242" t="s">
        <v>190</v>
      </c>
      <c r="E387" s="249" t="s">
        <v>1</v>
      </c>
      <c r="F387" s="250" t="s">
        <v>217</v>
      </c>
      <c r="G387" s="248"/>
      <c r="H387" s="251">
        <v>6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190</v>
      </c>
      <c r="AU387" s="257" t="s">
        <v>87</v>
      </c>
      <c r="AV387" s="13" t="s">
        <v>87</v>
      </c>
      <c r="AW387" s="13" t="s">
        <v>34</v>
      </c>
      <c r="AX387" s="13" t="s">
        <v>85</v>
      </c>
      <c r="AY387" s="257" t="s">
        <v>179</v>
      </c>
    </row>
    <row r="388" s="12" customFormat="1" ht="22.8" customHeight="1">
      <c r="A388" s="12"/>
      <c r="B388" s="213"/>
      <c r="C388" s="214"/>
      <c r="D388" s="215" t="s">
        <v>77</v>
      </c>
      <c r="E388" s="227" t="s">
        <v>186</v>
      </c>
      <c r="F388" s="227" t="s">
        <v>803</v>
      </c>
      <c r="G388" s="214"/>
      <c r="H388" s="214"/>
      <c r="I388" s="217"/>
      <c r="J388" s="228">
        <f>BK388</f>
        <v>0</v>
      </c>
      <c r="K388" s="214"/>
      <c r="L388" s="219"/>
      <c r="M388" s="220"/>
      <c r="N388" s="221"/>
      <c r="O388" s="221"/>
      <c r="P388" s="222">
        <f>SUM(P389:P397)</f>
        <v>0</v>
      </c>
      <c r="Q388" s="221"/>
      <c r="R388" s="222">
        <f>SUM(R389:R397)</f>
        <v>0.36420229999999998</v>
      </c>
      <c r="S388" s="221"/>
      <c r="T388" s="223">
        <f>SUM(T389:T397)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85</v>
      </c>
      <c r="AT388" s="225" t="s">
        <v>77</v>
      </c>
      <c r="AU388" s="225" t="s">
        <v>85</v>
      </c>
      <c r="AY388" s="224" t="s">
        <v>179</v>
      </c>
      <c r="BK388" s="226">
        <f>SUM(BK389:BK397)</f>
        <v>0</v>
      </c>
    </row>
    <row r="389" s="2" customFormat="1" ht="16.5" customHeight="1">
      <c r="A389" s="39"/>
      <c r="B389" s="40"/>
      <c r="C389" s="229" t="s">
        <v>580</v>
      </c>
      <c r="D389" s="229" t="s">
        <v>181</v>
      </c>
      <c r="E389" s="230" t="s">
        <v>2526</v>
      </c>
      <c r="F389" s="231" t="s">
        <v>2527</v>
      </c>
      <c r="G389" s="232" t="s">
        <v>246</v>
      </c>
      <c r="H389" s="233">
        <v>0.63</v>
      </c>
      <c r="I389" s="234"/>
      <c r="J389" s="235">
        <f>ROUND(I389*H389,2)</f>
        <v>0</v>
      </c>
      <c r="K389" s="231" t="s">
        <v>185</v>
      </c>
      <c r="L389" s="45"/>
      <c r="M389" s="236" t="s">
        <v>1</v>
      </c>
      <c r="N389" s="237" t="s">
        <v>43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186</v>
      </c>
      <c r="AT389" s="240" t="s">
        <v>181</v>
      </c>
      <c r="AU389" s="240" t="s">
        <v>87</v>
      </c>
      <c r="AY389" s="18" t="s">
        <v>179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85</v>
      </c>
      <c r="BK389" s="241">
        <f>ROUND(I389*H389,2)</f>
        <v>0</v>
      </c>
      <c r="BL389" s="18" t="s">
        <v>186</v>
      </c>
      <c r="BM389" s="240" t="s">
        <v>2528</v>
      </c>
    </row>
    <row r="390" s="2" customFormat="1">
      <c r="A390" s="39"/>
      <c r="B390" s="40"/>
      <c r="C390" s="41"/>
      <c r="D390" s="242" t="s">
        <v>188</v>
      </c>
      <c r="E390" s="41"/>
      <c r="F390" s="243" t="s">
        <v>2529</v>
      </c>
      <c r="G390" s="41"/>
      <c r="H390" s="41"/>
      <c r="I390" s="244"/>
      <c r="J390" s="41"/>
      <c r="K390" s="41"/>
      <c r="L390" s="45"/>
      <c r="M390" s="245"/>
      <c r="N390" s="24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188</v>
      </c>
      <c r="AU390" s="18" t="s">
        <v>87</v>
      </c>
    </row>
    <row r="391" s="13" customFormat="1">
      <c r="A391" s="13"/>
      <c r="B391" s="247"/>
      <c r="C391" s="248"/>
      <c r="D391" s="242" t="s">
        <v>190</v>
      </c>
      <c r="E391" s="249" t="s">
        <v>1</v>
      </c>
      <c r="F391" s="250" t="s">
        <v>2530</v>
      </c>
      <c r="G391" s="248"/>
      <c r="H391" s="251">
        <v>0.63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190</v>
      </c>
      <c r="AU391" s="257" t="s">
        <v>87</v>
      </c>
      <c r="AV391" s="13" t="s">
        <v>87</v>
      </c>
      <c r="AW391" s="13" t="s">
        <v>34</v>
      </c>
      <c r="AX391" s="13" t="s">
        <v>78</v>
      </c>
      <c r="AY391" s="257" t="s">
        <v>179</v>
      </c>
    </row>
    <row r="392" s="14" customFormat="1">
      <c r="A392" s="14"/>
      <c r="B392" s="258"/>
      <c r="C392" s="259"/>
      <c r="D392" s="242" t="s">
        <v>190</v>
      </c>
      <c r="E392" s="260" t="s">
        <v>1</v>
      </c>
      <c r="F392" s="261" t="s">
        <v>192</v>
      </c>
      <c r="G392" s="259"/>
      <c r="H392" s="262">
        <v>0.63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8" t="s">
        <v>190</v>
      </c>
      <c r="AU392" s="268" t="s">
        <v>87</v>
      </c>
      <c r="AV392" s="14" t="s">
        <v>186</v>
      </c>
      <c r="AW392" s="14" t="s">
        <v>34</v>
      </c>
      <c r="AX392" s="14" t="s">
        <v>85</v>
      </c>
      <c r="AY392" s="268" t="s">
        <v>179</v>
      </c>
    </row>
    <row r="393" s="2" customFormat="1" ht="24.15" customHeight="1">
      <c r="A393" s="39"/>
      <c r="B393" s="40"/>
      <c r="C393" s="229" t="s">
        <v>586</v>
      </c>
      <c r="D393" s="229" t="s">
        <v>181</v>
      </c>
      <c r="E393" s="230" t="s">
        <v>848</v>
      </c>
      <c r="F393" s="231" t="s">
        <v>849</v>
      </c>
      <c r="G393" s="232" t="s">
        <v>184</v>
      </c>
      <c r="H393" s="233">
        <v>0.48999999999999999</v>
      </c>
      <c r="I393" s="234"/>
      <c r="J393" s="235">
        <f>ROUND(I393*H393,2)</f>
        <v>0</v>
      </c>
      <c r="K393" s="231" t="s">
        <v>185</v>
      </c>
      <c r="L393" s="45"/>
      <c r="M393" s="236" t="s">
        <v>1</v>
      </c>
      <c r="N393" s="237" t="s">
        <v>43</v>
      </c>
      <c r="O393" s="92"/>
      <c r="P393" s="238">
        <f>O393*H393</f>
        <v>0</v>
      </c>
      <c r="Q393" s="238">
        <v>0.74326999999999999</v>
      </c>
      <c r="R393" s="238">
        <f>Q393*H393</f>
        <v>0.36420229999999998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186</v>
      </c>
      <c r="AT393" s="240" t="s">
        <v>181</v>
      </c>
      <c r="AU393" s="240" t="s">
        <v>87</v>
      </c>
      <c r="AY393" s="18" t="s">
        <v>179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85</v>
      </c>
      <c r="BK393" s="241">
        <f>ROUND(I393*H393,2)</f>
        <v>0</v>
      </c>
      <c r="BL393" s="18" t="s">
        <v>186</v>
      </c>
      <c r="BM393" s="240" t="s">
        <v>2531</v>
      </c>
    </row>
    <row r="394" s="2" customFormat="1">
      <c r="A394" s="39"/>
      <c r="B394" s="40"/>
      <c r="C394" s="41"/>
      <c r="D394" s="242" t="s">
        <v>188</v>
      </c>
      <c r="E394" s="41"/>
      <c r="F394" s="243" t="s">
        <v>851</v>
      </c>
      <c r="G394" s="41"/>
      <c r="H394" s="41"/>
      <c r="I394" s="244"/>
      <c r="J394" s="41"/>
      <c r="K394" s="41"/>
      <c r="L394" s="45"/>
      <c r="M394" s="245"/>
      <c r="N394" s="246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188</v>
      </c>
      <c r="AU394" s="18" t="s">
        <v>87</v>
      </c>
    </row>
    <row r="395" s="2" customFormat="1">
      <c r="A395" s="39"/>
      <c r="B395" s="40"/>
      <c r="C395" s="41"/>
      <c r="D395" s="242" t="s">
        <v>198</v>
      </c>
      <c r="E395" s="41"/>
      <c r="F395" s="269" t="s">
        <v>2532</v>
      </c>
      <c r="G395" s="41"/>
      <c r="H395" s="41"/>
      <c r="I395" s="244"/>
      <c r="J395" s="41"/>
      <c r="K395" s="41"/>
      <c r="L395" s="45"/>
      <c r="M395" s="245"/>
      <c r="N395" s="24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198</v>
      </c>
      <c r="AU395" s="18" t="s">
        <v>87</v>
      </c>
    </row>
    <row r="396" s="13" customFormat="1">
      <c r="A396" s="13"/>
      <c r="B396" s="247"/>
      <c r="C396" s="248"/>
      <c r="D396" s="242" t="s">
        <v>190</v>
      </c>
      <c r="E396" s="249" t="s">
        <v>1</v>
      </c>
      <c r="F396" s="250" t="s">
        <v>2533</v>
      </c>
      <c r="G396" s="248"/>
      <c r="H396" s="251">
        <v>0.48999999999999999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190</v>
      </c>
      <c r="AU396" s="257" t="s">
        <v>87</v>
      </c>
      <c r="AV396" s="13" t="s">
        <v>87</v>
      </c>
      <c r="AW396" s="13" t="s">
        <v>34</v>
      </c>
      <c r="AX396" s="13" t="s">
        <v>78</v>
      </c>
      <c r="AY396" s="257" t="s">
        <v>179</v>
      </c>
    </row>
    <row r="397" s="14" customFormat="1">
      <c r="A397" s="14"/>
      <c r="B397" s="258"/>
      <c r="C397" s="259"/>
      <c r="D397" s="242" t="s">
        <v>190</v>
      </c>
      <c r="E397" s="260" t="s">
        <v>1</v>
      </c>
      <c r="F397" s="261" t="s">
        <v>192</v>
      </c>
      <c r="G397" s="259"/>
      <c r="H397" s="262">
        <v>0.48999999999999999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190</v>
      </c>
      <c r="AU397" s="268" t="s">
        <v>87</v>
      </c>
      <c r="AV397" s="14" t="s">
        <v>186</v>
      </c>
      <c r="AW397" s="14" t="s">
        <v>34</v>
      </c>
      <c r="AX397" s="14" t="s">
        <v>85</v>
      </c>
      <c r="AY397" s="268" t="s">
        <v>179</v>
      </c>
    </row>
    <row r="398" s="12" customFormat="1" ht="22.8" customHeight="1">
      <c r="A398" s="12"/>
      <c r="B398" s="213"/>
      <c r="C398" s="214"/>
      <c r="D398" s="215" t="s">
        <v>77</v>
      </c>
      <c r="E398" s="227" t="s">
        <v>211</v>
      </c>
      <c r="F398" s="227" t="s">
        <v>855</v>
      </c>
      <c r="G398" s="214"/>
      <c r="H398" s="214"/>
      <c r="I398" s="217"/>
      <c r="J398" s="228">
        <f>BK398</f>
        <v>0</v>
      </c>
      <c r="K398" s="214"/>
      <c r="L398" s="219"/>
      <c r="M398" s="220"/>
      <c r="N398" s="221"/>
      <c r="O398" s="221"/>
      <c r="P398" s="222">
        <f>SUM(P399:P532)</f>
        <v>0</v>
      </c>
      <c r="Q398" s="221"/>
      <c r="R398" s="222">
        <f>SUM(R399:R532)</f>
        <v>25.956097200000002</v>
      </c>
      <c r="S398" s="221"/>
      <c r="T398" s="223">
        <f>SUM(T399:T532)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24" t="s">
        <v>85</v>
      </c>
      <c r="AT398" s="225" t="s">
        <v>77</v>
      </c>
      <c r="AU398" s="225" t="s">
        <v>85</v>
      </c>
      <c r="AY398" s="224" t="s">
        <v>179</v>
      </c>
      <c r="BK398" s="226">
        <f>SUM(BK399:BK532)</f>
        <v>0</v>
      </c>
    </row>
    <row r="399" s="2" customFormat="1" ht="21.75" customHeight="1">
      <c r="A399" s="39"/>
      <c r="B399" s="40"/>
      <c r="C399" s="229" t="s">
        <v>593</v>
      </c>
      <c r="D399" s="229" t="s">
        <v>181</v>
      </c>
      <c r="E399" s="230" t="s">
        <v>869</v>
      </c>
      <c r="F399" s="231" t="s">
        <v>870</v>
      </c>
      <c r="G399" s="232" t="s">
        <v>184</v>
      </c>
      <c r="H399" s="233">
        <v>5.5199999999999996</v>
      </c>
      <c r="I399" s="234"/>
      <c r="J399" s="235">
        <f>ROUND(I399*H399,2)</f>
        <v>0</v>
      </c>
      <c r="K399" s="231" t="s">
        <v>185</v>
      </c>
      <c r="L399" s="45"/>
      <c r="M399" s="236" t="s">
        <v>1</v>
      </c>
      <c r="N399" s="237" t="s">
        <v>43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186</v>
      </c>
      <c r="AT399" s="240" t="s">
        <v>181</v>
      </c>
      <c r="AU399" s="240" t="s">
        <v>87</v>
      </c>
      <c r="AY399" s="18" t="s">
        <v>179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85</v>
      </c>
      <c r="BK399" s="241">
        <f>ROUND(I399*H399,2)</f>
        <v>0</v>
      </c>
      <c r="BL399" s="18" t="s">
        <v>186</v>
      </c>
      <c r="BM399" s="240" t="s">
        <v>2534</v>
      </c>
    </row>
    <row r="400" s="2" customFormat="1">
      <c r="A400" s="39"/>
      <c r="B400" s="40"/>
      <c r="C400" s="41"/>
      <c r="D400" s="242" t="s">
        <v>188</v>
      </c>
      <c r="E400" s="41"/>
      <c r="F400" s="243" t="s">
        <v>872</v>
      </c>
      <c r="G400" s="41"/>
      <c r="H400" s="41"/>
      <c r="I400" s="244"/>
      <c r="J400" s="41"/>
      <c r="K400" s="41"/>
      <c r="L400" s="45"/>
      <c r="M400" s="245"/>
      <c r="N400" s="24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188</v>
      </c>
      <c r="AU400" s="18" t="s">
        <v>87</v>
      </c>
    </row>
    <row r="401" s="13" customFormat="1">
      <c r="A401" s="13"/>
      <c r="B401" s="247"/>
      <c r="C401" s="248"/>
      <c r="D401" s="242" t="s">
        <v>190</v>
      </c>
      <c r="E401" s="249" t="s">
        <v>1</v>
      </c>
      <c r="F401" s="250" t="s">
        <v>2535</v>
      </c>
      <c r="G401" s="248"/>
      <c r="H401" s="251">
        <v>5.5199999999999996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190</v>
      </c>
      <c r="AU401" s="257" t="s">
        <v>87</v>
      </c>
      <c r="AV401" s="13" t="s">
        <v>87</v>
      </c>
      <c r="AW401" s="13" t="s">
        <v>34</v>
      </c>
      <c r="AX401" s="13" t="s">
        <v>78</v>
      </c>
      <c r="AY401" s="257" t="s">
        <v>179</v>
      </c>
    </row>
    <row r="402" s="14" customFormat="1">
      <c r="A402" s="14"/>
      <c r="B402" s="258"/>
      <c r="C402" s="259"/>
      <c r="D402" s="242" t="s">
        <v>190</v>
      </c>
      <c r="E402" s="260" t="s">
        <v>1</v>
      </c>
      <c r="F402" s="261" t="s">
        <v>192</v>
      </c>
      <c r="G402" s="259"/>
      <c r="H402" s="262">
        <v>5.5199999999999996</v>
      </c>
      <c r="I402" s="263"/>
      <c r="J402" s="259"/>
      <c r="K402" s="259"/>
      <c r="L402" s="264"/>
      <c r="M402" s="265"/>
      <c r="N402" s="266"/>
      <c r="O402" s="266"/>
      <c r="P402" s="266"/>
      <c r="Q402" s="266"/>
      <c r="R402" s="266"/>
      <c r="S402" s="266"/>
      <c r="T402" s="26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8" t="s">
        <v>190</v>
      </c>
      <c r="AU402" s="268" t="s">
        <v>87</v>
      </c>
      <c r="AV402" s="14" t="s">
        <v>186</v>
      </c>
      <c r="AW402" s="14" t="s">
        <v>34</v>
      </c>
      <c r="AX402" s="14" t="s">
        <v>85</v>
      </c>
      <c r="AY402" s="268" t="s">
        <v>179</v>
      </c>
    </row>
    <row r="403" s="2" customFormat="1" ht="24.15" customHeight="1">
      <c r="A403" s="39"/>
      <c r="B403" s="40"/>
      <c r="C403" s="229" t="s">
        <v>599</v>
      </c>
      <c r="D403" s="229" t="s">
        <v>181</v>
      </c>
      <c r="E403" s="230" t="s">
        <v>2536</v>
      </c>
      <c r="F403" s="231" t="s">
        <v>2537</v>
      </c>
      <c r="G403" s="232" t="s">
        <v>184</v>
      </c>
      <c r="H403" s="233">
        <v>110.54000000000001</v>
      </c>
      <c r="I403" s="234"/>
      <c r="J403" s="235">
        <f>ROUND(I403*H403,2)</f>
        <v>0</v>
      </c>
      <c r="K403" s="231" t="s">
        <v>185</v>
      </c>
      <c r="L403" s="45"/>
      <c r="M403" s="236" t="s">
        <v>1</v>
      </c>
      <c r="N403" s="237" t="s">
        <v>43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186</v>
      </c>
      <c r="AT403" s="240" t="s">
        <v>181</v>
      </c>
      <c r="AU403" s="240" t="s">
        <v>87</v>
      </c>
      <c r="AY403" s="18" t="s">
        <v>179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85</v>
      </c>
      <c r="BK403" s="241">
        <f>ROUND(I403*H403,2)</f>
        <v>0</v>
      </c>
      <c r="BL403" s="18" t="s">
        <v>186</v>
      </c>
      <c r="BM403" s="240" t="s">
        <v>2538</v>
      </c>
    </row>
    <row r="404" s="2" customFormat="1">
      <c r="A404" s="39"/>
      <c r="B404" s="40"/>
      <c r="C404" s="41"/>
      <c r="D404" s="242" t="s">
        <v>188</v>
      </c>
      <c r="E404" s="41"/>
      <c r="F404" s="243" t="s">
        <v>2539</v>
      </c>
      <c r="G404" s="41"/>
      <c r="H404" s="41"/>
      <c r="I404" s="244"/>
      <c r="J404" s="41"/>
      <c r="K404" s="41"/>
      <c r="L404" s="45"/>
      <c r="M404" s="245"/>
      <c r="N404" s="24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188</v>
      </c>
      <c r="AU404" s="18" t="s">
        <v>87</v>
      </c>
    </row>
    <row r="405" s="15" customFormat="1">
      <c r="A405" s="15"/>
      <c r="B405" s="270"/>
      <c r="C405" s="271"/>
      <c r="D405" s="242" t="s">
        <v>190</v>
      </c>
      <c r="E405" s="272" t="s">
        <v>1</v>
      </c>
      <c r="F405" s="273" t="s">
        <v>2540</v>
      </c>
      <c r="G405" s="271"/>
      <c r="H405" s="272" t="s">
        <v>1</v>
      </c>
      <c r="I405" s="274"/>
      <c r="J405" s="271"/>
      <c r="K405" s="271"/>
      <c r="L405" s="275"/>
      <c r="M405" s="276"/>
      <c r="N405" s="277"/>
      <c r="O405" s="277"/>
      <c r="P405" s="277"/>
      <c r="Q405" s="277"/>
      <c r="R405" s="277"/>
      <c r="S405" s="277"/>
      <c r="T405" s="27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9" t="s">
        <v>190</v>
      </c>
      <c r="AU405" s="279" t="s">
        <v>87</v>
      </c>
      <c r="AV405" s="15" t="s">
        <v>85</v>
      </c>
      <c r="AW405" s="15" t="s">
        <v>34</v>
      </c>
      <c r="AX405" s="15" t="s">
        <v>78</v>
      </c>
      <c r="AY405" s="279" t="s">
        <v>179</v>
      </c>
    </row>
    <row r="406" s="13" customFormat="1">
      <c r="A406" s="13"/>
      <c r="B406" s="247"/>
      <c r="C406" s="248"/>
      <c r="D406" s="242" t="s">
        <v>190</v>
      </c>
      <c r="E406" s="249" t="s">
        <v>1</v>
      </c>
      <c r="F406" s="250" t="s">
        <v>2541</v>
      </c>
      <c r="G406" s="248"/>
      <c r="H406" s="251">
        <v>110.54000000000001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190</v>
      </c>
      <c r="AU406" s="257" t="s">
        <v>87</v>
      </c>
      <c r="AV406" s="13" t="s">
        <v>87</v>
      </c>
      <c r="AW406" s="13" t="s">
        <v>34</v>
      </c>
      <c r="AX406" s="13" t="s">
        <v>78</v>
      </c>
      <c r="AY406" s="257" t="s">
        <v>179</v>
      </c>
    </row>
    <row r="407" s="14" customFormat="1">
      <c r="A407" s="14"/>
      <c r="B407" s="258"/>
      <c r="C407" s="259"/>
      <c r="D407" s="242" t="s">
        <v>190</v>
      </c>
      <c r="E407" s="260" t="s">
        <v>1</v>
      </c>
      <c r="F407" s="261" t="s">
        <v>192</v>
      </c>
      <c r="G407" s="259"/>
      <c r="H407" s="262">
        <v>110.54000000000001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8" t="s">
        <v>190</v>
      </c>
      <c r="AU407" s="268" t="s">
        <v>87</v>
      </c>
      <c r="AV407" s="14" t="s">
        <v>186</v>
      </c>
      <c r="AW407" s="14" t="s">
        <v>34</v>
      </c>
      <c r="AX407" s="14" t="s">
        <v>85</v>
      </c>
      <c r="AY407" s="268" t="s">
        <v>179</v>
      </c>
    </row>
    <row r="408" s="2" customFormat="1" ht="24.15" customHeight="1">
      <c r="A408" s="39"/>
      <c r="B408" s="40"/>
      <c r="C408" s="229" t="s">
        <v>605</v>
      </c>
      <c r="D408" s="229" t="s">
        <v>181</v>
      </c>
      <c r="E408" s="230" t="s">
        <v>2542</v>
      </c>
      <c r="F408" s="231" t="s">
        <v>2543</v>
      </c>
      <c r="G408" s="232" t="s">
        <v>184</v>
      </c>
      <c r="H408" s="233">
        <v>129.08000000000001</v>
      </c>
      <c r="I408" s="234"/>
      <c r="J408" s="235">
        <f>ROUND(I408*H408,2)</f>
        <v>0</v>
      </c>
      <c r="K408" s="231" t="s">
        <v>185</v>
      </c>
      <c r="L408" s="45"/>
      <c r="M408" s="236" t="s">
        <v>1</v>
      </c>
      <c r="N408" s="237" t="s">
        <v>43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186</v>
      </c>
      <c r="AT408" s="240" t="s">
        <v>181</v>
      </c>
      <c r="AU408" s="240" t="s">
        <v>87</v>
      </c>
      <c r="AY408" s="18" t="s">
        <v>179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85</v>
      </c>
      <c r="BK408" s="241">
        <f>ROUND(I408*H408,2)</f>
        <v>0</v>
      </c>
      <c r="BL408" s="18" t="s">
        <v>186</v>
      </c>
      <c r="BM408" s="240" t="s">
        <v>2544</v>
      </c>
    </row>
    <row r="409" s="2" customFormat="1">
      <c r="A409" s="39"/>
      <c r="B409" s="40"/>
      <c r="C409" s="41"/>
      <c r="D409" s="242" t="s">
        <v>188</v>
      </c>
      <c r="E409" s="41"/>
      <c r="F409" s="243" t="s">
        <v>2545</v>
      </c>
      <c r="G409" s="41"/>
      <c r="H409" s="41"/>
      <c r="I409" s="244"/>
      <c r="J409" s="41"/>
      <c r="K409" s="41"/>
      <c r="L409" s="45"/>
      <c r="M409" s="245"/>
      <c r="N409" s="24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188</v>
      </c>
      <c r="AU409" s="18" t="s">
        <v>87</v>
      </c>
    </row>
    <row r="410" s="15" customFormat="1">
      <c r="A410" s="15"/>
      <c r="B410" s="270"/>
      <c r="C410" s="271"/>
      <c r="D410" s="242" t="s">
        <v>190</v>
      </c>
      <c r="E410" s="272" t="s">
        <v>1</v>
      </c>
      <c r="F410" s="273" t="s">
        <v>2540</v>
      </c>
      <c r="G410" s="271"/>
      <c r="H410" s="272" t="s">
        <v>1</v>
      </c>
      <c r="I410" s="274"/>
      <c r="J410" s="271"/>
      <c r="K410" s="271"/>
      <c r="L410" s="275"/>
      <c r="M410" s="276"/>
      <c r="N410" s="277"/>
      <c r="O410" s="277"/>
      <c r="P410" s="277"/>
      <c r="Q410" s="277"/>
      <c r="R410" s="277"/>
      <c r="S410" s="277"/>
      <c r="T410" s="278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9" t="s">
        <v>190</v>
      </c>
      <c r="AU410" s="279" t="s">
        <v>87</v>
      </c>
      <c r="AV410" s="15" t="s">
        <v>85</v>
      </c>
      <c r="AW410" s="15" t="s">
        <v>34</v>
      </c>
      <c r="AX410" s="15" t="s">
        <v>78</v>
      </c>
      <c r="AY410" s="279" t="s">
        <v>179</v>
      </c>
    </row>
    <row r="411" s="13" customFormat="1">
      <c r="A411" s="13"/>
      <c r="B411" s="247"/>
      <c r="C411" s="248"/>
      <c r="D411" s="242" t="s">
        <v>190</v>
      </c>
      <c r="E411" s="249" t="s">
        <v>1</v>
      </c>
      <c r="F411" s="250" t="s">
        <v>2546</v>
      </c>
      <c r="G411" s="248"/>
      <c r="H411" s="251">
        <v>129.08000000000001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190</v>
      </c>
      <c r="AU411" s="257" t="s">
        <v>87</v>
      </c>
      <c r="AV411" s="13" t="s">
        <v>87</v>
      </c>
      <c r="AW411" s="13" t="s">
        <v>34</v>
      </c>
      <c r="AX411" s="13" t="s">
        <v>78</v>
      </c>
      <c r="AY411" s="257" t="s">
        <v>179</v>
      </c>
    </row>
    <row r="412" s="14" customFormat="1">
      <c r="A412" s="14"/>
      <c r="B412" s="258"/>
      <c r="C412" s="259"/>
      <c r="D412" s="242" t="s">
        <v>190</v>
      </c>
      <c r="E412" s="260" t="s">
        <v>1</v>
      </c>
      <c r="F412" s="261" t="s">
        <v>192</v>
      </c>
      <c r="G412" s="259"/>
      <c r="H412" s="262">
        <v>129.08000000000001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190</v>
      </c>
      <c r="AU412" s="268" t="s">
        <v>87</v>
      </c>
      <c r="AV412" s="14" t="s">
        <v>186</v>
      </c>
      <c r="AW412" s="14" t="s">
        <v>34</v>
      </c>
      <c r="AX412" s="14" t="s">
        <v>85</v>
      </c>
      <c r="AY412" s="268" t="s">
        <v>179</v>
      </c>
    </row>
    <row r="413" s="2" customFormat="1" ht="21.75" customHeight="1">
      <c r="A413" s="39"/>
      <c r="B413" s="40"/>
      <c r="C413" s="229" t="s">
        <v>612</v>
      </c>
      <c r="D413" s="229" t="s">
        <v>181</v>
      </c>
      <c r="E413" s="230" t="s">
        <v>881</v>
      </c>
      <c r="F413" s="231" t="s">
        <v>882</v>
      </c>
      <c r="G413" s="232" t="s">
        <v>184</v>
      </c>
      <c r="H413" s="233">
        <v>33.509999999999998</v>
      </c>
      <c r="I413" s="234"/>
      <c r="J413" s="235">
        <f>ROUND(I413*H413,2)</f>
        <v>0</v>
      </c>
      <c r="K413" s="231" t="s">
        <v>185</v>
      </c>
      <c r="L413" s="45"/>
      <c r="M413" s="236" t="s">
        <v>1</v>
      </c>
      <c r="N413" s="237" t="s">
        <v>43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186</v>
      </c>
      <c r="AT413" s="240" t="s">
        <v>181</v>
      </c>
      <c r="AU413" s="240" t="s">
        <v>87</v>
      </c>
      <c r="AY413" s="18" t="s">
        <v>179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85</v>
      </c>
      <c r="BK413" s="241">
        <f>ROUND(I413*H413,2)</f>
        <v>0</v>
      </c>
      <c r="BL413" s="18" t="s">
        <v>186</v>
      </c>
      <c r="BM413" s="240" t="s">
        <v>2547</v>
      </c>
    </row>
    <row r="414" s="2" customFormat="1">
      <c r="A414" s="39"/>
      <c r="B414" s="40"/>
      <c r="C414" s="41"/>
      <c r="D414" s="242" t="s">
        <v>188</v>
      </c>
      <c r="E414" s="41"/>
      <c r="F414" s="243" t="s">
        <v>884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188</v>
      </c>
      <c r="AU414" s="18" t="s">
        <v>87</v>
      </c>
    </row>
    <row r="415" s="15" customFormat="1">
      <c r="A415" s="15"/>
      <c r="B415" s="270"/>
      <c r="C415" s="271"/>
      <c r="D415" s="242" t="s">
        <v>190</v>
      </c>
      <c r="E415" s="272" t="s">
        <v>1</v>
      </c>
      <c r="F415" s="273" t="s">
        <v>2548</v>
      </c>
      <c r="G415" s="271"/>
      <c r="H415" s="272" t="s">
        <v>1</v>
      </c>
      <c r="I415" s="274"/>
      <c r="J415" s="271"/>
      <c r="K415" s="271"/>
      <c r="L415" s="275"/>
      <c r="M415" s="276"/>
      <c r="N415" s="277"/>
      <c r="O415" s="277"/>
      <c r="P415" s="277"/>
      <c r="Q415" s="277"/>
      <c r="R415" s="277"/>
      <c r="S415" s="277"/>
      <c r="T415" s="27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9" t="s">
        <v>190</v>
      </c>
      <c r="AU415" s="279" t="s">
        <v>87</v>
      </c>
      <c r="AV415" s="15" t="s">
        <v>85</v>
      </c>
      <c r="AW415" s="15" t="s">
        <v>34</v>
      </c>
      <c r="AX415" s="15" t="s">
        <v>78</v>
      </c>
      <c r="AY415" s="279" t="s">
        <v>179</v>
      </c>
    </row>
    <row r="416" s="13" customFormat="1">
      <c r="A416" s="13"/>
      <c r="B416" s="247"/>
      <c r="C416" s="248"/>
      <c r="D416" s="242" t="s">
        <v>190</v>
      </c>
      <c r="E416" s="249" t="s">
        <v>1</v>
      </c>
      <c r="F416" s="250" t="s">
        <v>2549</v>
      </c>
      <c r="G416" s="248"/>
      <c r="H416" s="251">
        <v>8.5899999999999999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7" t="s">
        <v>190</v>
      </c>
      <c r="AU416" s="257" t="s">
        <v>87</v>
      </c>
      <c r="AV416" s="13" t="s">
        <v>87</v>
      </c>
      <c r="AW416" s="13" t="s">
        <v>34</v>
      </c>
      <c r="AX416" s="13" t="s">
        <v>78</v>
      </c>
      <c r="AY416" s="257" t="s">
        <v>179</v>
      </c>
    </row>
    <row r="417" s="15" customFormat="1">
      <c r="A417" s="15"/>
      <c r="B417" s="270"/>
      <c r="C417" s="271"/>
      <c r="D417" s="242" t="s">
        <v>190</v>
      </c>
      <c r="E417" s="272" t="s">
        <v>1</v>
      </c>
      <c r="F417" s="273" t="s">
        <v>2550</v>
      </c>
      <c r="G417" s="271"/>
      <c r="H417" s="272" t="s">
        <v>1</v>
      </c>
      <c r="I417" s="274"/>
      <c r="J417" s="271"/>
      <c r="K417" s="271"/>
      <c r="L417" s="275"/>
      <c r="M417" s="276"/>
      <c r="N417" s="277"/>
      <c r="O417" s="277"/>
      <c r="P417" s="277"/>
      <c r="Q417" s="277"/>
      <c r="R417" s="277"/>
      <c r="S417" s="277"/>
      <c r="T417" s="27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9" t="s">
        <v>190</v>
      </c>
      <c r="AU417" s="279" t="s">
        <v>87</v>
      </c>
      <c r="AV417" s="15" t="s">
        <v>85</v>
      </c>
      <c r="AW417" s="15" t="s">
        <v>34</v>
      </c>
      <c r="AX417" s="15" t="s">
        <v>78</v>
      </c>
      <c r="AY417" s="279" t="s">
        <v>179</v>
      </c>
    </row>
    <row r="418" s="13" customFormat="1">
      <c r="A418" s="13"/>
      <c r="B418" s="247"/>
      <c r="C418" s="248"/>
      <c r="D418" s="242" t="s">
        <v>190</v>
      </c>
      <c r="E418" s="249" t="s">
        <v>1</v>
      </c>
      <c r="F418" s="250" t="s">
        <v>264</v>
      </c>
      <c r="G418" s="248"/>
      <c r="H418" s="251">
        <v>14</v>
      </c>
      <c r="I418" s="252"/>
      <c r="J418" s="248"/>
      <c r="K418" s="248"/>
      <c r="L418" s="253"/>
      <c r="M418" s="254"/>
      <c r="N418" s="255"/>
      <c r="O418" s="255"/>
      <c r="P418" s="255"/>
      <c r="Q418" s="255"/>
      <c r="R418" s="255"/>
      <c r="S418" s="255"/>
      <c r="T418" s="25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7" t="s">
        <v>190</v>
      </c>
      <c r="AU418" s="257" t="s">
        <v>87</v>
      </c>
      <c r="AV418" s="13" t="s">
        <v>87</v>
      </c>
      <c r="AW418" s="13" t="s">
        <v>34</v>
      </c>
      <c r="AX418" s="13" t="s">
        <v>78</v>
      </c>
      <c r="AY418" s="257" t="s">
        <v>179</v>
      </c>
    </row>
    <row r="419" s="15" customFormat="1">
      <c r="A419" s="15"/>
      <c r="B419" s="270"/>
      <c r="C419" s="271"/>
      <c r="D419" s="242" t="s">
        <v>190</v>
      </c>
      <c r="E419" s="272" t="s">
        <v>1</v>
      </c>
      <c r="F419" s="273" t="s">
        <v>2551</v>
      </c>
      <c r="G419" s="271"/>
      <c r="H419" s="272" t="s">
        <v>1</v>
      </c>
      <c r="I419" s="274"/>
      <c r="J419" s="271"/>
      <c r="K419" s="271"/>
      <c r="L419" s="275"/>
      <c r="M419" s="276"/>
      <c r="N419" s="277"/>
      <c r="O419" s="277"/>
      <c r="P419" s="277"/>
      <c r="Q419" s="277"/>
      <c r="R419" s="277"/>
      <c r="S419" s="277"/>
      <c r="T419" s="27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9" t="s">
        <v>190</v>
      </c>
      <c r="AU419" s="279" t="s">
        <v>87</v>
      </c>
      <c r="AV419" s="15" t="s">
        <v>85</v>
      </c>
      <c r="AW419" s="15" t="s">
        <v>34</v>
      </c>
      <c r="AX419" s="15" t="s">
        <v>78</v>
      </c>
      <c r="AY419" s="279" t="s">
        <v>179</v>
      </c>
    </row>
    <row r="420" s="13" customFormat="1">
      <c r="A420" s="13"/>
      <c r="B420" s="247"/>
      <c r="C420" s="248"/>
      <c r="D420" s="242" t="s">
        <v>190</v>
      </c>
      <c r="E420" s="249" t="s">
        <v>1</v>
      </c>
      <c r="F420" s="250" t="s">
        <v>2552</v>
      </c>
      <c r="G420" s="248"/>
      <c r="H420" s="251">
        <v>10.92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190</v>
      </c>
      <c r="AU420" s="257" t="s">
        <v>87</v>
      </c>
      <c r="AV420" s="13" t="s">
        <v>87</v>
      </c>
      <c r="AW420" s="13" t="s">
        <v>34</v>
      </c>
      <c r="AX420" s="13" t="s">
        <v>78</v>
      </c>
      <c r="AY420" s="257" t="s">
        <v>179</v>
      </c>
    </row>
    <row r="421" s="14" customFormat="1">
      <c r="A421" s="14"/>
      <c r="B421" s="258"/>
      <c r="C421" s="259"/>
      <c r="D421" s="242" t="s">
        <v>190</v>
      </c>
      <c r="E421" s="260" t="s">
        <v>1</v>
      </c>
      <c r="F421" s="261" t="s">
        <v>192</v>
      </c>
      <c r="G421" s="259"/>
      <c r="H421" s="262">
        <v>33.509999999999998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190</v>
      </c>
      <c r="AU421" s="268" t="s">
        <v>87</v>
      </c>
      <c r="AV421" s="14" t="s">
        <v>186</v>
      </c>
      <c r="AW421" s="14" t="s">
        <v>34</v>
      </c>
      <c r="AX421" s="14" t="s">
        <v>85</v>
      </c>
      <c r="AY421" s="268" t="s">
        <v>179</v>
      </c>
    </row>
    <row r="422" s="2" customFormat="1" ht="21.75" customHeight="1">
      <c r="A422" s="39"/>
      <c r="B422" s="40"/>
      <c r="C422" s="229" t="s">
        <v>618</v>
      </c>
      <c r="D422" s="229" t="s">
        <v>181</v>
      </c>
      <c r="E422" s="230" t="s">
        <v>2016</v>
      </c>
      <c r="F422" s="231" t="s">
        <v>2017</v>
      </c>
      <c r="G422" s="232" t="s">
        <v>184</v>
      </c>
      <c r="H422" s="233">
        <v>137.22999999999999</v>
      </c>
      <c r="I422" s="234"/>
      <c r="J422" s="235">
        <f>ROUND(I422*H422,2)</f>
        <v>0</v>
      </c>
      <c r="K422" s="231" t="s">
        <v>185</v>
      </c>
      <c r="L422" s="45"/>
      <c r="M422" s="236" t="s">
        <v>1</v>
      </c>
      <c r="N422" s="237" t="s">
        <v>43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186</v>
      </c>
      <c r="AT422" s="240" t="s">
        <v>181</v>
      </c>
      <c r="AU422" s="240" t="s">
        <v>87</v>
      </c>
      <c r="AY422" s="18" t="s">
        <v>179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85</v>
      </c>
      <c r="BK422" s="241">
        <f>ROUND(I422*H422,2)</f>
        <v>0</v>
      </c>
      <c r="BL422" s="18" t="s">
        <v>186</v>
      </c>
      <c r="BM422" s="240" t="s">
        <v>2553</v>
      </c>
    </row>
    <row r="423" s="2" customFormat="1">
      <c r="A423" s="39"/>
      <c r="B423" s="40"/>
      <c r="C423" s="41"/>
      <c r="D423" s="242" t="s">
        <v>188</v>
      </c>
      <c r="E423" s="41"/>
      <c r="F423" s="243" t="s">
        <v>2019</v>
      </c>
      <c r="G423" s="41"/>
      <c r="H423" s="41"/>
      <c r="I423" s="244"/>
      <c r="J423" s="41"/>
      <c r="K423" s="41"/>
      <c r="L423" s="45"/>
      <c r="M423" s="245"/>
      <c r="N423" s="24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188</v>
      </c>
      <c r="AU423" s="18" t="s">
        <v>87</v>
      </c>
    </row>
    <row r="424" s="15" customFormat="1">
      <c r="A424" s="15"/>
      <c r="B424" s="270"/>
      <c r="C424" s="271"/>
      <c r="D424" s="242" t="s">
        <v>190</v>
      </c>
      <c r="E424" s="272" t="s">
        <v>1</v>
      </c>
      <c r="F424" s="273" t="s">
        <v>2554</v>
      </c>
      <c r="G424" s="271"/>
      <c r="H424" s="272" t="s">
        <v>1</v>
      </c>
      <c r="I424" s="274"/>
      <c r="J424" s="271"/>
      <c r="K424" s="271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190</v>
      </c>
      <c r="AU424" s="279" t="s">
        <v>87</v>
      </c>
      <c r="AV424" s="15" t="s">
        <v>85</v>
      </c>
      <c r="AW424" s="15" t="s">
        <v>34</v>
      </c>
      <c r="AX424" s="15" t="s">
        <v>78</v>
      </c>
      <c r="AY424" s="279" t="s">
        <v>179</v>
      </c>
    </row>
    <row r="425" s="13" customFormat="1">
      <c r="A425" s="13"/>
      <c r="B425" s="247"/>
      <c r="C425" s="248"/>
      <c r="D425" s="242" t="s">
        <v>190</v>
      </c>
      <c r="E425" s="249" t="s">
        <v>1</v>
      </c>
      <c r="F425" s="250" t="s">
        <v>2555</v>
      </c>
      <c r="G425" s="248"/>
      <c r="H425" s="251">
        <v>58.43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190</v>
      </c>
      <c r="AU425" s="257" t="s">
        <v>87</v>
      </c>
      <c r="AV425" s="13" t="s">
        <v>87</v>
      </c>
      <c r="AW425" s="13" t="s">
        <v>34</v>
      </c>
      <c r="AX425" s="13" t="s">
        <v>78</v>
      </c>
      <c r="AY425" s="257" t="s">
        <v>179</v>
      </c>
    </row>
    <row r="426" s="15" customFormat="1">
      <c r="A426" s="15"/>
      <c r="B426" s="270"/>
      <c r="C426" s="271"/>
      <c r="D426" s="242" t="s">
        <v>190</v>
      </c>
      <c r="E426" s="272" t="s">
        <v>1</v>
      </c>
      <c r="F426" s="273" t="s">
        <v>2556</v>
      </c>
      <c r="G426" s="271"/>
      <c r="H426" s="272" t="s">
        <v>1</v>
      </c>
      <c r="I426" s="274"/>
      <c r="J426" s="271"/>
      <c r="K426" s="271"/>
      <c r="L426" s="275"/>
      <c r="M426" s="276"/>
      <c r="N426" s="277"/>
      <c r="O426" s="277"/>
      <c r="P426" s="277"/>
      <c r="Q426" s="277"/>
      <c r="R426" s="277"/>
      <c r="S426" s="277"/>
      <c r="T426" s="27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9" t="s">
        <v>190</v>
      </c>
      <c r="AU426" s="279" t="s">
        <v>87</v>
      </c>
      <c r="AV426" s="15" t="s">
        <v>85</v>
      </c>
      <c r="AW426" s="15" t="s">
        <v>34</v>
      </c>
      <c r="AX426" s="15" t="s">
        <v>78</v>
      </c>
      <c r="AY426" s="279" t="s">
        <v>179</v>
      </c>
    </row>
    <row r="427" s="13" customFormat="1">
      <c r="A427" s="13"/>
      <c r="B427" s="247"/>
      <c r="C427" s="248"/>
      <c r="D427" s="242" t="s">
        <v>190</v>
      </c>
      <c r="E427" s="249" t="s">
        <v>1</v>
      </c>
      <c r="F427" s="250" t="s">
        <v>2557</v>
      </c>
      <c r="G427" s="248"/>
      <c r="H427" s="251">
        <v>78.299999999999997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190</v>
      </c>
      <c r="AU427" s="257" t="s">
        <v>87</v>
      </c>
      <c r="AV427" s="13" t="s">
        <v>87</v>
      </c>
      <c r="AW427" s="13" t="s">
        <v>34</v>
      </c>
      <c r="AX427" s="13" t="s">
        <v>78</v>
      </c>
      <c r="AY427" s="257" t="s">
        <v>179</v>
      </c>
    </row>
    <row r="428" s="15" customFormat="1">
      <c r="A428" s="15"/>
      <c r="B428" s="270"/>
      <c r="C428" s="271"/>
      <c r="D428" s="242" t="s">
        <v>190</v>
      </c>
      <c r="E428" s="272" t="s">
        <v>1</v>
      </c>
      <c r="F428" s="273" t="s">
        <v>2551</v>
      </c>
      <c r="G428" s="271"/>
      <c r="H428" s="272" t="s">
        <v>1</v>
      </c>
      <c r="I428" s="274"/>
      <c r="J428" s="271"/>
      <c r="K428" s="271"/>
      <c r="L428" s="275"/>
      <c r="M428" s="276"/>
      <c r="N428" s="277"/>
      <c r="O428" s="277"/>
      <c r="P428" s="277"/>
      <c r="Q428" s="277"/>
      <c r="R428" s="277"/>
      <c r="S428" s="277"/>
      <c r="T428" s="27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9" t="s">
        <v>190</v>
      </c>
      <c r="AU428" s="279" t="s">
        <v>87</v>
      </c>
      <c r="AV428" s="15" t="s">
        <v>85</v>
      </c>
      <c r="AW428" s="15" t="s">
        <v>34</v>
      </c>
      <c r="AX428" s="15" t="s">
        <v>78</v>
      </c>
      <c r="AY428" s="279" t="s">
        <v>179</v>
      </c>
    </row>
    <row r="429" s="13" customFormat="1">
      <c r="A429" s="13"/>
      <c r="B429" s="247"/>
      <c r="C429" s="248"/>
      <c r="D429" s="242" t="s">
        <v>190</v>
      </c>
      <c r="E429" s="249" t="s">
        <v>1</v>
      </c>
      <c r="F429" s="250" t="s">
        <v>2558</v>
      </c>
      <c r="G429" s="248"/>
      <c r="H429" s="251">
        <v>0.5</v>
      </c>
      <c r="I429" s="252"/>
      <c r="J429" s="248"/>
      <c r="K429" s="248"/>
      <c r="L429" s="253"/>
      <c r="M429" s="254"/>
      <c r="N429" s="255"/>
      <c r="O429" s="255"/>
      <c r="P429" s="255"/>
      <c r="Q429" s="255"/>
      <c r="R429" s="255"/>
      <c r="S429" s="255"/>
      <c r="T429" s="25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7" t="s">
        <v>190</v>
      </c>
      <c r="AU429" s="257" t="s">
        <v>87</v>
      </c>
      <c r="AV429" s="13" t="s">
        <v>87</v>
      </c>
      <c r="AW429" s="13" t="s">
        <v>34</v>
      </c>
      <c r="AX429" s="13" t="s">
        <v>78</v>
      </c>
      <c r="AY429" s="257" t="s">
        <v>179</v>
      </c>
    </row>
    <row r="430" s="14" customFormat="1">
      <c r="A430" s="14"/>
      <c r="B430" s="258"/>
      <c r="C430" s="259"/>
      <c r="D430" s="242" t="s">
        <v>190</v>
      </c>
      <c r="E430" s="260" t="s">
        <v>1</v>
      </c>
      <c r="F430" s="261" t="s">
        <v>192</v>
      </c>
      <c r="G430" s="259"/>
      <c r="H430" s="262">
        <v>137.22999999999999</v>
      </c>
      <c r="I430" s="263"/>
      <c r="J430" s="259"/>
      <c r="K430" s="259"/>
      <c r="L430" s="264"/>
      <c r="M430" s="265"/>
      <c r="N430" s="266"/>
      <c r="O430" s="266"/>
      <c r="P430" s="266"/>
      <c r="Q430" s="266"/>
      <c r="R430" s="266"/>
      <c r="S430" s="266"/>
      <c r="T430" s="26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8" t="s">
        <v>190</v>
      </c>
      <c r="AU430" s="268" t="s">
        <v>87</v>
      </c>
      <c r="AV430" s="14" t="s">
        <v>186</v>
      </c>
      <c r="AW430" s="14" t="s">
        <v>34</v>
      </c>
      <c r="AX430" s="14" t="s">
        <v>85</v>
      </c>
      <c r="AY430" s="268" t="s">
        <v>179</v>
      </c>
    </row>
    <row r="431" s="2" customFormat="1" ht="24.15" customHeight="1">
      <c r="A431" s="39"/>
      <c r="B431" s="40"/>
      <c r="C431" s="229" t="s">
        <v>625</v>
      </c>
      <c r="D431" s="229" t="s">
        <v>181</v>
      </c>
      <c r="E431" s="230" t="s">
        <v>2559</v>
      </c>
      <c r="F431" s="231" t="s">
        <v>2560</v>
      </c>
      <c r="G431" s="232" t="s">
        <v>184</v>
      </c>
      <c r="H431" s="233">
        <v>8.5899999999999999</v>
      </c>
      <c r="I431" s="234"/>
      <c r="J431" s="235">
        <f>ROUND(I431*H431,2)</f>
        <v>0</v>
      </c>
      <c r="K431" s="231" t="s">
        <v>185</v>
      </c>
      <c r="L431" s="45"/>
      <c r="M431" s="236" t="s">
        <v>1</v>
      </c>
      <c r="N431" s="237" t="s">
        <v>43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186</v>
      </c>
      <c r="AT431" s="240" t="s">
        <v>181</v>
      </c>
      <c r="AU431" s="240" t="s">
        <v>87</v>
      </c>
      <c r="AY431" s="18" t="s">
        <v>179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85</v>
      </c>
      <c r="BK431" s="241">
        <f>ROUND(I431*H431,2)</f>
        <v>0</v>
      </c>
      <c r="BL431" s="18" t="s">
        <v>186</v>
      </c>
      <c r="BM431" s="240" t="s">
        <v>2561</v>
      </c>
    </row>
    <row r="432" s="2" customFormat="1">
      <c r="A432" s="39"/>
      <c r="B432" s="40"/>
      <c r="C432" s="41"/>
      <c r="D432" s="242" t="s">
        <v>188</v>
      </c>
      <c r="E432" s="41"/>
      <c r="F432" s="243" t="s">
        <v>2562</v>
      </c>
      <c r="G432" s="41"/>
      <c r="H432" s="41"/>
      <c r="I432" s="244"/>
      <c r="J432" s="41"/>
      <c r="K432" s="41"/>
      <c r="L432" s="45"/>
      <c r="M432" s="245"/>
      <c r="N432" s="24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188</v>
      </c>
      <c r="AU432" s="18" t="s">
        <v>87</v>
      </c>
    </row>
    <row r="433" s="15" customFormat="1">
      <c r="A433" s="15"/>
      <c r="B433" s="270"/>
      <c r="C433" s="271"/>
      <c r="D433" s="242" t="s">
        <v>190</v>
      </c>
      <c r="E433" s="272" t="s">
        <v>1</v>
      </c>
      <c r="F433" s="273" t="s">
        <v>2548</v>
      </c>
      <c r="G433" s="271"/>
      <c r="H433" s="272" t="s">
        <v>1</v>
      </c>
      <c r="I433" s="274"/>
      <c r="J433" s="271"/>
      <c r="K433" s="271"/>
      <c r="L433" s="275"/>
      <c r="M433" s="276"/>
      <c r="N433" s="277"/>
      <c r="O433" s="277"/>
      <c r="P433" s="277"/>
      <c r="Q433" s="277"/>
      <c r="R433" s="277"/>
      <c r="S433" s="277"/>
      <c r="T433" s="27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9" t="s">
        <v>190</v>
      </c>
      <c r="AU433" s="279" t="s">
        <v>87</v>
      </c>
      <c r="AV433" s="15" t="s">
        <v>85</v>
      </c>
      <c r="AW433" s="15" t="s">
        <v>34</v>
      </c>
      <c r="AX433" s="15" t="s">
        <v>78</v>
      </c>
      <c r="AY433" s="279" t="s">
        <v>179</v>
      </c>
    </row>
    <row r="434" s="13" customFormat="1">
      <c r="A434" s="13"/>
      <c r="B434" s="247"/>
      <c r="C434" s="248"/>
      <c r="D434" s="242" t="s">
        <v>190</v>
      </c>
      <c r="E434" s="249" t="s">
        <v>1</v>
      </c>
      <c r="F434" s="250" t="s">
        <v>2549</v>
      </c>
      <c r="G434" s="248"/>
      <c r="H434" s="251">
        <v>8.5899999999999999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7" t="s">
        <v>190</v>
      </c>
      <c r="AU434" s="257" t="s">
        <v>87</v>
      </c>
      <c r="AV434" s="13" t="s">
        <v>87</v>
      </c>
      <c r="AW434" s="13" t="s">
        <v>34</v>
      </c>
      <c r="AX434" s="13" t="s">
        <v>78</v>
      </c>
      <c r="AY434" s="257" t="s">
        <v>179</v>
      </c>
    </row>
    <row r="435" s="14" customFormat="1">
      <c r="A435" s="14"/>
      <c r="B435" s="258"/>
      <c r="C435" s="259"/>
      <c r="D435" s="242" t="s">
        <v>190</v>
      </c>
      <c r="E435" s="260" t="s">
        <v>1</v>
      </c>
      <c r="F435" s="261" t="s">
        <v>192</v>
      </c>
      <c r="G435" s="259"/>
      <c r="H435" s="262">
        <v>8.5899999999999999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8" t="s">
        <v>190</v>
      </c>
      <c r="AU435" s="268" t="s">
        <v>87</v>
      </c>
      <c r="AV435" s="14" t="s">
        <v>186</v>
      </c>
      <c r="AW435" s="14" t="s">
        <v>34</v>
      </c>
      <c r="AX435" s="14" t="s">
        <v>85</v>
      </c>
      <c r="AY435" s="268" t="s">
        <v>179</v>
      </c>
    </row>
    <row r="436" s="2" customFormat="1" ht="24.15" customHeight="1">
      <c r="A436" s="39"/>
      <c r="B436" s="40"/>
      <c r="C436" s="229" t="s">
        <v>631</v>
      </c>
      <c r="D436" s="229" t="s">
        <v>181</v>
      </c>
      <c r="E436" s="230" t="s">
        <v>2563</v>
      </c>
      <c r="F436" s="231" t="s">
        <v>2564</v>
      </c>
      <c r="G436" s="232" t="s">
        <v>184</v>
      </c>
      <c r="H436" s="233">
        <v>58.43</v>
      </c>
      <c r="I436" s="234"/>
      <c r="J436" s="235">
        <f>ROUND(I436*H436,2)</f>
        <v>0</v>
      </c>
      <c r="K436" s="231" t="s">
        <v>185</v>
      </c>
      <c r="L436" s="45"/>
      <c r="M436" s="236" t="s">
        <v>1</v>
      </c>
      <c r="N436" s="237" t="s">
        <v>43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186</v>
      </c>
      <c r="AT436" s="240" t="s">
        <v>181</v>
      </c>
      <c r="AU436" s="240" t="s">
        <v>87</v>
      </c>
      <c r="AY436" s="18" t="s">
        <v>179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85</v>
      </c>
      <c r="BK436" s="241">
        <f>ROUND(I436*H436,2)</f>
        <v>0</v>
      </c>
      <c r="BL436" s="18" t="s">
        <v>186</v>
      </c>
      <c r="BM436" s="240" t="s">
        <v>2565</v>
      </c>
    </row>
    <row r="437" s="2" customFormat="1">
      <c r="A437" s="39"/>
      <c r="B437" s="40"/>
      <c r="C437" s="41"/>
      <c r="D437" s="242" t="s">
        <v>188</v>
      </c>
      <c r="E437" s="41"/>
      <c r="F437" s="243" t="s">
        <v>2566</v>
      </c>
      <c r="G437" s="41"/>
      <c r="H437" s="41"/>
      <c r="I437" s="244"/>
      <c r="J437" s="41"/>
      <c r="K437" s="41"/>
      <c r="L437" s="45"/>
      <c r="M437" s="245"/>
      <c r="N437" s="24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188</v>
      </c>
      <c r="AU437" s="18" t="s">
        <v>87</v>
      </c>
    </row>
    <row r="438" s="15" customFormat="1">
      <c r="A438" s="15"/>
      <c r="B438" s="270"/>
      <c r="C438" s="271"/>
      <c r="D438" s="242" t="s">
        <v>190</v>
      </c>
      <c r="E438" s="272" t="s">
        <v>1</v>
      </c>
      <c r="F438" s="273" t="s">
        <v>2554</v>
      </c>
      <c r="G438" s="271"/>
      <c r="H438" s="272" t="s">
        <v>1</v>
      </c>
      <c r="I438" s="274"/>
      <c r="J438" s="271"/>
      <c r="K438" s="271"/>
      <c r="L438" s="275"/>
      <c r="M438" s="276"/>
      <c r="N438" s="277"/>
      <c r="O438" s="277"/>
      <c r="P438" s="277"/>
      <c r="Q438" s="277"/>
      <c r="R438" s="277"/>
      <c r="S438" s="277"/>
      <c r="T438" s="27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9" t="s">
        <v>190</v>
      </c>
      <c r="AU438" s="279" t="s">
        <v>87</v>
      </c>
      <c r="AV438" s="15" t="s">
        <v>85</v>
      </c>
      <c r="AW438" s="15" t="s">
        <v>34</v>
      </c>
      <c r="AX438" s="15" t="s">
        <v>78</v>
      </c>
      <c r="AY438" s="279" t="s">
        <v>179</v>
      </c>
    </row>
    <row r="439" s="13" customFormat="1">
      <c r="A439" s="13"/>
      <c r="B439" s="247"/>
      <c r="C439" s="248"/>
      <c r="D439" s="242" t="s">
        <v>190</v>
      </c>
      <c r="E439" s="249" t="s">
        <v>1</v>
      </c>
      <c r="F439" s="250" t="s">
        <v>2555</v>
      </c>
      <c r="G439" s="248"/>
      <c r="H439" s="251">
        <v>58.43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190</v>
      </c>
      <c r="AU439" s="257" t="s">
        <v>87</v>
      </c>
      <c r="AV439" s="13" t="s">
        <v>87</v>
      </c>
      <c r="AW439" s="13" t="s">
        <v>34</v>
      </c>
      <c r="AX439" s="13" t="s">
        <v>78</v>
      </c>
      <c r="AY439" s="257" t="s">
        <v>179</v>
      </c>
    </row>
    <row r="440" s="14" customFormat="1">
      <c r="A440" s="14"/>
      <c r="B440" s="258"/>
      <c r="C440" s="259"/>
      <c r="D440" s="242" t="s">
        <v>190</v>
      </c>
      <c r="E440" s="260" t="s">
        <v>1</v>
      </c>
      <c r="F440" s="261" t="s">
        <v>192</v>
      </c>
      <c r="G440" s="259"/>
      <c r="H440" s="262">
        <v>58.43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190</v>
      </c>
      <c r="AU440" s="268" t="s">
        <v>87</v>
      </c>
      <c r="AV440" s="14" t="s">
        <v>186</v>
      </c>
      <c r="AW440" s="14" t="s">
        <v>34</v>
      </c>
      <c r="AX440" s="14" t="s">
        <v>85</v>
      </c>
      <c r="AY440" s="268" t="s">
        <v>179</v>
      </c>
    </row>
    <row r="441" s="2" customFormat="1" ht="33" customHeight="1">
      <c r="A441" s="39"/>
      <c r="B441" s="40"/>
      <c r="C441" s="229" t="s">
        <v>637</v>
      </c>
      <c r="D441" s="229" t="s">
        <v>181</v>
      </c>
      <c r="E441" s="230" t="s">
        <v>893</v>
      </c>
      <c r="F441" s="231" t="s">
        <v>894</v>
      </c>
      <c r="G441" s="232" t="s">
        <v>184</v>
      </c>
      <c r="H441" s="233">
        <v>111.20999999999999</v>
      </c>
      <c r="I441" s="234"/>
      <c r="J441" s="235">
        <f>ROUND(I441*H441,2)</f>
        <v>0</v>
      </c>
      <c r="K441" s="231" t="s">
        <v>185</v>
      </c>
      <c r="L441" s="45"/>
      <c r="M441" s="236" t="s">
        <v>1</v>
      </c>
      <c r="N441" s="237" t="s">
        <v>43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186</v>
      </c>
      <c r="AT441" s="240" t="s">
        <v>181</v>
      </c>
      <c r="AU441" s="240" t="s">
        <v>87</v>
      </c>
      <c r="AY441" s="18" t="s">
        <v>179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85</v>
      </c>
      <c r="BK441" s="241">
        <f>ROUND(I441*H441,2)</f>
        <v>0</v>
      </c>
      <c r="BL441" s="18" t="s">
        <v>186</v>
      </c>
      <c r="BM441" s="240" t="s">
        <v>2567</v>
      </c>
    </row>
    <row r="442" s="2" customFormat="1">
      <c r="A442" s="39"/>
      <c r="B442" s="40"/>
      <c r="C442" s="41"/>
      <c r="D442" s="242" t="s">
        <v>188</v>
      </c>
      <c r="E442" s="41"/>
      <c r="F442" s="243" t="s">
        <v>896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188</v>
      </c>
      <c r="AU442" s="18" t="s">
        <v>87</v>
      </c>
    </row>
    <row r="443" s="15" customFormat="1">
      <c r="A443" s="15"/>
      <c r="B443" s="270"/>
      <c r="C443" s="271"/>
      <c r="D443" s="242" t="s">
        <v>190</v>
      </c>
      <c r="E443" s="272" t="s">
        <v>1</v>
      </c>
      <c r="F443" s="273" t="s">
        <v>2540</v>
      </c>
      <c r="G443" s="271"/>
      <c r="H443" s="272" t="s">
        <v>1</v>
      </c>
      <c r="I443" s="274"/>
      <c r="J443" s="271"/>
      <c r="K443" s="271"/>
      <c r="L443" s="275"/>
      <c r="M443" s="276"/>
      <c r="N443" s="277"/>
      <c r="O443" s="277"/>
      <c r="P443" s="277"/>
      <c r="Q443" s="277"/>
      <c r="R443" s="277"/>
      <c r="S443" s="277"/>
      <c r="T443" s="27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9" t="s">
        <v>190</v>
      </c>
      <c r="AU443" s="279" t="s">
        <v>87</v>
      </c>
      <c r="AV443" s="15" t="s">
        <v>85</v>
      </c>
      <c r="AW443" s="15" t="s">
        <v>34</v>
      </c>
      <c r="AX443" s="15" t="s">
        <v>78</v>
      </c>
      <c r="AY443" s="279" t="s">
        <v>179</v>
      </c>
    </row>
    <row r="444" s="13" customFormat="1">
      <c r="A444" s="13"/>
      <c r="B444" s="247"/>
      <c r="C444" s="248"/>
      <c r="D444" s="242" t="s">
        <v>190</v>
      </c>
      <c r="E444" s="249" t="s">
        <v>1</v>
      </c>
      <c r="F444" s="250" t="s">
        <v>2568</v>
      </c>
      <c r="G444" s="248"/>
      <c r="H444" s="251">
        <v>111.20999999999999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7" t="s">
        <v>190</v>
      </c>
      <c r="AU444" s="257" t="s">
        <v>87</v>
      </c>
      <c r="AV444" s="13" t="s">
        <v>87</v>
      </c>
      <c r="AW444" s="13" t="s">
        <v>34</v>
      </c>
      <c r="AX444" s="13" t="s">
        <v>78</v>
      </c>
      <c r="AY444" s="257" t="s">
        <v>179</v>
      </c>
    </row>
    <row r="445" s="14" customFormat="1">
      <c r="A445" s="14"/>
      <c r="B445" s="258"/>
      <c r="C445" s="259"/>
      <c r="D445" s="242" t="s">
        <v>190</v>
      </c>
      <c r="E445" s="260" t="s">
        <v>1</v>
      </c>
      <c r="F445" s="261" t="s">
        <v>192</v>
      </c>
      <c r="G445" s="259"/>
      <c r="H445" s="262">
        <v>111.20999999999999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8" t="s">
        <v>190</v>
      </c>
      <c r="AU445" s="268" t="s">
        <v>87</v>
      </c>
      <c r="AV445" s="14" t="s">
        <v>186</v>
      </c>
      <c r="AW445" s="14" t="s">
        <v>34</v>
      </c>
      <c r="AX445" s="14" t="s">
        <v>85</v>
      </c>
      <c r="AY445" s="268" t="s">
        <v>179</v>
      </c>
    </row>
    <row r="446" s="2" customFormat="1" ht="33" customHeight="1">
      <c r="A446" s="39"/>
      <c r="B446" s="40"/>
      <c r="C446" s="229" t="s">
        <v>643</v>
      </c>
      <c r="D446" s="229" t="s">
        <v>181</v>
      </c>
      <c r="E446" s="230" t="s">
        <v>2569</v>
      </c>
      <c r="F446" s="231" t="s">
        <v>2570</v>
      </c>
      <c r="G446" s="232" t="s">
        <v>184</v>
      </c>
      <c r="H446" s="233">
        <v>87.329999999999998</v>
      </c>
      <c r="I446" s="234"/>
      <c r="J446" s="235">
        <f>ROUND(I446*H446,2)</f>
        <v>0</v>
      </c>
      <c r="K446" s="231" t="s">
        <v>185</v>
      </c>
      <c r="L446" s="45"/>
      <c r="M446" s="236" t="s">
        <v>1</v>
      </c>
      <c r="N446" s="237" t="s">
        <v>43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186</v>
      </c>
      <c r="AT446" s="240" t="s">
        <v>181</v>
      </c>
      <c r="AU446" s="240" t="s">
        <v>87</v>
      </c>
      <c r="AY446" s="18" t="s">
        <v>179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85</v>
      </c>
      <c r="BK446" s="241">
        <f>ROUND(I446*H446,2)</f>
        <v>0</v>
      </c>
      <c r="BL446" s="18" t="s">
        <v>186</v>
      </c>
      <c r="BM446" s="240" t="s">
        <v>2571</v>
      </c>
    </row>
    <row r="447" s="2" customFormat="1">
      <c r="A447" s="39"/>
      <c r="B447" s="40"/>
      <c r="C447" s="41"/>
      <c r="D447" s="242" t="s">
        <v>188</v>
      </c>
      <c r="E447" s="41"/>
      <c r="F447" s="243" t="s">
        <v>2572</v>
      </c>
      <c r="G447" s="41"/>
      <c r="H447" s="41"/>
      <c r="I447" s="244"/>
      <c r="J447" s="41"/>
      <c r="K447" s="41"/>
      <c r="L447" s="45"/>
      <c r="M447" s="245"/>
      <c r="N447" s="24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188</v>
      </c>
      <c r="AU447" s="18" t="s">
        <v>87</v>
      </c>
    </row>
    <row r="448" s="15" customFormat="1">
      <c r="A448" s="15"/>
      <c r="B448" s="270"/>
      <c r="C448" s="271"/>
      <c r="D448" s="242" t="s">
        <v>190</v>
      </c>
      <c r="E448" s="272" t="s">
        <v>1</v>
      </c>
      <c r="F448" s="273" t="s">
        <v>2548</v>
      </c>
      <c r="G448" s="271"/>
      <c r="H448" s="272" t="s">
        <v>1</v>
      </c>
      <c r="I448" s="274"/>
      <c r="J448" s="271"/>
      <c r="K448" s="271"/>
      <c r="L448" s="275"/>
      <c r="M448" s="276"/>
      <c r="N448" s="277"/>
      <c r="O448" s="277"/>
      <c r="P448" s="277"/>
      <c r="Q448" s="277"/>
      <c r="R448" s="277"/>
      <c r="S448" s="277"/>
      <c r="T448" s="27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9" t="s">
        <v>190</v>
      </c>
      <c r="AU448" s="279" t="s">
        <v>87</v>
      </c>
      <c r="AV448" s="15" t="s">
        <v>85</v>
      </c>
      <c r="AW448" s="15" t="s">
        <v>34</v>
      </c>
      <c r="AX448" s="15" t="s">
        <v>78</v>
      </c>
      <c r="AY448" s="279" t="s">
        <v>179</v>
      </c>
    </row>
    <row r="449" s="13" customFormat="1">
      <c r="A449" s="13"/>
      <c r="B449" s="247"/>
      <c r="C449" s="248"/>
      <c r="D449" s="242" t="s">
        <v>190</v>
      </c>
      <c r="E449" s="249" t="s">
        <v>1</v>
      </c>
      <c r="F449" s="250" t="s">
        <v>2573</v>
      </c>
      <c r="G449" s="248"/>
      <c r="H449" s="251">
        <v>87.329999999999998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190</v>
      </c>
      <c r="AU449" s="257" t="s">
        <v>87</v>
      </c>
      <c r="AV449" s="13" t="s">
        <v>87</v>
      </c>
      <c r="AW449" s="13" t="s">
        <v>34</v>
      </c>
      <c r="AX449" s="13" t="s">
        <v>78</v>
      </c>
      <c r="AY449" s="257" t="s">
        <v>179</v>
      </c>
    </row>
    <row r="450" s="14" customFormat="1">
      <c r="A450" s="14"/>
      <c r="B450" s="258"/>
      <c r="C450" s="259"/>
      <c r="D450" s="242" t="s">
        <v>190</v>
      </c>
      <c r="E450" s="260" t="s">
        <v>1</v>
      </c>
      <c r="F450" s="261" t="s">
        <v>192</v>
      </c>
      <c r="G450" s="259"/>
      <c r="H450" s="262">
        <v>87.329999999999998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190</v>
      </c>
      <c r="AU450" s="268" t="s">
        <v>87</v>
      </c>
      <c r="AV450" s="14" t="s">
        <v>186</v>
      </c>
      <c r="AW450" s="14" t="s">
        <v>34</v>
      </c>
      <c r="AX450" s="14" t="s">
        <v>85</v>
      </c>
      <c r="AY450" s="268" t="s">
        <v>179</v>
      </c>
    </row>
    <row r="451" s="2" customFormat="1" ht="33" customHeight="1">
      <c r="A451" s="39"/>
      <c r="B451" s="40"/>
      <c r="C451" s="229" t="s">
        <v>649</v>
      </c>
      <c r="D451" s="229" t="s">
        <v>181</v>
      </c>
      <c r="E451" s="230" t="s">
        <v>2574</v>
      </c>
      <c r="F451" s="231" t="s">
        <v>2575</v>
      </c>
      <c r="G451" s="232" t="s">
        <v>184</v>
      </c>
      <c r="H451" s="233">
        <v>86.109999999999999</v>
      </c>
      <c r="I451" s="234"/>
      <c r="J451" s="235">
        <f>ROUND(I451*H451,2)</f>
        <v>0</v>
      </c>
      <c r="K451" s="231" t="s">
        <v>185</v>
      </c>
      <c r="L451" s="45"/>
      <c r="M451" s="236" t="s">
        <v>1</v>
      </c>
      <c r="N451" s="237" t="s">
        <v>43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186</v>
      </c>
      <c r="AT451" s="240" t="s">
        <v>181</v>
      </c>
      <c r="AU451" s="240" t="s">
        <v>87</v>
      </c>
      <c r="AY451" s="18" t="s">
        <v>179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85</v>
      </c>
      <c r="BK451" s="241">
        <f>ROUND(I451*H451,2)</f>
        <v>0</v>
      </c>
      <c r="BL451" s="18" t="s">
        <v>186</v>
      </c>
      <c r="BM451" s="240" t="s">
        <v>2576</v>
      </c>
    </row>
    <row r="452" s="2" customFormat="1">
      <c r="A452" s="39"/>
      <c r="B452" s="40"/>
      <c r="C452" s="41"/>
      <c r="D452" s="242" t="s">
        <v>188</v>
      </c>
      <c r="E452" s="41"/>
      <c r="F452" s="243" t="s">
        <v>2577</v>
      </c>
      <c r="G452" s="41"/>
      <c r="H452" s="41"/>
      <c r="I452" s="244"/>
      <c r="J452" s="41"/>
      <c r="K452" s="41"/>
      <c r="L452" s="45"/>
      <c r="M452" s="245"/>
      <c r="N452" s="24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188</v>
      </c>
      <c r="AU452" s="18" t="s">
        <v>87</v>
      </c>
    </row>
    <row r="453" s="15" customFormat="1">
      <c r="A453" s="15"/>
      <c r="B453" s="270"/>
      <c r="C453" s="271"/>
      <c r="D453" s="242" t="s">
        <v>190</v>
      </c>
      <c r="E453" s="272" t="s">
        <v>1</v>
      </c>
      <c r="F453" s="273" t="s">
        <v>2554</v>
      </c>
      <c r="G453" s="271"/>
      <c r="H453" s="272" t="s">
        <v>1</v>
      </c>
      <c r="I453" s="274"/>
      <c r="J453" s="271"/>
      <c r="K453" s="271"/>
      <c r="L453" s="275"/>
      <c r="M453" s="276"/>
      <c r="N453" s="277"/>
      <c r="O453" s="277"/>
      <c r="P453" s="277"/>
      <c r="Q453" s="277"/>
      <c r="R453" s="277"/>
      <c r="S453" s="277"/>
      <c r="T453" s="278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9" t="s">
        <v>190</v>
      </c>
      <c r="AU453" s="279" t="s">
        <v>87</v>
      </c>
      <c r="AV453" s="15" t="s">
        <v>85</v>
      </c>
      <c r="AW453" s="15" t="s">
        <v>34</v>
      </c>
      <c r="AX453" s="15" t="s">
        <v>78</v>
      </c>
      <c r="AY453" s="279" t="s">
        <v>179</v>
      </c>
    </row>
    <row r="454" s="13" customFormat="1">
      <c r="A454" s="13"/>
      <c r="B454" s="247"/>
      <c r="C454" s="248"/>
      <c r="D454" s="242" t="s">
        <v>190</v>
      </c>
      <c r="E454" s="249" t="s">
        <v>1</v>
      </c>
      <c r="F454" s="250" t="s">
        <v>2578</v>
      </c>
      <c r="G454" s="248"/>
      <c r="H454" s="251">
        <v>86.109999999999999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190</v>
      </c>
      <c r="AU454" s="257" t="s">
        <v>87</v>
      </c>
      <c r="AV454" s="13" t="s">
        <v>87</v>
      </c>
      <c r="AW454" s="13" t="s">
        <v>34</v>
      </c>
      <c r="AX454" s="13" t="s">
        <v>85</v>
      </c>
      <c r="AY454" s="257" t="s">
        <v>179</v>
      </c>
    </row>
    <row r="455" s="2" customFormat="1" ht="24.15" customHeight="1">
      <c r="A455" s="39"/>
      <c r="B455" s="40"/>
      <c r="C455" s="229" t="s">
        <v>656</v>
      </c>
      <c r="D455" s="229" t="s">
        <v>181</v>
      </c>
      <c r="E455" s="230" t="s">
        <v>906</v>
      </c>
      <c r="F455" s="231" t="s">
        <v>907</v>
      </c>
      <c r="G455" s="232" t="s">
        <v>184</v>
      </c>
      <c r="H455" s="233">
        <v>284.64999999999998</v>
      </c>
      <c r="I455" s="234"/>
      <c r="J455" s="235">
        <f>ROUND(I455*H455,2)</f>
        <v>0</v>
      </c>
      <c r="K455" s="231" t="s">
        <v>185</v>
      </c>
      <c r="L455" s="45"/>
      <c r="M455" s="236" t="s">
        <v>1</v>
      </c>
      <c r="N455" s="237" t="s">
        <v>43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186</v>
      </c>
      <c r="AT455" s="240" t="s">
        <v>181</v>
      </c>
      <c r="AU455" s="240" t="s">
        <v>87</v>
      </c>
      <c r="AY455" s="18" t="s">
        <v>179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85</v>
      </c>
      <c r="BK455" s="241">
        <f>ROUND(I455*H455,2)</f>
        <v>0</v>
      </c>
      <c r="BL455" s="18" t="s">
        <v>186</v>
      </c>
      <c r="BM455" s="240" t="s">
        <v>2579</v>
      </c>
    </row>
    <row r="456" s="2" customFormat="1">
      <c r="A456" s="39"/>
      <c r="B456" s="40"/>
      <c r="C456" s="41"/>
      <c r="D456" s="242" t="s">
        <v>188</v>
      </c>
      <c r="E456" s="41"/>
      <c r="F456" s="243" t="s">
        <v>909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188</v>
      </c>
      <c r="AU456" s="18" t="s">
        <v>87</v>
      </c>
    </row>
    <row r="457" s="15" customFormat="1">
      <c r="A457" s="15"/>
      <c r="B457" s="270"/>
      <c r="C457" s="271"/>
      <c r="D457" s="242" t="s">
        <v>190</v>
      </c>
      <c r="E457" s="272" t="s">
        <v>1</v>
      </c>
      <c r="F457" s="273" t="s">
        <v>2554</v>
      </c>
      <c r="G457" s="271"/>
      <c r="H457" s="272" t="s">
        <v>1</v>
      </c>
      <c r="I457" s="274"/>
      <c r="J457" s="271"/>
      <c r="K457" s="271"/>
      <c r="L457" s="275"/>
      <c r="M457" s="276"/>
      <c r="N457" s="277"/>
      <c r="O457" s="277"/>
      <c r="P457" s="277"/>
      <c r="Q457" s="277"/>
      <c r="R457" s="277"/>
      <c r="S457" s="277"/>
      <c r="T457" s="27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9" t="s">
        <v>190</v>
      </c>
      <c r="AU457" s="279" t="s">
        <v>87</v>
      </c>
      <c r="AV457" s="15" t="s">
        <v>85</v>
      </c>
      <c r="AW457" s="15" t="s">
        <v>34</v>
      </c>
      <c r="AX457" s="15" t="s">
        <v>78</v>
      </c>
      <c r="AY457" s="279" t="s">
        <v>179</v>
      </c>
    </row>
    <row r="458" s="13" customFormat="1">
      <c r="A458" s="13"/>
      <c r="B458" s="247"/>
      <c r="C458" s="248"/>
      <c r="D458" s="242" t="s">
        <v>190</v>
      </c>
      <c r="E458" s="249" t="s">
        <v>1</v>
      </c>
      <c r="F458" s="250" t="s">
        <v>2578</v>
      </c>
      <c r="G458" s="248"/>
      <c r="H458" s="251">
        <v>86.109999999999999</v>
      </c>
      <c r="I458" s="252"/>
      <c r="J458" s="248"/>
      <c r="K458" s="248"/>
      <c r="L458" s="253"/>
      <c r="M458" s="254"/>
      <c r="N458" s="255"/>
      <c r="O458" s="255"/>
      <c r="P458" s="255"/>
      <c r="Q458" s="255"/>
      <c r="R458" s="255"/>
      <c r="S458" s="255"/>
      <c r="T458" s="25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7" t="s">
        <v>190</v>
      </c>
      <c r="AU458" s="257" t="s">
        <v>87</v>
      </c>
      <c r="AV458" s="13" t="s">
        <v>87</v>
      </c>
      <c r="AW458" s="13" t="s">
        <v>34</v>
      </c>
      <c r="AX458" s="13" t="s">
        <v>78</v>
      </c>
      <c r="AY458" s="257" t="s">
        <v>179</v>
      </c>
    </row>
    <row r="459" s="15" customFormat="1">
      <c r="A459" s="15"/>
      <c r="B459" s="270"/>
      <c r="C459" s="271"/>
      <c r="D459" s="242" t="s">
        <v>190</v>
      </c>
      <c r="E459" s="272" t="s">
        <v>1</v>
      </c>
      <c r="F459" s="273" t="s">
        <v>2548</v>
      </c>
      <c r="G459" s="271"/>
      <c r="H459" s="272" t="s">
        <v>1</v>
      </c>
      <c r="I459" s="274"/>
      <c r="J459" s="271"/>
      <c r="K459" s="271"/>
      <c r="L459" s="275"/>
      <c r="M459" s="276"/>
      <c r="N459" s="277"/>
      <c r="O459" s="277"/>
      <c r="P459" s="277"/>
      <c r="Q459" s="277"/>
      <c r="R459" s="277"/>
      <c r="S459" s="277"/>
      <c r="T459" s="278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9" t="s">
        <v>190</v>
      </c>
      <c r="AU459" s="279" t="s">
        <v>87</v>
      </c>
      <c r="AV459" s="15" t="s">
        <v>85</v>
      </c>
      <c r="AW459" s="15" t="s">
        <v>34</v>
      </c>
      <c r="AX459" s="15" t="s">
        <v>78</v>
      </c>
      <c r="AY459" s="279" t="s">
        <v>179</v>
      </c>
    </row>
    <row r="460" s="13" customFormat="1">
      <c r="A460" s="13"/>
      <c r="B460" s="247"/>
      <c r="C460" s="248"/>
      <c r="D460" s="242" t="s">
        <v>190</v>
      </c>
      <c r="E460" s="249" t="s">
        <v>1</v>
      </c>
      <c r="F460" s="250" t="s">
        <v>2573</v>
      </c>
      <c r="G460" s="248"/>
      <c r="H460" s="251">
        <v>87.329999999999998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7" t="s">
        <v>190</v>
      </c>
      <c r="AU460" s="257" t="s">
        <v>87</v>
      </c>
      <c r="AV460" s="13" t="s">
        <v>87</v>
      </c>
      <c r="AW460" s="13" t="s">
        <v>34</v>
      </c>
      <c r="AX460" s="13" t="s">
        <v>78</v>
      </c>
      <c r="AY460" s="257" t="s">
        <v>179</v>
      </c>
    </row>
    <row r="461" s="15" customFormat="1">
      <c r="A461" s="15"/>
      <c r="B461" s="270"/>
      <c r="C461" s="271"/>
      <c r="D461" s="242" t="s">
        <v>190</v>
      </c>
      <c r="E461" s="272" t="s">
        <v>1</v>
      </c>
      <c r="F461" s="273" t="s">
        <v>2540</v>
      </c>
      <c r="G461" s="271"/>
      <c r="H461" s="272" t="s">
        <v>1</v>
      </c>
      <c r="I461" s="274"/>
      <c r="J461" s="271"/>
      <c r="K461" s="271"/>
      <c r="L461" s="275"/>
      <c r="M461" s="276"/>
      <c r="N461" s="277"/>
      <c r="O461" s="277"/>
      <c r="P461" s="277"/>
      <c r="Q461" s="277"/>
      <c r="R461" s="277"/>
      <c r="S461" s="277"/>
      <c r="T461" s="27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9" t="s">
        <v>190</v>
      </c>
      <c r="AU461" s="279" t="s">
        <v>87</v>
      </c>
      <c r="AV461" s="15" t="s">
        <v>85</v>
      </c>
      <c r="AW461" s="15" t="s">
        <v>34</v>
      </c>
      <c r="AX461" s="15" t="s">
        <v>78</v>
      </c>
      <c r="AY461" s="279" t="s">
        <v>179</v>
      </c>
    </row>
    <row r="462" s="13" customFormat="1">
      <c r="A462" s="13"/>
      <c r="B462" s="247"/>
      <c r="C462" s="248"/>
      <c r="D462" s="242" t="s">
        <v>190</v>
      </c>
      <c r="E462" s="249" t="s">
        <v>1</v>
      </c>
      <c r="F462" s="250" t="s">
        <v>2568</v>
      </c>
      <c r="G462" s="248"/>
      <c r="H462" s="251">
        <v>111.20999999999999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190</v>
      </c>
      <c r="AU462" s="257" t="s">
        <v>87</v>
      </c>
      <c r="AV462" s="13" t="s">
        <v>87</v>
      </c>
      <c r="AW462" s="13" t="s">
        <v>34</v>
      </c>
      <c r="AX462" s="13" t="s">
        <v>78</v>
      </c>
      <c r="AY462" s="257" t="s">
        <v>179</v>
      </c>
    </row>
    <row r="463" s="14" customFormat="1">
      <c r="A463" s="14"/>
      <c r="B463" s="258"/>
      <c r="C463" s="259"/>
      <c r="D463" s="242" t="s">
        <v>190</v>
      </c>
      <c r="E463" s="260" t="s">
        <v>1</v>
      </c>
      <c r="F463" s="261" t="s">
        <v>192</v>
      </c>
      <c r="G463" s="259"/>
      <c r="H463" s="262">
        <v>284.64999999999998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8" t="s">
        <v>190</v>
      </c>
      <c r="AU463" s="268" t="s">
        <v>87</v>
      </c>
      <c r="AV463" s="14" t="s">
        <v>186</v>
      </c>
      <c r="AW463" s="14" t="s">
        <v>34</v>
      </c>
      <c r="AX463" s="14" t="s">
        <v>85</v>
      </c>
      <c r="AY463" s="268" t="s">
        <v>179</v>
      </c>
    </row>
    <row r="464" s="2" customFormat="1" ht="21.75" customHeight="1">
      <c r="A464" s="39"/>
      <c r="B464" s="40"/>
      <c r="C464" s="229" t="s">
        <v>662</v>
      </c>
      <c r="D464" s="229" t="s">
        <v>181</v>
      </c>
      <c r="E464" s="230" t="s">
        <v>911</v>
      </c>
      <c r="F464" s="231" t="s">
        <v>912</v>
      </c>
      <c r="G464" s="232" t="s">
        <v>184</v>
      </c>
      <c r="H464" s="233">
        <v>417.75999999999999</v>
      </c>
      <c r="I464" s="234"/>
      <c r="J464" s="235">
        <f>ROUND(I464*H464,2)</f>
        <v>0</v>
      </c>
      <c r="K464" s="231" t="s">
        <v>185</v>
      </c>
      <c r="L464" s="45"/>
      <c r="M464" s="236" t="s">
        <v>1</v>
      </c>
      <c r="N464" s="237" t="s">
        <v>43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186</v>
      </c>
      <c r="AT464" s="240" t="s">
        <v>181</v>
      </c>
      <c r="AU464" s="240" t="s">
        <v>87</v>
      </c>
      <c r="AY464" s="18" t="s">
        <v>179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85</v>
      </c>
      <c r="BK464" s="241">
        <f>ROUND(I464*H464,2)</f>
        <v>0</v>
      </c>
      <c r="BL464" s="18" t="s">
        <v>186</v>
      </c>
      <c r="BM464" s="240" t="s">
        <v>2580</v>
      </c>
    </row>
    <row r="465" s="2" customFormat="1">
      <c r="A465" s="39"/>
      <c r="B465" s="40"/>
      <c r="C465" s="41"/>
      <c r="D465" s="242" t="s">
        <v>188</v>
      </c>
      <c r="E465" s="41"/>
      <c r="F465" s="243" t="s">
        <v>914</v>
      </c>
      <c r="G465" s="41"/>
      <c r="H465" s="41"/>
      <c r="I465" s="244"/>
      <c r="J465" s="41"/>
      <c r="K465" s="41"/>
      <c r="L465" s="45"/>
      <c r="M465" s="245"/>
      <c r="N465" s="24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188</v>
      </c>
      <c r="AU465" s="18" t="s">
        <v>87</v>
      </c>
    </row>
    <row r="466" s="15" customFormat="1">
      <c r="A466" s="15"/>
      <c r="B466" s="270"/>
      <c r="C466" s="271"/>
      <c r="D466" s="242" t="s">
        <v>190</v>
      </c>
      <c r="E466" s="272" t="s">
        <v>1</v>
      </c>
      <c r="F466" s="273" t="s">
        <v>2554</v>
      </c>
      <c r="G466" s="271"/>
      <c r="H466" s="272" t="s">
        <v>1</v>
      </c>
      <c r="I466" s="274"/>
      <c r="J466" s="271"/>
      <c r="K466" s="271"/>
      <c r="L466" s="275"/>
      <c r="M466" s="276"/>
      <c r="N466" s="277"/>
      <c r="O466" s="277"/>
      <c r="P466" s="277"/>
      <c r="Q466" s="277"/>
      <c r="R466" s="277"/>
      <c r="S466" s="277"/>
      <c r="T466" s="27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9" t="s">
        <v>190</v>
      </c>
      <c r="AU466" s="279" t="s">
        <v>87</v>
      </c>
      <c r="AV466" s="15" t="s">
        <v>85</v>
      </c>
      <c r="AW466" s="15" t="s">
        <v>34</v>
      </c>
      <c r="AX466" s="15" t="s">
        <v>78</v>
      </c>
      <c r="AY466" s="279" t="s">
        <v>179</v>
      </c>
    </row>
    <row r="467" s="13" customFormat="1">
      <c r="A467" s="13"/>
      <c r="B467" s="247"/>
      <c r="C467" s="248"/>
      <c r="D467" s="242" t="s">
        <v>190</v>
      </c>
      <c r="E467" s="249" t="s">
        <v>1</v>
      </c>
      <c r="F467" s="250" t="s">
        <v>2581</v>
      </c>
      <c r="G467" s="248"/>
      <c r="H467" s="251">
        <v>214.22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7" t="s">
        <v>190</v>
      </c>
      <c r="AU467" s="257" t="s">
        <v>87</v>
      </c>
      <c r="AV467" s="13" t="s">
        <v>87</v>
      </c>
      <c r="AW467" s="13" t="s">
        <v>34</v>
      </c>
      <c r="AX467" s="13" t="s">
        <v>78</v>
      </c>
      <c r="AY467" s="257" t="s">
        <v>179</v>
      </c>
    </row>
    <row r="468" s="15" customFormat="1">
      <c r="A468" s="15"/>
      <c r="B468" s="270"/>
      <c r="C468" s="271"/>
      <c r="D468" s="242" t="s">
        <v>190</v>
      </c>
      <c r="E468" s="272" t="s">
        <v>1</v>
      </c>
      <c r="F468" s="273" t="s">
        <v>2548</v>
      </c>
      <c r="G468" s="271"/>
      <c r="H468" s="272" t="s">
        <v>1</v>
      </c>
      <c r="I468" s="274"/>
      <c r="J468" s="271"/>
      <c r="K468" s="271"/>
      <c r="L468" s="275"/>
      <c r="M468" s="276"/>
      <c r="N468" s="277"/>
      <c r="O468" s="277"/>
      <c r="P468" s="277"/>
      <c r="Q468" s="277"/>
      <c r="R468" s="277"/>
      <c r="S468" s="277"/>
      <c r="T468" s="27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9" t="s">
        <v>190</v>
      </c>
      <c r="AU468" s="279" t="s">
        <v>87</v>
      </c>
      <c r="AV468" s="15" t="s">
        <v>85</v>
      </c>
      <c r="AW468" s="15" t="s">
        <v>34</v>
      </c>
      <c r="AX468" s="15" t="s">
        <v>78</v>
      </c>
      <c r="AY468" s="279" t="s">
        <v>179</v>
      </c>
    </row>
    <row r="469" s="13" customFormat="1">
      <c r="A469" s="13"/>
      <c r="B469" s="247"/>
      <c r="C469" s="248"/>
      <c r="D469" s="242" t="s">
        <v>190</v>
      </c>
      <c r="E469" s="249" t="s">
        <v>1</v>
      </c>
      <c r="F469" s="250" t="s">
        <v>2582</v>
      </c>
      <c r="G469" s="248"/>
      <c r="H469" s="251">
        <v>92.329999999999998</v>
      </c>
      <c r="I469" s="252"/>
      <c r="J469" s="248"/>
      <c r="K469" s="248"/>
      <c r="L469" s="253"/>
      <c r="M469" s="254"/>
      <c r="N469" s="255"/>
      <c r="O469" s="255"/>
      <c r="P469" s="255"/>
      <c r="Q469" s="255"/>
      <c r="R469" s="255"/>
      <c r="S469" s="255"/>
      <c r="T469" s="25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7" t="s">
        <v>190</v>
      </c>
      <c r="AU469" s="257" t="s">
        <v>87</v>
      </c>
      <c r="AV469" s="13" t="s">
        <v>87</v>
      </c>
      <c r="AW469" s="13" t="s">
        <v>34</v>
      </c>
      <c r="AX469" s="13" t="s">
        <v>78</v>
      </c>
      <c r="AY469" s="257" t="s">
        <v>179</v>
      </c>
    </row>
    <row r="470" s="15" customFormat="1">
      <c r="A470" s="15"/>
      <c r="B470" s="270"/>
      <c r="C470" s="271"/>
      <c r="D470" s="242" t="s">
        <v>190</v>
      </c>
      <c r="E470" s="272" t="s">
        <v>1</v>
      </c>
      <c r="F470" s="273" t="s">
        <v>2540</v>
      </c>
      <c r="G470" s="271"/>
      <c r="H470" s="272" t="s">
        <v>1</v>
      </c>
      <c r="I470" s="274"/>
      <c r="J470" s="271"/>
      <c r="K470" s="271"/>
      <c r="L470" s="275"/>
      <c r="M470" s="276"/>
      <c r="N470" s="277"/>
      <c r="O470" s="277"/>
      <c r="P470" s="277"/>
      <c r="Q470" s="277"/>
      <c r="R470" s="277"/>
      <c r="S470" s="277"/>
      <c r="T470" s="27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9" t="s">
        <v>190</v>
      </c>
      <c r="AU470" s="279" t="s">
        <v>87</v>
      </c>
      <c r="AV470" s="15" t="s">
        <v>85</v>
      </c>
      <c r="AW470" s="15" t="s">
        <v>34</v>
      </c>
      <c r="AX470" s="15" t="s">
        <v>78</v>
      </c>
      <c r="AY470" s="279" t="s">
        <v>179</v>
      </c>
    </row>
    <row r="471" s="13" customFormat="1">
      <c r="A471" s="13"/>
      <c r="B471" s="247"/>
      <c r="C471" s="248"/>
      <c r="D471" s="242" t="s">
        <v>190</v>
      </c>
      <c r="E471" s="249" t="s">
        <v>1</v>
      </c>
      <c r="F471" s="250" t="s">
        <v>2568</v>
      </c>
      <c r="G471" s="248"/>
      <c r="H471" s="251">
        <v>111.20999999999999</v>
      </c>
      <c r="I471" s="252"/>
      <c r="J471" s="248"/>
      <c r="K471" s="248"/>
      <c r="L471" s="253"/>
      <c r="M471" s="254"/>
      <c r="N471" s="255"/>
      <c r="O471" s="255"/>
      <c r="P471" s="255"/>
      <c r="Q471" s="255"/>
      <c r="R471" s="255"/>
      <c r="S471" s="255"/>
      <c r="T471" s="25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7" t="s">
        <v>190</v>
      </c>
      <c r="AU471" s="257" t="s">
        <v>87</v>
      </c>
      <c r="AV471" s="13" t="s">
        <v>87</v>
      </c>
      <c r="AW471" s="13" t="s">
        <v>34</v>
      </c>
      <c r="AX471" s="13" t="s">
        <v>78</v>
      </c>
      <c r="AY471" s="257" t="s">
        <v>179</v>
      </c>
    </row>
    <row r="472" s="14" customFormat="1">
      <c r="A472" s="14"/>
      <c r="B472" s="258"/>
      <c r="C472" s="259"/>
      <c r="D472" s="242" t="s">
        <v>190</v>
      </c>
      <c r="E472" s="260" t="s">
        <v>1</v>
      </c>
      <c r="F472" s="261" t="s">
        <v>192</v>
      </c>
      <c r="G472" s="259"/>
      <c r="H472" s="262">
        <v>417.75999999999999</v>
      </c>
      <c r="I472" s="263"/>
      <c r="J472" s="259"/>
      <c r="K472" s="259"/>
      <c r="L472" s="264"/>
      <c r="M472" s="265"/>
      <c r="N472" s="266"/>
      <c r="O472" s="266"/>
      <c r="P472" s="266"/>
      <c r="Q472" s="266"/>
      <c r="R472" s="266"/>
      <c r="S472" s="266"/>
      <c r="T472" s="26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8" t="s">
        <v>190</v>
      </c>
      <c r="AU472" s="268" t="s">
        <v>87</v>
      </c>
      <c r="AV472" s="14" t="s">
        <v>186</v>
      </c>
      <c r="AW472" s="14" t="s">
        <v>34</v>
      </c>
      <c r="AX472" s="14" t="s">
        <v>85</v>
      </c>
      <c r="AY472" s="268" t="s">
        <v>179</v>
      </c>
    </row>
    <row r="473" s="2" customFormat="1" ht="24.15" customHeight="1">
      <c r="A473" s="39"/>
      <c r="B473" s="40"/>
      <c r="C473" s="229" t="s">
        <v>670</v>
      </c>
      <c r="D473" s="229" t="s">
        <v>181</v>
      </c>
      <c r="E473" s="230" t="s">
        <v>2583</v>
      </c>
      <c r="F473" s="231" t="s">
        <v>2584</v>
      </c>
      <c r="G473" s="232" t="s">
        <v>184</v>
      </c>
      <c r="H473" s="233">
        <v>114.11</v>
      </c>
      <c r="I473" s="234"/>
      <c r="J473" s="235">
        <f>ROUND(I473*H473,2)</f>
        <v>0</v>
      </c>
      <c r="K473" s="231" t="s">
        <v>185</v>
      </c>
      <c r="L473" s="45"/>
      <c r="M473" s="236" t="s">
        <v>1</v>
      </c>
      <c r="N473" s="237" t="s">
        <v>43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186</v>
      </c>
      <c r="AT473" s="240" t="s">
        <v>181</v>
      </c>
      <c r="AU473" s="240" t="s">
        <v>87</v>
      </c>
      <c r="AY473" s="18" t="s">
        <v>179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85</v>
      </c>
      <c r="BK473" s="241">
        <f>ROUND(I473*H473,2)</f>
        <v>0</v>
      </c>
      <c r="BL473" s="18" t="s">
        <v>186</v>
      </c>
      <c r="BM473" s="240" t="s">
        <v>2585</v>
      </c>
    </row>
    <row r="474" s="2" customFormat="1">
      <c r="A474" s="39"/>
      <c r="B474" s="40"/>
      <c r="C474" s="41"/>
      <c r="D474" s="242" t="s">
        <v>188</v>
      </c>
      <c r="E474" s="41"/>
      <c r="F474" s="243" t="s">
        <v>2586</v>
      </c>
      <c r="G474" s="41"/>
      <c r="H474" s="41"/>
      <c r="I474" s="244"/>
      <c r="J474" s="41"/>
      <c r="K474" s="41"/>
      <c r="L474" s="45"/>
      <c r="M474" s="245"/>
      <c r="N474" s="246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188</v>
      </c>
      <c r="AU474" s="18" t="s">
        <v>87</v>
      </c>
    </row>
    <row r="475" s="15" customFormat="1">
      <c r="A475" s="15"/>
      <c r="B475" s="270"/>
      <c r="C475" s="271"/>
      <c r="D475" s="242" t="s">
        <v>190</v>
      </c>
      <c r="E475" s="272" t="s">
        <v>1</v>
      </c>
      <c r="F475" s="273" t="s">
        <v>2554</v>
      </c>
      <c r="G475" s="271"/>
      <c r="H475" s="272" t="s">
        <v>1</v>
      </c>
      <c r="I475" s="274"/>
      <c r="J475" s="271"/>
      <c r="K475" s="271"/>
      <c r="L475" s="275"/>
      <c r="M475" s="276"/>
      <c r="N475" s="277"/>
      <c r="O475" s="277"/>
      <c r="P475" s="277"/>
      <c r="Q475" s="277"/>
      <c r="R475" s="277"/>
      <c r="S475" s="277"/>
      <c r="T475" s="27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9" t="s">
        <v>190</v>
      </c>
      <c r="AU475" s="279" t="s">
        <v>87</v>
      </c>
      <c r="AV475" s="15" t="s">
        <v>85</v>
      </c>
      <c r="AW475" s="15" t="s">
        <v>34</v>
      </c>
      <c r="AX475" s="15" t="s">
        <v>78</v>
      </c>
      <c r="AY475" s="279" t="s">
        <v>179</v>
      </c>
    </row>
    <row r="476" s="13" customFormat="1">
      <c r="A476" s="13"/>
      <c r="B476" s="247"/>
      <c r="C476" s="248"/>
      <c r="D476" s="242" t="s">
        <v>190</v>
      </c>
      <c r="E476" s="249" t="s">
        <v>1</v>
      </c>
      <c r="F476" s="250" t="s">
        <v>2587</v>
      </c>
      <c r="G476" s="248"/>
      <c r="H476" s="251">
        <v>114.11</v>
      </c>
      <c r="I476" s="252"/>
      <c r="J476" s="248"/>
      <c r="K476" s="248"/>
      <c r="L476" s="253"/>
      <c r="M476" s="254"/>
      <c r="N476" s="255"/>
      <c r="O476" s="255"/>
      <c r="P476" s="255"/>
      <c r="Q476" s="255"/>
      <c r="R476" s="255"/>
      <c r="S476" s="255"/>
      <c r="T476" s="25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7" t="s">
        <v>190</v>
      </c>
      <c r="AU476" s="257" t="s">
        <v>87</v>
      </c>
      <c r="AV476" s="13" t="s">
        <v>87</v>
      </c>
      <c r="AW476" s="13" t="s">
        <v>34</v>
      </c>
      <c r="AX476" s="13" t="s">
        <v>78</v>
      </c>
      <c r="AY476" s="257" t="s">
        <v>179</v>
      </c>
    </row>
    <row r="477" s="14" customFormat="1">
      <c r="A477" s="14"/>
      <c r="B477" s="258"/>
      <c r="C477" s="259"/>
      <c r="D477" s="242" t="s">
        <v>190</v>
      </c>
      <c r="E477" s="260" t="s">
        <v>1</v>
      </c>
      <c r="F477" s="261" t="s">
        <v>192</v>
      </c>
      <c r="G477" s="259"/>
      <c r="H477" s="262">
        <v>114.11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8" t="s">
        <v>190</v>
      </c>
      <c r="AU477" s="268" t="s">
        <v>87</v>
      </c>
      <c r="AV477" s="14" t="s">
        <v>186</v>
      </c>
      <c r="AW477" s="14" t="s">
        <v>34</v>
      </c>
      <c r="AX477" s="14" t="s">
        <v>85</v>
      </c>
      <c r="AY477" s="268" t="s">
        <v>179</v>
      </c>
    </row>
    <row r="478" s="2" customFormat="1" ht="33" customHeight="1">
      <c r="A478" s="39"/>
      <c r="B478" s="40"/>
      <c r="C478" s="229" t="s">
        <v>676</v>
      </c>
      <c r="D478" s="229" t="s">
        <v>181</v>
      </c>
      <c r="E478" s="230" t="s">
        <v>916</v>
      </c>
      <c r="F478" s="231" t="s">
        <v>917</v>
      </c>
      <c r="G478" s="232" t="s">
        <v>184</v>
      </c>
      <c r="H478" s="233">
        <v>203.53999999999999</v>
      </c>
      <c r="I478" s="234"/>
      <c r="J478" s="235">
        <f>ROUND(I478*H478,2)</f>
        <v>0</v>
      </c>
      <c r="K478" s="231" t="s">
        <v>185</v>
      </c>
      <c r="L478" s="45"/>
      <c r="M478" s="236" t="s">
        <v>1</v>
      </c>
      <c r="N478" s="237" t="s">
        <v>43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186</v>
      </c>
      <c r="AT478" s="240" t="s">
        <v>181</v>
      </c>
      <c r="AU478" s="240" t="s">
        <v>87</v>
      </c>
      <c r="AY478" s="18" t="s">
        <v>179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85</v>
      </c>
      <c r="BK478" s="241">
        <f>ROUND(I478*H478,2)</f>
        <v>0</v>
      </c>
      <c r="BL478" s="18" t="s">
        <v>186</v>
      </c>
      <c r="BM478" s="240" t="s">
        <v>2588</v>
      </c>
    </row>
    <row r="479" s="2" customFormat="1">
      <c r="A479" s="39"/>
      <c r="B479" s="40"/>
      <c r="C479" s="41"/>
      <c r="D479" s="242" t="s">
        <v>188</v>
      </c>
      <c r="E479" s="41"/>
      <c r="F479" s="243" t="s">
        <v>919</v>
      </c>
      <c r="G479" s="41"/>
      <c r="H479" s="41"/>
      <c r="I479" s="244"/>
      <c r="J479" s="41"/>
      <c r="K479" s="41"/>
      <c r="L479" s="45"/>
      <c r="M479" s="245"/>
      <c r="N479" s="246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188</v>
      </c>
      <c r="AU479" s="18" t="s">
        <v>87</v>
      </c>
    </row>
    <row r="480" s="15" customFormat="1">
      <c r="A480" s="15"/>
      <c r="B480" s="270"/>
      <c r="C480" s="271"/>
      <c r="D480" s="242" t="s">
        <v>190</v>
      </c>
      <c r="E480" s="272" t="s">
        <v>1</v>
      </c>
      <c r="F480" s="273" t="s">
        <v>2548</v>
      </c>
      <c r="G480" s="271"/>
      <c r="H480" s="272" t="s">
        <v>1</v>
      </c>
      <c r="I480" s="274"/>
      <c r="J480" s="271"/>
      <c r="K480" s="271"/>
      <c r="L480" s="275"/>
      <c r="M480" s="276"/>
      <c r="N480" s="277"/>
      <c r="O480" s="277"/>
      <c r="P480" s="277"/>
      <c r="Q480" s="277"/>
      <c r="R480" s="277"/>
      <c r="S480" s="277"/>
      <c r="T480" s="27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9" t="s">
        <v>190</v>
      </c>
      <c r="AU480" s="279" t="s">
        <v>87</v>
      </c>
      <c r="AV480" s="15" t="s">
        <v>85</v>
      </c>
      <c r="AW480" s="15" t="s">
        <v>34</v>
      </c>
      <c r="AX480" s="15" t="s">
        <v>78</v>
      </c>
      <c r="AY480" s="279" t="s">
        <v>179</v>
      </c>
    </row>
    <row r="481" s="13" customFormat="1">
      <c r="A481" s="13"/>
      <c r="B481" s="247"/>
      <c r="C481" s="248"/>
      <c r="D481" s="242" t="s">
        <v>190</v>
      </c>
      <c r="E481" s="249" t="s">
        <v>1</v>
      </c>
      <c r="F481" s="250" t="s">
        <v>2582</v>
      </c>
      <c r="G481" s="248"/>
      <c r="H481" s="251">
        <v>92.329999999999998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190</v>
      </c>
      <c r="AU481" s="257" t="s">
        <v>87</v>
      </c>
      <c r="AV481" s="13" t="s">
        <v>87</v>
      </c>
      <c r="AW481" s="13" t="s">
        <v>34</v>
      </c>
      <c r="AX481" s="13" t="s">
        <v>78</v>
      </c>
      <c r="AY481" s="257" t="s">
        <v>179</v>
      </c>
    </row>
    <row r="482" s="15" customFormat="1">
      <c r="A482" s="15"/>
      <c r="B482" s="270"/>
      <c r="C482" s="271"/>
      <c r="D482" s="242" t="s">
        <v>190</v>
      </c>
      <c r="E482" s="272" t="s">
        <v>1</v>
      </c>
      <c r="F482" s="273" t="s">
        <v>2540</v>
      </c>
      <c r="G482" s="271"/>
      <c r="H482" s="272" t="s">
        <v>1</v>
      </c>
      <c r="I482" s="274"/>
      <c r="J482" s="271"/>
      <c r="K482" s="271"/>
      <c r="L482" s="275"/>
      <c r="M482" s="276"/>
      <c r="N482" s="277"/>
      <c r="O482" s="277"/>
      <c r="P482" s="277"/>
      <c r="Q482" s="277"/>
      <c r="R482" s="277"/>
      <c r="S482" s="277"/>
      <c r="T482" s="27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9" t="s">
        <v>190</v>
      </c>
      <c r="AU482" s="279" t="s">
        <v>87</v>
      </c>
      <c r="AV482" s="15" t="s">
        <v>85</v>
      </c>
      <c r="AW482" s="15" t="s">
        <v>34</v>
      </c>
      <c r="AX482" s="15" t="s">
        <v>78</v>
      </c>
      <c r="AY482" s="279" t="s">
        <v>179</v>
      </c>
    </row>
    <row r="483" s="13" customFormat="1">
      <c r="A483" s="13"/>
      <c r="B483" s="247"/>
      <c r="C483" s="248"/>
      <c r="D483" s="242" t="s">
        <v>190</v>
      </c>
      <c r="E483" s="249" t="s">
        <v>1</v>
      </c>
      <c r="F483" s="250" t="s">
        <v>2568</v>
      </c>
      <c r="G483" s="248"/>
      <c r="H483" s="251">
        <v>111.20999999999999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7" t="s">
        <v>190</v>
      </c>
      <c r="AU483" s="257" t="s">
        <v>87</v>
      </c>
      <c r="AV483" s="13" t="s">
        <v>87</v>
      </c>
      <c r="AW483" s="13" t="s">
        <v>34</v>
      </c>
      <c r="AX483" s="13" t="s">
        <v>78</v>
      </c>
      <c r="AY483" s="257" t="s">
        <v>179</v>
      </c>
    </row>
    <row r="484" s="14" customFormat="1">
      <c r="A484" s="14"/>
      <c r="B484" s="258"/>
      <c r="C484" s="259"/>
      <c r="D484" s="242" t="s">
        <v>190</v>
      </c>
      <c r="E484" s="260" t="s">
        <v>1</v>
      </c>
      <c r="F484" s="261" t="s">
        <v>192</v>
      </c>
      <c r="G484" s="259"/>
      <c r="H484" s="262">
        <v>203.53999999999999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8" t="s">
        <v>190</v>
      </c>
      <c r="AU484" s="268" t="s">
        <v>87</v>
      </c>
      <c r="AV484" s="14" t="s">
        <v>186</v>
      </c>
      <c r="AW484" s="14" t="s">
        <v>34</v>
      </c>
      <c r="AX484" s="14" t="s">
        <v>85</v>
      </c>
      <c r="AY484" s="268" t="s">
        <v>179</v>
      </c>
    </row>
    <row r="485" s="2" customFormat="1" ht="24.15" customHeight="1">
      <c r="A485" s="39"/>
      <c r="B485" s="40"/>
      <c r="C485" s="229" t="s">
        <v>682</v>
      </c>
      <c r="D485" s="229" t="s">
        <v>181</v>
      </c>
      <c r="E485" s="230" t="s">
        <v>2589</v>
      </c>
      <c r="F485" s="231" t="s">
        <v>2590</v>
      </c>
      <c r="G485" s="232" t="s">
        <v>184</v>
      </c>
      <c r="H485" s="233">
        <v>100.11</v>
      </c>
      <c r="I485" s="234"/>
      <c r="J485" s="235">
        <f>ROUND(I485*H485,2)</f>
        <v>0</v>
      </c>
      <c r="K485" s="231" t="s">
        <v>185</v>
      </c>
      <c r="L485" s="45"/>
      <c r="M485" s="236" t="s">
        <v>1</v>
      </c>
      <c r="N485" s="237" t="s">
        <v>43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186</v>
      </c>
      <c r="AT485" s="240" t="s">
        <v>181</v>
      </c>
      <c r="AU485" s="240" t="s">
        <v>87</v>
      </c>
      <c r="AY485" s="18" t="s">
        <v>179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85</v>
      </c>
      <c r="BK485" s="241">
        <f>ROUND(I485*H485,2)</f>
        <v>0</v>
      </c>
      <c r="BL485" s="18" t="s">
        <v>186</v>
      </c>
      <c r="BM485" s="240" t="s">
        <v>2591</v>
      </c>
    </row>
    <row r="486" s="2" customFormat="1">
      <c r="A486" s="39"/>
      <c r="B486" s="40"/>
      <c r="C486" s="41"/>
      <c r="D486" s="242" t="s">
        <v>188</v>
      </c>
      <c r="E486" s="41"/>
      <c r="F486" s="243" t="s">
        <v>2592</v>
      </c>
      <c r="G486" s="41"/>
      <c r="H486" s="41"/>
      <c r="I486" s="244"/>
      <c r="J486" s="41"/>
      <c r="K486" s="41"/>
      <c r="L486" s="45"/>
      <c r="M486" s="245"/>
      <c r="N486" s="246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188</v>
      </c>
      <c r="AU486" s="18" t="s">
        <v>87</v>
      </c>
    </row>
    <row r="487" s="15" customFormat="1">
      <c r="A487" s="15"/>
      <c r="B487" s="270"/>
      <c r="C487" s="271"/>
      <c r="D487" s="242" t="s">
        <v>190</v>
      </c>
      <c r="E487" s="272" t="s">
        <v>1</v>
      </c>
      <c r="F487" s="273" t="s">
        <v>2554</v>
      </c>
      <c r="G487" s="271"/>
      <c r="H487" s="272" t="s">
        <v>1</v>
      </c>
      <c r="I487" s="274"/>
      <c r="J487" s="271"/>
      <c r="K487" s="271"/>
      <c r="L487" s="275"/>
      <c r="M487" s="276"/>
      <c r="N487" s="277"/>
      <c r="O487" s="277"/>
      <c r="P487" s="277"/>
      <c r="Q487" s="277"/>
      <c r="R487" s="277"/>
      <c r="S487" s="277"/>
      <c r="T487" s="27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9" t="s">
        <v>190</v>
      </c>
      <c r="AU487" s="279" t="s">
        <v>87</v>
      </c>
      <c r="AV487" s="15" t="s">
        <v>85</v>
      </c>
      <c r="AW487" s="15" t="s">
        <v>34</v>
      </c>
      <c r="AX487" s="15" t="s">
        <v>78</v>
      </c>
      <c r="AY487" s="279" t="s">
        <v>179</v>
      </c>
    </row>
    <row r="488" s="13" customFormat="1">
      <c r="A488" s="13"/>
      <c r="B488" s="247"/>
      <c r="C488" s="248"/>
      <c r="D488" s="242" t="s">
        <v>190</v>
      </c>
      <c r="E488" s="249" t="s">
        <v>1</v>
      </c>
      <c r="F488" s="250" t="s">
        <v>2593</v>
      </c>
      <c r="G488" s="248"/>
      <c r="H488" s="251">
        <v>100.11</v>
      </c>
      <c r="I488" s="252"/>
      <c r="J488" s="248"/>
      <c r="K488" s="248"/>
      <c r="L488" s="253"/>
      <c r="M488" s="254"/>
      <c r="N488" s="255"/>
      <c r="O488" s="255"/>
      <c r="P488" s="255"/>
      <c r="Q488" s="255"/>
      <c r="R488" s="255"/>
      <c r="S488" s="255"/>
      <c r="T488" s="25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7" t="s">
        <v>190</v>
      </c>
      <c r="AU488" s="257" t="s">
        <v>87</v>
      </c>
      <c r="AV488" s="13" t="s">
        <v>87</v>
      </c>
      <c r="AW488" s="13" t="s">
        <v>34</v>
      </c>
      <c r="AX488" s="13" t="s">
        <v>78</v>
      </c>
      <c r="AY488" s="257" t="s">
        <v>179</v>
      </c>
    </row>
    <row r="489" s="14" customFormat="1">
      <c r="A489" s="14"/>
      <c r="B489" s="258"/>
      <c r="C489" s="259"/>
      <c r="D489" s="242" t="s">
        <v>190</v>
      </c>
      <c r="E489" s="260" t="s">
        <v>1</v>
      </c>
      <c r="F489" s="261" t="s">
        <v>192</v>
      </c>
      <c r="G489" s="259"/>
      <c r="H489" s="262">
        <v>100.11</v>
      </c>
      <c r="I489" s="263"/>
      <c r="J489" s="259"/>
      <c r="K489" s="259"/>
      <c r="L489" s="264"/>
      <c r="M489" s="265"/>
      <c r="N489" s="266"/>
      <c r="O489" s="266"/>
      <c r="P489" s="266"/>
      <c r="Q489" s="266"/>
      <c r="R489" s="266"/>
      <c r="S489" s="266"/>
      <c r="T489" s="26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8" t="s">
        <v>190</v>
      </c>
      <c r="AU489" s="268" t="s">
        <v>87</v>
      </c>
      <c r="AV489" s="14" t="s">
        <v>186</v>
      </c>
      <c r="AW489" s="14" t="s">
        <v>34</v>
      </c>
      <c r="AX489" s="14" t="s">
        <v>85</v>
      </c>
      <c r="AY489" s="268" t="s">
        <v>179</v>
      </c>
    </row>
    <row r="490" s="2" customFormat="1" ht="24.15" customHeight="1">
      <c r="A490" s="39"/>
      <c r="B490" s="40"/>
      <c r="C490" s="229" t="s">
        <v>688</v>
      </c>
      <c r="D490" s="229" t="s">
        <v>181</v>
      </c>
      <c r="E490" s="230" t="s">
        <v>943</v>
      </c>
      <c r="F490" s="231" t="s">
        <v>944</v>
      </c>
      <c r="G490" s="232" t="s">
        <v>184</v>
      </c>
      <c r="H490" s="233">
        <v>30.5</v>
      </c>
      <c r="I490" s="234"/>
      <c r="J490" s="235">
        <f>ROUND(I490*H490,2)</f>
        <v>0</v>
      </c>
      <c r="K490" s="231" t="s">
        <v>185</v>
      </c>
      <c r="L490" s="45"/>
      <c r="M490" s="236" t="s">
        <v>1</v>
      </c>
      <c r="N490" s="237" t="s">
        <v>43</v>
      </c>
      <c r="O490" s="92"/>
      <c r="P490" s="238">
        <f>O490*H490</f>
        <v>0</v>
      </c>
      <c r="Q490" s="238">
        <v>0.089219999999999994</v>
      </c>
      <c r="R490" s="238">
        <f>Q490*H490</f>
        <v>2.7212099999999997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186</v>
      </c>
      <c r="AT490" s="240" t="s">
        <v>181</v>
      </c>
      <c r="AU490" s="240" t="s">
        <v>87</v>
      </c>
      <c r="AY490" s="18" t="s">
        <v>179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85</v>
      </c>
      <c r="BK490" s="241">
        <f>ROUND(I490*H490,2)</f>
        <v>0</v>
      </c>
      <c r="BL490" s="18" t="s">
        <v>186</v>
      </c>
      <c r="BM490" s="240" t="s">
        <v>2594</v>
      </c>
    </row>
    <row r="491" s="2" customFormat="1">
      <c r="A491" s="39"/>
      <c r="B491" s="40"/>
      <c r="C491" s="41"/>
      <c r="D491" s="242" t="s">
        <v>188</v>
      </c>
      <c r="E491" s="41"/>
      <c r="F491" s="243" t="s">
        <v>946</v>
      </c>
      <c r="G491" s="41"/>
      <c r="H491" s="41"/>
      <c r="I491" s="244"/>
      <c r="J491" s="41"/>
      <c r="K491" s="41"/>
      <c r="L491" s="45"/>
      <c r="M491" s="245"/>
      <c r="N491" s="246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188</v>
      </c>
      <c r="AU491" s="18" t="s">
        <v>87</v>
      </c>
    </row>
    <row r="492" s="15" customFormat="1">
      <c r="A492" s="15"/>
      <c r="B492" s="270"/>
      <c r="C492" s="271"/>
      <c r="D492" s="242" t="s">
        <v>190</v>
      </c>
      <c r="E492" s="272" t="s">
        <v>1</v>
      </c>
      <c r="F492" s="273" t="s">
        <v>2550</v>
      </c>
      <c r="G492" s="271"/>
      <c r="H492" s="272" t="s">
        <v>1</v>
      </c>
      <c r="I492" s="274"/>
      <c r="J492" s="271"/>
      <c r="K492" s="271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190</v>
      </c>
      <c r="AU492" s="279" t="s">
        <v>87</v>
      </c>
      <c r="AV492" s="15" t="s">
        <v>85</v>
      </c>
      <c r="AW492" s="15" t="s">
        <v>34</v>
      </c>
      <c r="AX492" s="15" t="s">
        <v>78</v>
      </c>
      <c r="AY492" s="279" t="s">
        <v>179</v>
      </c>
    </row>
    <row r="493" s="13" customFormat="1">
      <c r="A493" s="13"/>
      <c r="B493" s="247"/>
      <c r="C493" s="248"/>
      <c r="D493" s="242" t="s">
        <v>190</v>
      </c>
      <c r="E493" s="249" t="s">
        <v>1</v>
      </c>
      <c r="F493" s="250" t="s">
        <v>2595</v>
      </c>
      <c r="G493" s="248"/>
      <c r="H493" s="251">
        <v>10.1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190</v>
      </c>
      <c r="AU493" s="257" t="s">
        <v>87</v>
      </c>
      <c r="AV493" s="13" t="s">
        <v>87</v>
      </c>
      <c r="AW493" s="13" t="s">
        <v>34</v>
      </c>
      <c r="AX493" s="13" t="s">
        <v>78</v>
      </c>
      <c r="AY493" s="257" t="s">
        <v>179</v>
      </c>
    </row>
    <row r="494" s="15" customFormat="1">
      <c r="A494" s="15"/>
      <c r="B494" s="270"/>
      <c r="C494" s="271"/>
      <c r="D494" s="242" t="s">
        <v>190</v>
      </c>
      <c r="E494" s="272" t="s">
        <v>1</v>
      </c>
      <c r="F494" s="273" t="s">
        <v>2551</v>
      </c>
      <c r="G494" s="271"/>
      <c r="H494" s="272" t="s">
        <v>1</v>
      </c>
      <c r="I494" s="274"/>
      <c r="J494" s="271"/>
      <c r="K494" s="271"/>
      <c r="L494" s="275"/>
      <c r="M494" s="276"/>
      <c r="N494" s="277"/>
      <c r="O494" s="277"/>
      <c r="P494" s="277"/>
      <c r="Q494" s="277"/>
      <c r="R494" s="277"/>
      <c r="S494" s="277"/>
      <c r="T494" s="27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9" t="s">
        <v>190</v>
      </c>
      <c r="AU494" s="279" t="s">
        <v>87</v>
      </c>
      <c r="AV494" s="15" t="s">
        <v>85</v>
      </c>
      <c r="AW494" s="15" t="s">
        <v>34</v>
      </c>
      <c r="AX494" s="15" t="s">
        <v>78</v>
      </c>
      <c r="AY494" s="279" t="s">
        <v>179</v>
      </c>
    </row>
    <row r="495" s="13" customFormat="1">
      <c r="A495" s="13"/>
      <c r="B495" s="247"/>
      <c r="C495" s="248"/>
      <c r="D495" s="242" t="s">
        <v>190</v>
      </c>
      <c r="E495" s="249" t="s">
        <v>1</v>
      </c>
      <c r="F495" s="250" t="s">
        <v>2596</v>
      </c>
      <c r="G495" s="248"/>
      <c r="H495" s="251">
        <v>20.399999999999999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7" t="s">
        <v>190</v>
      </c>
      <c r="AU495" s="257" t="s">
        <v>87</v>
      </c>
      <c r="AV495" s="13" t="s">
        <v>87</v>
      </c>
      <c r="AW495" s="13" t="s">
        <v>34</v>
      </c>
      <c r="AX495" s="13" t="s">
        <v>78</v>
      </c>
      <c r="AY495" s="257" t="s">
        <v>179</v>
      </c>
    </row>
    <row r="496" s="14" customFormat="1">
      <c r="A496" s="14"/>
      <c r="B496" s="258"/>
      <c r="C496" s="259"/>
      <c r="D496" s="242" t="s">
        <v>190</v>
      </c>
      <c r="E496" s="260" t="s">
        <v>1</v>
      </c>
      <c r="F496" s="261" t="s">
        <v>192</v>
      </c>
      <c r="G496" s="259"/>
      <c r="H496" s="262">
        <v>30.5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8" t="s">
        <v>190</v>
      </c>
      <c r="AU496" s="268" t="s">
        <v>87</v>
      </c>
      <c r="AV496" s="14" t="s">
        <v>186</v>
      </c>
      <c r="AW496" s="14" t="s">
        <v>34</v>
      </c>
      <c r="AX496" s="14" t="s">
        <v>85</v>
      </c>
      <c r="AY496" s="268" t="s">
        <v>179</v>
      </c>
    </row>
    <row r="497" s="2" customFormat="1" ht="21.75" customHeight="1">
      <c r="A497" s="39"/>
      <c r="B497" s="40"/>
      <c r="C497" s="280" t="s">
        <v>695</v>
      </c>
      <c r="D497" s="280" t="s">
        <v>400</v>
      </c>
      <c r="E497" s="281" t="s">
        <v>2597</v>
      </c>
      <c r="F497" s="282" t="s">
        <v>939</v>
      </c>
      <c r="G497" s="283" t="s">
        <v>184</v>
      </c>
      <c r="H497" s="284">
        <v>10.403000000000001</v>
      </c>
      <c r="I497" s="285"/>
      <c r="J497" s="286">
        <f>ROUND(I497*H497,2)</f>
        <v>0</v>
      </c>
      <c r="K497" s="282" t="s">
        <v>185</v>
      </c>
      <c r="L497" s="287"/>
      <c r="M497" s="288" t="s">
        <v>1</v>
      </c>
      <c r="N497" s="289" t="s">
        <v>43</v>
      </c>
      <c r="O497" s="92"/>
      <c r="P497" s="238">
        <f>O497*H497</f>
        <v>0</v>
      </c>
      <c r="Q497" s="238">
        <v>0.13100000000000001</v>
      </c>
      <c r="R497" s="238">
        <f>Q497*H497</f>
        <v>1.3627930000000001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227</v>
      </c>
      <c r="AT497" s="240" t="s">
        <v>400</v>
      </c>
      <c r="AU497" s="240" t="s">
        <v>87</v>
      </c>
      <c r="AY497" s="18" t="s">
        <v>179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85</v>
      </c>
      <c r="BK497" s="241">
        <f>ROUND(I497*H497,2)</f>
        <v>0</v>
      </c>
      <c r="BL497" s="18" t="s">
        <v>186</v>
      </c>
      <c r="BM497" s="240" t="s">
        <v>2598</v>
      </c>
    </row>
    <row r="498" s="2" customFormat="1">
      <c r="A498" s="39"/>
      <c r="B498" s="40"/>
      <c r="C498" s="41"/>
      <c r="D498" s="242" t="s">
        <v>188</v>
      </c>
      <c r="E498" s="41"/>
      <c r="F498" s="243" t="s">
        <v>939</v>
      </c>
      <c r="G498" s="41"/>
      <c r="H498" s="41"/>
      <c r="I498" s="244"/>
      <c r="J498" s="41"/>
      <c r="K498" s="41"/>
      <c r="L498" s="45"/>
      <c r="M498" s="245"/>
      <c r="N498" s="246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188</v>
      </c>
      <c r="AU498" s="18" t="s">
        <v>87</v>
      </c>
    </row>
    <row r="499" s="13" customFormat="1">
      <c r="A499" s="13"/>
      <c r="B499" s="247"/>
      <c r="C499" s="248"/>
      <c r="D499" s="242" t="s">
        <v>190</v>
      </c>
      <c r="E499" s="249" t="s">
        <v>1</v>
      </c>
      <c r="F499" s="250" t="s">
        <v>2595</v>
      </c>
      <c r="G499" s="248"/>
      <c r="H499" s="251">
        <v>10.1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7" t="s">
        <v>190</v>
      </c>
      <c r="AU499" s="257" t="s">
        <v>87</v>
      </c>
      <c r="AV499" s="13" t="s">
        <v>87</v>
      </c>
      <c r="AW499" s="13" t="s">
        <v>34</v>
      </c>
      <c r="AX499" s="13" t="s">
        <v>85</v>
      </c>
      <c r="AY499" s="257" t="s">
        <v>179</v>
      </c>
    </row>
    <row r="500" s="13" customFormat="1">
      <c r="A500" s="13"/>
      <c r="B500" s="247"/>
      <c r="C500" s="248"/>
      <c r="D500" s="242" t="s">
        <v>190</v>
      </c>
      <c r="E500" s="248"/>
      <c r="F500" s="250" t="s">
        <v>2599</v>
      </c>
      <c r="G500" s="248"/>
      <c r="H500" s="251">
        <v>10.403000000000001</v>
      </c>
      <c r="I500" s="252"/>
      <c r="J500" s="248"/>
      <c r="K500" s="248"/>
      <c r="L500" s="253"/>
      <c r="M500" s="254"/>
      <c r="N500" s="255"/>
      <c r="O500" s="255"/>
      <c r="P500" s="255"/>
      <c r="Q500" s="255"/>
      <c r="R500" s="255"/>
      <c r="S500" s="255"/>
      <c r="T500" s="25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7" t="s">
        <v>190</v>
      </c>
      <c r="AU500" s="257" t="s">
        <v>87</v>
      </c>
      <c r="AV500" s="13" t="s">
        <v>87</v>
      </c>
      <c r="AW500" s="13" t="s">
        <v>4</v>
      </c>
      <c r="AX500" s="13" t="s">
        <v>85</v>
      </c>
      <c r="AY500" s="257" t="s">
        <v>179</v>
      </c>
    </row>
    <row r="501" s="2" customFormat="1" ht="24.15" customHeight="1">
      <c r="A501" s="39"/>
      <c r="B501" s="40"/>
      <c r="C501" s="229" t="s">
        <v>700</v>
      </c>
      <c r="D501" s="229" t="s">
        <v>181</v>
      </c>
      <c r="E501" s="230" t="s">
        <v>2185</v>
      </c>
      <c r="F501" s="231" t="s">
        <v>2186</v>
      </c>
      <c r="G501" s="232" t="s">
        <v>184</v>
      </c>
      <c r="H501" s="233">
        <v>18.66</v>
      </c>
      <c r="I501" s="234"/>
      <c r="J501" s="235">
        <f>ROUND(I501*H501,2)</f>
        <v>0</v>
      </c>
      <c r="K501" s="231" t="s">
        <v>185</v>
      </c>
      <c r="L501" s="45"/>
      <c r="M501" s="236" t="s">
        <v>1</v>
      </c>
      <c r="N501" s="237" t="s">
        <v>43</v>
      </c>
      <c r="O501" s="92"/>
      <c r="P501" s="238">
        <f>O501*H501</f>
        <v>0</v>
      </c>
      <c r="Q501" s="238">
        <v>0.11162</v>
      </c>
      <c r="R501" s="238">
        <f>Q501*H501</f>
        <v>2.0828291999999999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186</v>
      </c>
      <c r="AT501" s="240" t="s">
        <v>181</v>
      </c>
      <c r="AU501" s="240" t="s">
        <v>87</v>
      </c>
      <c r="AY501" s="18" t="s">
        <v>179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85</v>
      </c>
      <c r="BK501" s="241">
        <f>ROUND(I501*H501,2)</f>
        <v>0</v>
      </c>
      <c r="BL501" s="18" t="s">
        <v>186</v>
      </c>
      <c r="BM501" s="240" t="s">
        <v>2600</v>
      </c>
    </row>
    <row r="502" s="2" customFormat="1">
      <c r="A502" s="39"/>
      <c r="B502" s="40"/>
      <c r="C502" s="41"/>
      <c r="D502" s="242" t="s">
        <v>188</v>
      </c>
      <c r="E502" s="41"/>
      <c r="F502" s="243" t="s">
        <v>2188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188</v>
      </c>
      <c r="AU502" s="18" t="s">
        <v>87</v>
      </c>
    </row>
    <row r="503" s="15" customFormat="1">
      <c r="A503" s="15"/>
      <c r="B503" s="270"/>
      <c r="C503" s="271"/>
      <c r="D503" s="242" t="s">
        <v>190</v>
      </c>
      <c r="E503" s="272" t="s">
        <v>1</v>
      </c>
      <c r="F503" s="273" t="s">
        <v>2556</v>
      </c>
      <c r="G503" s="271"/>
      <c r="H503" s="272" t="s">
        <v>1</v>
      </c>
      <c r="I503" s="274"/>
      <c r="J503" s="271"/>
      <c r="K503" s="271"/>
      <c r="L503" s="275"/>
      <c r="M503" s="276"/>
      <c r="N503" s="277"/>
      <c r="O503" s="277"/>
      <c r="P503" s="277"/>
      <c r="Q503" s="277"/>
      <c r="R503" s="277"/>
      <c r="S503" s="277"/>
      <c r="T503" s="27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9" t="s">
        <v>190</v>
      </c>
      <c r="AU503" s="279" t="s">
        <v>87</v>
      </c>
      <c r="AV503" s="15" t="s">
        <v>85</v>
      </c>
      <c r="AW503" s="15" t="s">
        <v>34</v>
      </c>
      <c r="AX503" s="15" t="s">
        <v>78</v>
      </c>
      <c r="AY503" s="279" t="s">
        <v>179</v>
      </c>
    </row>
    <row r="504" s="13" customFormat="1">
      <c r="A504" s="13"/>
      <c r="B504" s="247"/>
      <c r="C504" s="248"/>
      <c r="D504" s="242" t="s">
        <v>190</v>
      </c>
      <c r="E504" s="249" t="s">
        <v>1</v>
      </c>
      <c r="F504" s="250" t="s">
        <v>2601</v>
      </c>
      <c r="G504" s="248"/>
      <c r="H504" s="251">
        <v>17.239999999999998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190</v>
      </c>
      <c r="AU504" s="257" t="s">
        <v>87</v>
      </c>
      <c r="AV504" s="13" t="s">
        <v>87</v>
      </c>
      <c r="AW504" s="13" t="s">
        <v>34</v>
      </c>
      <c r="AX504" s="13" t="s">
        <v>78</v>
      </c>
      <c r="AY504" s="257" t="s">
        <v>179</v>
      </c>
    </row>
    <row r="505" s="15" customFormat="1">
      <c r="A505" s="15"/>
      <c r="B505" s="270"/>
      <c r="C505" s="271"/>
      <c r="D505" s="242" t="s">
        <v>190</v>
      </c>
      <c r="E505" s="272" t="s">
        <v>1</v>
      </c>
      <c r="F505" s="273" t="s">
        <v>2551</v>
      </c>
      <c r="G505" s="271"/>
      <c r="H505" s="272" t="s">
        <v>1</v>
      </c>
      <c r="I505" s="274"/>
      <c r="J505" s="271"/>
      <c r="K505" s="271"/>
      <c r="L505" s="275"/>
      <c r="M505" s="276"/>
      <c r="N505" s="277"/>
      <c r="O505" s="277"/>
      <c r="P505" s="277"/>
      <c r="Q505" s="277"/>
      <c r="R505" s="277"/>
      <c r="S505" s="277"/>
      <c r="T505" s="27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9" t="s">
        <v>190</v>
      </c>
      <c r="AU505" s="279" t="s">
        <v>87</v>
      </c>
      <c r="AV505" s="15" t="s">
        <v>85</v>
      </c>
      <c r="AW505" s="15" t="s">
        <v>34</v>
      </c>
      <c r="AX505" s="15" t="s">
        <v>78</v>
      </c>
      <c r="AY505" s="279" t="s">
        <v>179</v>
      </c>
    </row>
    <row r="506" s="13" customFormat="1">
      <c r="A506" s="13"/>
      <c r="B506" s="247"/>
      <c r="C506" s="248"/>
      <c r="D506" s="242" t="s">
        <v>190</v>
      </c>
      <c r="E506" s="249" t="s">
        <v>1</v>
      </c>
      <c r="F506" s="250" t="s">
        <v>2602</v>
      </c>
      <c r="G506" s="248"/>
      <c r="H506" s="251">
        <v>1.4199999999999999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190</v>
      </c>
      <c r="AU506" s="257" t="s">
        <v>87</v>
      </c>
      <c r="AV506" s="13" t="s">
        <v>87</v>
      </c>
      <c r="AW506" s="13" t="s">
        <v>34</v>
      </c>
      <c r="AX506" s="13" t="s">
        <v>78</v>
      </c>
      <c r="AY506" s="257" t="s">
        <v>179</v>
      </c>
    </row>
    <row r="507" s="14" customFormat="1">
      <c r="A507" s="14"/>
      <c r="B507" s="258"/>
      <c r="C507" s="259"/>
      <c r="D507" s="242" t="s">
        <v>190</v>
      </c>
      <c r="E507" s="260" t="s">
        <v>1</v>
      </c>
      <c r="F507" s="261" t="s">
        <v>192</v>
      </c>
      <c r="G507" s="259"/>
      <c r="H507" s="262">
        <v>18.659999999999997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8" t="s">
        <v>190</v>
      </c>
      <c r="AU507" s="268" t="s">
        <v>87</v>
      </c>
      <c r="AV507" s="14" t="s">
        <v>186</v>
      </c>
      <c r="AW507" s="14" t="s">
        <v>34</v>
      </c>
      <c r="AX507" s="14" t="s">
        <v>85</v>
      </c>
      <c r="AY507" s="268" t="s">
        <v>179</v>
      </c>
    </row>
    <row r="508" s="2" customFormat="1" ht="24.15" customHeight="1">
      <c r="A508" s="39"/>
      <c r="B508" s="40"/>
      <c r="C508" s="280" t="s">
        <v>705</v>
      </c>
      <c r="D508" s="280" t="s">
        <v>400</v>
      </c>
      <c r="E508" s="281" t="s">
        <v>2603</v>
      </c>
      <c r="F508" s="282" t="s">
        <v>2604</v>
      </c>
      <c r="G508" s="283" t="s">
        <v>184</v>
      </c>
      <c r="H508" s="284">
        <v>17.757000000000001</v>
      </c>
      <c r="I508" s="285"/>
      <c r="J508" s="286">
        <f>ROUND(I508*H508,2)</f>
        <v>0</v>
      </c>
      <c r="K508" s="282" t="s">
        <v>1</v>
      </c>
      <c r="L508" s="287"/>
      <c r="M508" s="288" t="s">
        <v>1</v>
      </c>
      <c r="N508" s="289" t="s">
        <v>43</v>
      </c>
      <c r="O508" s="92"/>
      <c r="P508" s="238">
        <f>O508*H508</f>
        <v>0</v>
      </c>
      <c r="Q508" s="238">
        <v>0.14999999999999999</v>
      </c>
      <c r="R508" s="238">
        <f>Q508*H508</f>
        <v>2.6635500000000003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227</v>
      </c>
      <c r="AT508" s="240" t="s">
        <v>400</v>
      </c>
      <c r="AU508" s="240" t="s">
        <v>87</v>
      </c>
      <c r="AY508" s="18" t="s">
        <v>179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85</v>
      </c>
      <c r="BK508" s="241">
        <f>ROUND(I508*H508,2)</f>
        <v>0</v>
      </c>
      <c r="BL508" s="18" t="s">
        <v>186</v>
      </c>
      <c r="BM508" s="240" t="s">
        <v>2605</v>
      </c>
    </row>
    <row r="509" s="2" customFormat="1">
      <c r="A509" s="39"/>
      <c r="B509" s="40"/>
      <c r="C509" s="41"/>
      <c r="D509" s="242" t="s">
        <v>188</v>
      </c>
      <c r="E509" s="41"/>
      <c r="F509" s="243" t="s">
        <v>2606</v>
      </c>
      <c r="G509" s="41"/>
      <c r="H509" s="41"/>
      <c r="I509" s="244"/>
      <c r="J509" s="41"/>
      <c r="K509" s="41"/>
      <c r="L509" s="45"/>
      <c r="M509" s="245"/>
      <c r="N509" s="246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188</v>
      </c>
      <c r="AU509" s="18" t="s">
        <v>87</v>
      </c>
    </row>
    <row r="510" s="13" customFormat="1">
      <c r="A510" s="13"/>
      <c r="B510" s="247"/>
      <c r="C510" s="248"/>
      <c r="D510" s="242" t="s">
        <v>190</v>
      </c>
      <c r="E510" s="249" t="s">
        <v>1</v>
      </c>
      <c r="F510" s="250" t="s">
        <v>2601</v>
      </c>
      <c r="G510" s="248"/>
      <c r="H510" s="251">
        <v>17.239999999999998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7" t="s">
        <v>190</v>
      </c>
      <c r="AU510" s="257" t="s">
        <v>87</v>
      </c>
      <c r="AV510" s="13" t="s">
        <v>87</v>
      </c>
      <c r="AW510" s="13" t="s">
        <v>34</v>
      </c>
      <c r="AX510" s="13" t="s">
        <v>78</v>
      </c>
      <c r="AY510" s="257" t="s">
        <v>179</v>
      </c>
    </row>
    <row r="511" s="14" customFormat="1">
      <c r="A511" s="14"/>
      <c r="B511" s="258"/>
      <c r="C511" s="259"/>
      <c r="D511" s="242" t="s">
        <v>190</v>
      </c>
      <c r="E511" s="260" t="s">
        <v>1</v>
      </c>
      <c r="F511" s="261" t="s">
        <v>192</v>
      </c>
      <c r="G511" s="259"/>
      <c r="H511" s="262">
        <v>17.239999999999998</v>
      </c>
      <c r="I511" s="263"/>
      <c r="J511" s="259"/>
      <c r="K511" s="259"/>
      <c r="L511" s="264"/>
      <c r="M511" s="265"/>
      <c r="N511" s="266"/>
      <c r="O511" s="266"/>
      <c r="P511" s="266"/>
      <c r="Q511" s="266"/>
      <c r="R511" s="266"/>
      <c r="S511" s="266"/>
      <c r="T511" s="26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8" t="s">
        <v>190</v>
      </c>
      <c r="AU511" s="268" t="s">
        <v>87</v>
      </c>
      <c r="AV511" s="14" t="s">
        <v>186</v>
      </c>
      <c r="AW511" s="14" t="s">
        <v>34</v>
      </c>
      <c r="AX511" s="14" t="s">
        <v>85</v>
      </c>
      <c r="AY511" s="268" t="s">
        <v>179</v>
      </c>
    </row>
    <row r="512" s="13" customFormat="1">
      <c r="A512" s="13"/>
      <c r="B512" s="247"/>
      <c r="C512" s="248"/>
      <c r="D512" s="242" t="s">
        <v>190</v>
      </c>
      <c r="E512" s="248"/>
      <c r="F512" s="250" t="s">
        <v>2607</v>
      </c>
      <c r="G512" s="248"/>
      <c r="H512" s="251">
        <v>17.757000000000001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190</v>
      </c>
      <c r="AU512" s="257" t="s">
        <v>87</v>
      </c>
      <c r="AV512" s="13" t="s">
        <v>87</v>
      </c>
      <c r="AW512" s="13" t="s">
        <v>4</v>
      </c>
      <c r="AX512" s="13" t="s">
        <v>85</v>
      </c>
      <c r="AY512" s="257" t="s">
        <v>179</v>
      </c>
    </row>
    <row r="513" s="2" customFormat="1" ht="24.15" customHeight="1">
      <c r="A513" s="39"/>
      <c r="B513" s="40"/>
      <c r="C513" s="229" t="s">
        <v>709</v>
      </c>
      <c r="D513" s="229" t="s">
        <v>181</v>
      </c>
      <c r="E513" s="230" t="s">
        <v>2608</v>
      </c>
      <c r="F513" s="231" t="s">
        <v>2609</v>
      </c>
      <c r="G513" s="232" t="s">
        <v>184</v>
      </c>
      <c r="H513" s="233">
        <v>58.619999999999997</v>
      </c>
      <c r="I513" s="234"/>
      <c r="J513" s="235">
        <f>ROUND(I513*H513,2)</f>
        <v>0</v>
      </c>
      <c r="K513" s="231" t="s">
        <v>185</v>
      </c>
      <c r="L513" s="45"/>
      <c r="M513" s="236" t="s">
        <v>1</v>
      </c>
      <c r="N513" s="237" t="s">
        <v>43</v>
      </c>
      <c r="O513" s="92"/>
      <c r="P513" s="238">
        <f>O513*H513</f>
        <v>0</v>
      </c>
      <c r="Q513" s="238">
        <v>0.098000000000000004</v>
      </c>
      <c r="R513" s="238">
        <f>Q513*H513</f>
        <v>5.7447600000000003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186</v>
      </c>
      <c r="AT513" s="240" t="s">
        <v>181</v>
      </c>
      <c r="AU513" s="240" t="s">
        <v>87</v>
      </c>
      <c r="AY513" s="18" t="s">
        <v>179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85</v>
      </c>
      <c r="BK513" s="241">
        <f>ROUND(I513*H513,2)</f>
        <v>0</v>
      </c>
      <c r="BL513" s="18" t="s">
        <v>186</v>
      </c>
      <c r="BM513" s="240" t="s">
        <v>2610</v>
      </c>
    </row>
    <row r="514" s="2" customFormat="1">
      <c r="A514" s="39"/>
      <c r="B514" s="40"/>
      <c r="C514" s="41"/>
      <c r="D514" s="242" t="s">
        <v>188</v>
      </c>
      <c r="E514" s="41"/>
      <c r="F514" s="243" t="s">
        <v>2611</v>
      </c>
      <c r="G514" s="41"/>
      <c r="H514" s="41"/>
      <c r="I514" s="244"/>
      <c r="J514" s="41"/>
      <c r="K514" s="41"/>
      <c r="L514" s="45"/>
      <c r="M514" s="245"/>
      <c r="N514" s="24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188</v>
      </c>
      <c r="AU514" s="18" t="s">
        <v>87</v>
      </c>
    </row>
    <row r="515" s="15" customFormat="1">
      <c r="A515" s="15"/>
      <c r="B515" s="270"/>
      <c r="C515" s="271"/>
      <c r="D515" s="242" t="s">
        <v>190</v>
      </c>
      <c r="E515" s="272" t="s">
        <v>1</v>
      </c>
      <c r="F515" s="273" t="s">
        <v>2556</v>
      </c>
      <c r="G515" s="271"/>
      <c r="H515" s="272" t="s">
        <v>1</v>
      </c>
      <c r="I515" s="274"/>
      <c r="J515" s="271"/>
      <c r="K515" s="271"/>
      <c r="L515" s="275"/>
      <c r="M515" s="276"/>
      <c r="N515" s="277"/>
      <c r="O515" s="277"/>
      <c r="P515" s="277"/>
      <c r="Q515" s="277"/>
      <c r="R515" s="277"/>
      <c r="S515" s="277"/>
      <c r="T515" s="27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9" t="s">
        <v>190</v>
      </c>
      <c r="AU515" s="279" t="s">
        <v>87</v>
      </c>
      <c r="AV515" s="15" t="s">
        <v>85</v>
      </c>
      <c r="AW515" s="15" t="s">
        <v>34</v>
      </c>
      <c r="AX515" s="15" t="s">
        <v>78</v>
      </c>
      <c r="AY515" s="279" t="s">
        <v>179</v>
      </c>
    </row>
    <row r="516" s="13" customFormat="1">
      <c r="A516" s="13"/>
      <c r="B516" s="247"/>
      <c r="C516" s="248"/>
      <c r="D516" s="242" t="s">
        <v>190</v>
      </c>
      <c r="E516" s="249" t="s">
        <v>1</v>
      </c>
      <c r="F516" s="250" t="s">
        <v>2612</v>
      </c>
      <c r="G516" s="248"/>
      <c r="H516" s="251">
        <v>58.619999999999997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7" t="s">
        <v>190</v>
      </c>
      <c r="AU516" s="257" t="s">
        <v>87</v>
      </c>
      <c r="AV516" s="13" t="s">
        <v>87</v>
      </c>
      <c r="AW516" s="13" t="s">
        <v>34</v>
      </c>
      <c r="AX516" s="13" t="s">
        <v>78</v>
      </c>
      <c r="AY516" s="257" t="s">
        <v>179</v>
      </c>
    </row>
    <row r="517" s="14" customFormat="1">
      <c r="A517" s="14"/>
      <c r="B517" s="258"/>
      <c r="C517" s="259"/>
      <c r="D517" s="242" t="s">
        <v>190</v>
      </c>
      <c r="E517" s="260" t="s">
        <v>1</v>
      </c>
      <c r="F517" s="261" t="s">
        <v>192</v>
      </c>
      <c r="G517" s="259"/>
      <c r="H517" s="262">
        <v>58.619999999999997</v>
      </c>
      <c r="I517" s="263"/>
      <c r="J517" s="259"/>
      <c r="K517" s="259"/>
      <c r="L517" s="264"/>
      <c r="M517" s="265"/>
      <c r="N517" s="266"/>
      <c r="O517" s="266"/>
      <c r="P517" s="266"/>
      <c r="Q517" s="266"/>
      <c r="R517" s="266"/>
      <c r="S517" s="266"/>
      <c r="T517" s="26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8" t="s">
        <v>190</v>
      </c>
      <c r="AU517" s="268" t="s">
        <v>87</v>
      </c>
      <c r="AV517" s="14" t="s">
        <v>186</v>
      </c>
      <c r="AW517" s="14" t="s">
        <v>34</v>
      </c>
      <c r="AX517" s="14" t="s">
        <v>85</v>
      </c>
      <c r="AY517" s="268" t="s">
        <v>179</v>
      </c>
    </row>
    <row r="518" s="2" customFormat="1" ht="24.15" customHeight="1">
      <c r="A518" s="39"/>
      <c r="B518" s="40"/>
      <c r="C518" s="280" t="s">
        <v>713</v>
      </c>
      <c r="D518" s="280" t="s">
        <v>400</v>
      </c>
      <c r="E518" s="281" t="s">
        <v>2613</v>
      </c>
      <c r="F518" s="282" t="s">
        <v>2614</v>
      </c>
      <c r="G518" s="283" t="s">
        <v>184</v>
      </c>
      <c r="H518" s="284">
        <v>59.555</v>
      </c>
      <c r="I518" s="285"/>
      <c r="J518" s="286">
        <f>ROUND(I518*H518,2)</f>
        <v>0</v>
      </c>
      <c r="K518" s="282" t="s">
        <v>185</v>
      </c>
      <c r="L518" s="287"/>
      <c r="M518" s="288" t="s">
        <v>1</v>
      </c>
      <c r="N518" s="289" t="s">
        <v>43</v>
      </c>
      <c r="O518" s="92"/>
      <c r="P518" s="238">
        <f>O518*H518</f>
        <v>0</v>
      </c>
      <c r="Q518" s="238">
        <v>0.14499999999999999</v>
      </c>
      <c r="R518" s="238">
        <f>Q518*H518</f>
        <v>8.6354749999999996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227</v>
      </c>
      <c r="AT518" s="240" t="s">
        <v>400</v>
      </c>
      <c r="AU518" s="240" t="s">
        <v>87</v>
      </c>
      <c r="AY518" s="18" t="s">
        <v>179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85</v>
      </c>
      <c r="BK518" s="241">
        <f>ROUND(I518*H518,2)</f>
        <v>0</v>
      </c>
      <c r="BL518" s="18" t="s">
        <v>186</v>
      </c>
      <c r="BM518" s="240" t="s">
        <v>2615</v>
      </c>
    </row>
    <row r="519" s="2" customFormat="1">
      <c r="A519" s="39"/>
      <c r="B519" s="40"/>
      <c r="C519" s="41"/>
      <c r="D519" s="242" t="s">
        <v>188</v>
      </c>
      <c r="E519" s="41"/>
      <c r="F519" s="243" t="s">
        <v>2614</v>
      </c>
      <c r="G519" s="41"/>
      <c r="H519" s="41"/>
      <c r="I519" s="244"/>
      <c r="J519" s="41"/>
      <c r="K519" s="41"/>
      <c r="L519" s="45"/>
      <c r="M519" s="245"/>
      <c r="N519" s="246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188</v>
      </c>
      <c r="AU519" s="18" t="s">
        <v>87</v>
      </c>
    </row>
    <row r="520" s="13" customFormat="1">
      <c r="A520" s="13"/>
      <c r="B520" s="247"/>
      <c r="C520" s="248"/>
      <c r="D520" s="242" t="s">
        <v>190</v>
      </c>
      <c r="E520" s="249" t="s">
        <v>1</v>
      </c>
      <c r="F520" s="250" t="s">
        <v>2616</v>
      </c>
      <c r="G520" s="248"/>
      <c r="H520" s="251">
        <v>57.82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190</v>
      </c>
      <c r="AU520" s="257" t="s">
        <v>87</v>
      </c>
      <c r="AV520" s="13" t="s">
        <v>87</v>
      </c>
      <c r="AW520" s="13" t="s">
        <v>34</v>
      </c>
      <c r="AX520" s="13" t="s">
        <v>78</v>
      </c>
      <c r="AY520" s="257" t="s">
        <v>179</v>
      </c>
    </row>
    <row r="521" s="14" customFormat="1">
      <c r="A521" s="14"/>
      <c r="B521" s="258"/>
      <c r="C521" s="259"/>
      <c r="D521" s="242" t="s">
        <v>190</v>
      </c>
      <c r="E521" s="260" t="s">
        <v>1</v>
      </c>
      <c r="F521" s="261" t="s">
        <v>192</v>
      </c>
      <c r="G521" s="259"/>
      <c r="H521" s="262">
        <v>57.82</v>
      </c>
      <c r="I521" s="263"/>
      <c r="J521" s="259"/>
      <c r="K521" s="259"/>
      <c r="L521" s="264"/>
      <c r="M521" s="265"/>
      <c r="N521" s="266"/>
      <c r="O521" s="266"/>
      <c r="P521" s="266"/>
      <c r="Q521" s="266"/>
      <c r="R521" s="266"/>
      <c r="S521" s="266"/>
      <c r="T521" s="26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8" t="s">
        <v>190</v>
      </c>
      <c r="AU521" s="268" t="s">
        <v>87</v>
      </c>
      <c r="AV521" s="14" t="s">
        <v>186</v>
      </c>
      <c r="AW521" s="14" t="s">
        <v>34</v>
      </c>
      <c r="AX521" s="14" t="s">
        <v>85</v>
      </c>
      <c r="AY521" s="268" t="s">
        <v>179</v>
      </c>
    </row>
    <row r="522" s="13" customFormat="1">
      <c r="A522" s="13"/>
      <c r="B522" s="247"/>
      <c r="C522" s="248"/>
      <c r="D522" s="242" t="s">
        <v>190</v>
      </c>
      <c r="E522" s="248"/>
      <c r="F522" s="250" t="s">
        <v>2617</v>
      </c>
      <c r="G522" s="248"/>
      <c r="H522" s="251">
        <v>59.555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190</v>
      </c>
      <c r="AU522" s="257" t="s">
        <v>87</v>
      </c>
      <c r="AV522" s="13" t="s">
        <v>87</v>
      </c>
      <c r="AW522" s="13" t="s">
        <v>4</v>
      </c>
      <c r="AX522" s="13" t="s">
        <v>85</v>
      </c>
      <c r="AY522" s="257" t="s">
        <v>179</v>
      </c>
    </row>
    <row r="523" s="2" customFormat="1" ht="24.15" customHeight="1">
      <c r="A523" s="39"/>
      <c r="B523" s="40"/>
      <c r="C523" s="280" t="s">
        <v>717</v>
      </c>
      <c r="D523" s="280" t="s">
        <v>400</v>
      </c>
      <c r="E523" s="281" t="s">
        <v>2618</v>
      </c>
      <c r="F523" s="282" t="s">
        <v>2619</v>
      </c>
      <c r="G523" s="283" t="s">
        <v>184</v>
      </c>
      <c r="H523" s="284">
        <v>0.82399999999999995</v>
      </c>
      <c r="I523" s="285"/>
      <c r="J523" s="286">
        <f>ROUND(I523*H523,2)</f>
        <v>0</v>
      </c>
      <c r="K523" s="282" t="s">
        <v>185</v>
      </c>
      <c r="L523" s="287"/>
      <c r="M523" s="288" t="s">
        <v>1</v>
      </c>
      <c r="N523" s="289" t="s">
        <v>43</v>
      </c>
      <c r="O523" s="92"/>
      <c r="P523" s="238">
        <f>O523*H523</f>
        <v>0</v>
      </c>
      <c r="Q523" s="238">
        <v>0.14499999999999999</v>
      </c>
      <c r="R523" s="238">
        <f>Q523*H523</f>
        <v>0.11947999999999999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227</v>
      </c>
      <c r="AT523" s="240" t="s">
        <v>400</v>
      </c>
      <c r="AU523" s="240" t="s">
        <v>87</v>
      </c>
      <c r="AY523" s="18" t="s">
        <v>179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85</v>
      </c>
      <c r="BK523" s="241">
        <f>ROUND(I523*H523,2)</f>
        <v>0</v>
      </c>
      <c r="BL523" s="18" t="s">
        <v>186</v>
      </c>
      <c r="BM523" s="240" t="s">
        <v>2620</v>
      </c>
    </row>
    <row r="524" s="2" customFormat="1">
      <c r="A524" s="39"/>
      <c r="B524" s="40"/>
      <c r="C524" s="41"/>
      <c r="D524" s="242" t="s">
        <v>188</v>
      </c>
      <c r="E524" s="41"/>
      <c r="F524" s="243" t="s">
        <v>2621</v>
      </c>
      <c r="G524" s="41"/>
      <c r="H524" s="41"/>
      <c r="I524" s="244"/>
      <c r="J524" s="41"/>
      <c r="K524" s="41"/>
      <c r="L524" s="45"/>
      <c r="M524" s="245"/>
      <c r="N524" s="24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188</v>
      </c>
      <c r="AU524" s="18" t="s">
        <v>87</v>
      </c>
    </row>
    <row r="525" s="13" customFormat="1">
      <c r="A525" s="13"/>
      <c r="B525" s="247"/>
      <c r="C525" s="248"/>
      <c r="D525" s="242" t="s">
        <v>190</v>
      </c>
      <c r="E525" s="249" t="s">
        <v>1</v>
      </c>
      <c r="F525" s="250" t="s">
        <v>2622</v>
      </c>
      <c r="G525" s="248"/>
      <c r="H525" s="251">
        <v>0.80000000000000004</v>
      </c>
      <c r="I525" s="252"/>
      <c r="J525" s="248"/>
      <c r="K525" s="248"/>
      <c r="L525" s="253"/>
      <c r="M525" s="254"/>
      <c r="N525" s="255"/>
      <c r="O525" s="255"/>
      <c r="P525" s="255"/>
      <c r="Q525" s="255"/>
      <c r="R525" s="255"/>
      <c r="S525" s="255"/>
      <c r="T525" s="25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7" t="s">
        <v>190</v>
      </c>
      <c r="AU525" s="257" t="s">
        <v>87</v>
      </c>
      <c r="AV525" s="13" t="s">
        <v>87</v>
      </c>
      <c r="AW525" s="13" t="s">
        <v>34</v>
      </c>
      <c r="AX525" s="13" t="s">
        <v>78</v>
      </c>
      <c r="AY525" s="257" t="s">
        <v>179</v>
      </c>
    </row>
    <row r="526" s="14" customFormat="1">
      <c r="A526" s="14"/>
      <c r="B526" s="258"/>
      <c r="C526" s="259"/>
      <c r="D526" s="242" t="s">
        <v>190</v>
      </c>
      <c r="E526" s="260" t="s">
        <v>1</v>
      </c>
      <c r="F526" s="261" t="s">
        <v>192</v>
      </c>
      <c r="G526" s="259"/>
      <c r="H526" s="262">
        <v>0.80000000000000004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8" t="s">
        <v>190</v>
      </c>
      <c r="AU526" s="268" t="s">
        <v>87</v>
      </c>
      <c r="AV526" s="14" t="s">
        <v>186</v>
      </c>
      <c r="AW526" s="14" t="s">
        <v>34</v>
      </c>
      <c r="AX526" s="14" t="s">
        <v>85</v>
      </c>
      <c r="AY526" s="268" t="s">
        <v>179</v>
      </c>
    </row>
    <row r="527" s="13" customFormat="1">
      <c r="A527" s="13"/>
      <c r="B527" s="247"/>
      <c r="C527" s="248"/>
      <c r="D527" s="242" t="s">
        <v>190</v>
      </c>
      <c r="E527" s="248"/>
      <c r="F527" s="250" t="s">
        <v>2623</v>
      </c>
      <c r="G527" s="248"/>
      <c r="H527" s="251">
        <v>0.82399999999999995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7" t="s">
        <v>190</v>
      </c>
      <c r="AU527" s="257" t="s">
        <v>87</v>
      </c>
      <c r="AV527" s="13" t="s">
        <v>87</v>
      </c>
      <c r="AW527" s="13" t="s">
        <v>4</v>
      </c>
      <c r="AX527" s="13" t="s">
        <v>85</v>
      </c>
      <c r="AY527" s="257" t="s">
        <v>179</v>
      </c>
    </row>
    <row r="528" s="2" customFormat="1" ht="16.5" customHeight="1">
      <c r="A528" s="39"/>
      <c r="B528" s="40"/>
      <c r="C528" s="280" t="s">
        <v>723</v>
      </c>
      <c r="D528" s="280" t="s">
        <v>400</v>
      </c>
      <c r="E528" s="281" t="s">
        <v>2624</v>
      </c>
      <c r="F528" s="282" t="s">
        <v>2625</v>
      </c>
      <c r="G528" s="283" t="s">
        <v>403</v>
      </c>
      <c r="H528" s="284">
        <v>2.6259999999999999</v>
      </c>
      <c r="I528" s="285"/>
      <c r="J528" s="286">
        <f>ROUND(I528*H528,2)</f>
        <v>0</v>
      </c>
      <c r="K528" s="282" t="s">
        <v>185</v>
      </c>
      <c r="L528" s="287"/>
      <c r="M528" s="288" t="s">
        <v>1</v>
      </c>
      <c r="N528" s="289" t="s">
        <v>43</v>
      </c>
      <c r="O528" s="92"/>
      <c r="P528" s="238">
        <f>O528*H528</f>
        <v>0</v>
      </c>
      <c r="Q528" s="238">
        <v>1</v>
      </c>
      <c r="R528" s="238">
        <f>Q528*H528</f>
        <v>2.6259999999999999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227</v>
      </c>
      <c r="AT528" s="240" t="s">
        <v>400</v>
      </c>
      <c r="AU528" s="240" t="s">
        <v>87</v>
      </c>
      <c r="AY528" s="18" t="s">
        <v>179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85</v>
      </c>
      <c r="BK528" s="241">
        <f>ROUND(I528*H528,2)</f>
        <v>0</v>
      </c>
      <c r="BL528" s="18" t="s">
        <v>186</v>
      </c>
      <c r="BM528" s="240" t="s">
        <v>2626</v>
      </c>
    </row>
    <row r="529" s="2" customFormat="1">
      <c r="A529" s="39"/>
      <c r="B529" s="40"/>
      <c r="C529" s="41"/>
      <c r="D529" s="242" t="s">
        <v>188</v>
      </c>
      <c r="E529" s="41"/>
      <c r="F529" s="243" t="s">
        <v>2625</v>
      </c>
      <c r="G529" s="41"/>
      <c r="H529" s="41"/>
      <c r="I529" s="244"/>
      <c r="J529" s="41"/>
      <c r="K529" s="41"/>
      <c r="L529" s="45"/>
      <c r="M529" s="245"/>
      <c r="N529" s="246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188</v>
      </c>
      <c r="AU529" s="18" t="s">
        <v>87</v>
      </c>
    </row>
    <row r="530" s="13" customFormat="1">
      <c r="A530" s="13"/>
      <c r="B530" s="247"/>
      <c r="C530" s="248"/>
      <c r="D530" s="242" t="s">
        <v>190</v>
      </c>
      <c r="E530" s="249" t="s">
        <v>1</v>
      </c>
      <c r="F530" s="250" t="s">
        <v>2627</v>
      </c>
      <c r="G530" s="248"/>
      <c r="H530" s="251">
        <v>1.3129999999999999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7" t="s">
        <v>190</v>
      </c>
      <c r="AU530" s="257" t="s">
        <v>87</v>
      </c>
      <c r="AV530" s="13" t="s">
        <v>87</v>
      </c>
      <c r="AW530" s="13" t="s">
        <v>34</v>
      </c>
      <c r="AX530" s="13" t="s">
        <v>78</v>
      </c>
      <c r="AY530" s="257" t="s">
        <v>179</v>
      </c>
    </row>
    <row r="531" s="14" customFormat="1">
      <c r="A531" s="14"/>
      <c r="B531" s="258"/>
      <c r="C531" s="259"/>
      <c r="D531" s="242" t="s">
        <v>190</v>
      </c>
      <c r="E531" s="260" t="s">
        <v>1</v>
      </c>
      <c r="F531" s="261" t="s">
        <v>192</v>
      </c>
      <c r="G531" s="259"/>
      <c r="H531" s="262">
        <v>1.3129999999999999</v>
      </c>
      <c r="I531" s="263"/>
      <c r="J531" s="259"/>
      <c r="K531" s="259"/>
      <c r="L531" s="264"/>
      <c r="M531" s="265"/>
      <c r="N531" s="266"/>
      <c r="O531" s="266"/>
      <c r="P531" s="266"/>
      <c r="Q531" s="266"/>
      <c r="R531" s="266"/>
      <c r="S531" s="266"/>
      <c r="T531" s="26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8" t="s">
        <v>190</v>
      </c>
      <c r="AU531" s="268" t="s">
        <v>87</v>
      </c>
      <c r="AV531" s="14" t="s">
        <v>186</v>
      </c>
      <c r="AW531" s="14" t="s">
        <v>34</v>
      </c>
      <c r="AX531" s="14" t="s">
        <v>85</v>
      </c>
      <c r="AY531" s="268" t="s">
        <v>179</v>
      </c>
    </row>
    <row r="532" s="13" customFormat="1">
      <c r="A532" s="13"/>
      <c r="B532" s="247"/>
      <c r="C532" s="248"/>
      <c r="D532" s="242" t="s">
        <v>190</v>
      </c>
      <c r="E532" s="248"/>
      <c r="F532" s="250" t="s">
        <v>2628</v>
      </c>
      <c r="G532" s="248"/>
      <c r="H532" s="251">
        <v>2.6259999999999999</v>
      </c>
      <c r="I532" s="252"/>
      <c r="J532" s="248"/>
      <c r="K532" s="248"/>
      <c r="L532" s="253"/>
      <c r="M532" s="254"/>
      <c r="N532" s="255"/>
      <c r="O532" s="255"/>
      <c r="P532" s="255"/>
      <c r="Q532" s="255"/>
      <c r="R532" s="255"/>
      <c r="S532" s="255"/>
      <c r="T532" s="25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7" t="s">
        <v>190</v>
      </c>
      <c r="AU532" s="257" t="s">
        <v>87</v>
      </c>
      <c r="AV532" s="13" t="s">
        <v>87</v>
      </c>
      <c r="AW532" s="13" t="s">
        <v>4</v>
      </c>
      <c r="AX532" s="13" t="s">
        <v>85</v>
      </c>
      <c r="AY532" s="257" t="s">
        <v>179</v>
      </c>
    </row>
    <row r="533" s="12" customFormat="1" ht="22.8" customHeight="1">
      <c r="A533" s="12"/>
      <c r="B533" s="213"/>
      <c r="C533" s="214"/>
      <c r="D533" s="215" t="s">
        <v>77</v>
      </c>
      <c r="E533" s="227" t="s">
        <v>227</v>
      </c>
      <c r="F533" s="227" t="s">
        <v>950</v>
      </c>
      <c r="G533" s="214"/>
      <c r="H533" s="214"/>
      <c r="I533" s="217"/>
      <c r="J533" s="228">
        <f>BK533</f>
        <v>0</v>
      </c>
      <c r="K533" s="214"/>
      <c r="L533" s="219"/>
      <c r="M533" s="220"/>
      <c r="N533" s="221"/>
      <c r="O533" s="221"/>
      <c r="P533" s="222">
        <f>SUM(P534:P569)</f>
        <v>0</v>
      </c>
      <c r="Q533" s="221"/>
      <c r="R533" s="222">
        <f>SUM(R534:R569)</f>
        <v>1.0674699999999999</v>
      </c>
      <c r="S533" s="221"/>
      <c r="T533" s="223">
        <f>SUM(T534:T569)</f>
        <v>0.91999999999999993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4" t="s">
        <v>85</v>
      </c>
      <c r="AT533" s="225" t="s">
        <v>77</v>
      </c>
      <c r="AU533" s="225" t="s">
        <v>85</v>
      </c>
      <c r="AY533" s="224" t="s">
        <v>179</v>
      </c>
      <c r="BK533" s="226">
        <f>SUM(BK534:BK569)</f>
        <v>0</v>
      </c>
    </row>
    <row r="534" s="2" customFormat="1" ht="24.15" customHeight="1">
      <c r="A534" s="39"/>
      <c r="B534" s="40"/>
      <c r="C534" s="229" t="s">
        <v>729</v>
      </c>
      <c r="D534" s="229" t="s">
        <v>181</v>
      </c>
      <c r="E534" s="230" t="s">
        <v>2629</v>
      </c>
      <c r="F534" s="231" t="s">
        <v>2630</v>
      </c>
      <c r="G534" s="232" t="s">
        <v>253</v>
      </c>
      <c r="H534" s="233">
        <v>7</v>
      </c>
      <c r="I534" s="234"/>
      <c r="J534" s="235">
        <f>ROUND(I534*H534,2)</f>
        <v>0</v>
      </c>
      <c r="K534" s="231" t="s">
        <v>185</v>
      </c>
      <c r="L534" s="45"/>
      <c r="M534" s="236" t="s">
        <v>1</v>
      </c>
      <c r="N534" s="237" t="s">
        <v>43</v>
      </c>
      <c r="O534" s="92"/>
      <c r="P534" s="238">
        <f>O534*H534</f>
        <v>0</v>
      </c>
      <c r="Q534" s="238">
        <v>0.0027599999999999999</v>
      </c>
      <c r="R534" s="238">
        <f>Q534*H534</f>
        <v>0.01932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186</v>
      </c>
      <c r="AT534" s="240" t="s">
        <v>181</v>
      </c>
      <c r="AU534" s="240" t="s">
        <v>87</v>
      </c>
      <c r="AY534" s="18" t="s">
        <v>179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85</v>
      </c>
      <c r="BK534" s="241">
        <f>ROUND(I534*H534,2)</f>
        <v>0</v>
      </c>
      <c r="BL534" s="18" t="s">
        <v>186</v>
      </c>
      <c r="BM534" s="240" t="s">
        <v>2631</v>
      </c>
    </row>
    <row r="535" s="2" customFormat="1">
      <c r="A535" s="39"/>
      <c r="B535" s="40"/>
      <c r="C535" s="41"/>
      <c r="D535" s="242" t="s">
        <v>188</v>
      </c>
      <c r="E535" s="41"/>
      <c r="F535" s="243" t="s">
        <v>2632</v>
      </c>
      <c r="G535" s="41"/>
      <c r="H535" s="41"/>
      <c r="I535" s="244"/>
      <c r="J535" s="41"/>
      <c r="K535" s="41"/>
      <c r="L535" s="45"/>
      <c r="M535" s="245"/>
      <c r="N535" s="24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188</v>
      </c>
      <c r="AU535" s="18" t="s">
        <v>87</v>
      </c>
    </row>
    <row r="536" s="13" customFormat="1">
      <c r="A536" s="13"/>
      <c r="B536" s="247"/>
      <c r="C536" s="248"/>
      <c r="D536" s="242" t="s">
        <v>190</v>
      </c>
      <c r="E536" s="249" t="s">
        <v>1</v>
      </c>
      <c r="F536" s="250" t="s">
        <v>2633</v>
      </c>
      <c r="G536" s="248"/>
      <c r="H536" s="251">
        <v>7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190</v>
      </c>
      <c r="AU536" s="257" t="s">
        <v>87</v>
      </c>
      <c r="AV536" s="13" t="s">
        <v>87</v>
      </c>
      <c r="AW536" s="13" t="s">
        <v>34</v>
      </c>
      <c r="AX536" s="13" t="s">
        <v>85</v>
      </c>
      <c r="AY536" s="257" t="s">
        <v>179</v>
      </c>
    </row>
    <row r="537" s="2" customFormat="1" ht="24.15" customHeight="1">
      <c r="A537" s="39"/>
      <c r="B537" s="40"/>
      <c r="C537" s="229" t="s">
        <v>735</v>
      </c>
      <c r="D537" s="229" t="s">
        <v>181</v>
      </c>
      <c r="E537" s="230" t="s">
        <v>2634</v>
      </c>
      <c r="F537" s="231" t="s">
        <v>2635</v>
      </c>
      <c r="G537" s="232" t="s">
        <v>195</v>
      </c>
      <c r="H537" s="233">
        <v>1</v>
      </c>
      <c r="I537" s="234"/>
      <c r="J537" s="235">
        <f>ROUND(I537*H537,2)</f>
        <v>0</v>
      </c>
      <c r="K537" s="231" t="s">
        <v>185</v>
      </c>
      <c r="L537" s="45"/>
      <c r="M537" s="236" t="s">
        <v>1</v>
      </c>
      <c r="N537" s="237" t="s">
        <v>43</v>
      </c>
      <c r="O537" s="92"/>
      <c r="P537" s="238">
        <f>O537*H537</f>
        <v>0</v>
      </c>
      <c r="Q537" s="238">
        <v>0.058029999999999998</v>
      </c>
      <c r="R537" s="238">
        <f>Q537*H537</f>
        <v>0.058029999999999998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186</v>
      </c>
      <c r="AT537" s="240" t="s">
        <v>181</v>
      </c>
      <c r="AU537" s="240" t="s">
        <v>87</v>
      </c>
      <c r="AY537" s="18" t="s">
        <v>179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85</v>
      </c>
      <c r="BK537" s="241">
        <f>ROUND(I537*H537,2)</f>
        <v>0</v>
      </c>
      <c r="BL537" s="18" t="s">
        <v>186</v>
      </c>
      <c r="BM537" s="240" t="s">
        <v>2636</v>
      </c>
    </row>
    <row r="538" s="2" customFormat="1">
      <c r="A538" s="39"/>
      <c r="B538" s="40"/>
      <c r="C538" s="41"/>
      <c r="D538" s="242" t="s">
        <v>188</v>
      </c>
      <c r="E538" s="41"/>
      <c r="F538" s="243" t="s">
        <v>2637</v>
      </c>
      <c r="G538" s="41"/>
      <c r="H538" s="41"/>
      <c r="I538" s="244"/>
      <c r="J538" s="41"/>
      <c r="K538" s="41"/>
      <c r="L538" s="45"/>
      <c r="M538" s="245"/>
      <c r="N538" s="246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188</v>
      </c>
      <c r="AU538" s="18" t="s">
        <v>87</v>
      </c>
    </row>
    <row r="539" s="13" customFormat="1">
      <c r="A539" s="13"/>
      <c r="B539" s="247"/>
      <c r="C539" s="248"/>
      <c r="D539" s="242" t="s">
        <v>190</v>
      </c>
      <c r="E539" s="249" t="s">
        <v>1</v>
      </c>
      <c r="F539" s="250" t="s">
        <v>85</v>
      </c>
      <c r="G539" s="248"/>
      <c r="H539" s="251">
        <v>1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190</v>
      </c>
      <c r="AU539" s="257" t="s">
        <v>87</v>
      </c>
      <c r="AV539" s="13" t="s">
        <v>87</v>
      </c>
      <c r="AW539" s="13" t="s">
        <v>34</v>
      </c>
      <c r="AX539" s="13" t="s">
        <v>85</v>
      </c>
      <c r="AY539" s="257" t="s">
        <v>179</v>
      </c>
    </row>
    <row r="540" s="2" customFormat="1" ht="33" customHeight="1">
      <c r="A540" s="39"/>
      <c r="B540" s="40"/>
      <c r="C540" s="229" t="s">
        <v>740</v>
      </c>
      <c r="D540" s="229" t="s">
        <v>181</v>
      </c>
      <c r="E540" s="230" t="s">
        <v>2638</v>
      </c>
      <c r="F540" s="231" t="s">
        <v>2639</v>
      </c>
      <c r="G540" s="232" t="s">
        <v>195</v>
      </c>
      <c r="H540" s="233">
        <v>1</v>
      </c>
      <c r="I540" s="234"/>
      <c r="J540" s="235">
        <f>ROUND(I540*H540,2)</f>
        <v>0</v>
      </c>
      <c r="K540" s="231" t="s">
        <v>185</v>
      </c>
      <c r="L540" s="45"/>
      <c r="M540" s="236" t="s">
        <v>1</v>
      </c>
      <c r="N540" s="237" t="s">
        <v>43</v>
      </c>
      <c r="O540" s="92"/>
      <c r="P540" s="238">
        <f>O540*H540</f>
        <v>0</v>
      </c>
      <c r="Q540" s="238">
        <v>0.01136</v>
      </c>
      <c r="R540" s="238">
        <f>Q540*H540</f>
        <v>0.01136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186</v>
      </c>
      <c r="AT540" s="240" t="s">
        <v>181</v>
      </c>
      <c r="AU540" s="240" t="s">
        <v>87</v>
      </c>
      <c r="AY540" s="18" t="s">
        <v>179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85</v>
      </c>
      <c r="BK540" s="241">
        <f>ROUND(I540*H540,2)</f>
        <v>0</v>
      </c>
      <c r="BL540" s="18" t="s">
        <v>186</v>
      </c>
      <c r="BM540" s="240" t="s">
        <v>2640</v>
      </c>
    </row>
    <row r="541" s="2" customFormat="1">
      <c r="A541" s="39"/>
      <c r="B541" s="40"/>
      <c r="C541" s="41"/>
      <c r="D541" s="242" t="s">
        <v>188</v>
      </c>
      <c r="E541" s="41"/>
      <c r="F541" s="243" t="s">
        <v>2641</v>
      </c>
      <c r="G541" s="41"/>
      <c r="H541" s="41"/>
      <c r="I541" s="244"/>
      <c r="J541" s="41"/>
      <c r="K541" s="41"/>
      <c r="L541" s="45"/>
      <c r="M541" s="245"/>
      <c r="N541" s="24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188</v>
      </c>
      <c r="AU541" s="18" t="s">
        <v>87</v>
      </c>
    </row>
    <row r="542" s="13" customFormat="1">
      <c r="A542" s="13"/>
      <c r="B542" s="247"/>
      <c r="C542" s="248"/>
      <c r="D542" s="242" t="s">
        <v>190</v>
      </c>
      <c r="E542" s="249" t="s">
        <v>1</v>
      </c>
      <c r="F542" s="250" t="s">
        <v>85</v>
      </c>
      <c r="G542" s="248"/>
      <c r="H542" s="251">
        <v>1</v>
      </c>
      <c r="I542" s="252"/>
      <c r="J542" s="248"/>
      <c r="K542" s="248"/>
      <c r="L542" s="253"/>
      <c r="M542" s="254"/>
      <c r="N542" s="255"/>
      <c r="O542" s="255"/>
      <c r="P542" s="255"/>
      <c r="Q542" s="255"/>
      <c r="R542" s="255"/>
      <c r="S542" s="255"/>
      <c r="T542" s="25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7" t="s">
        <v>190</v>
      </c>
      <c r="AU542" s="257" t="s">
        <v>87</v>
      </c>
      <c r="AV542" s="13" t="s">
        <v>87</v>
      </c>
      <c r="AW542" s="13" t="s">
        <v>34</v>
      </c>
      <c r="AX542" s="13" t="s">
        <v>85</v>
      </c>
      <c r="AY542" s="257" t="s">
        <v>179</v>
      </c>
    </row>
    <row r="543" s="2" customFormat="1" ht="24.15" customHeight="1">
      <c r="A543" s="39"/>
      <c r="B543" s="40"/>
      <c r="C543" s="229" t="s">
        <v>745</v>
      </c>
      <c r="D543" s="229" t="s">
        <v>181</v>
      </c>
      <c r="E543" s="230" t="s">
        <v>2642</v>
      </c>
      <c r="F543" s="231" t="s">
        <v>2643</v>
      </c>
      <c r="G543" s="232" t="s">
        <v>195</v>
      </c>
      <c r="H543" s="233">
        <v>1</v>
      </c>
      <c r="I543" s="234"/>
      <c r="J543" s="235">
        <f>ROUND(I543*H543,2)</f>
        <v>0</v>
      </c>
      <c r="K543" s="231" t="s">
        <v>185</v>
      </c>
      <c r="L543" s="45"/>
      <c r="M543" s="236" t="s">
        <v>1</v>
      </c>
      <c r="N543" s="237" t="s">
        <v>43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186</v>
      </c>
      <c r="AT543" s="240" t="s">
        <v>181</v>
      </c>
      <c r="AU543" s="240" t="s">
        <v>87</v>
      </c>
      <c r="AY543" s="18" t="s">
        <v>179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85</v>
      </c>
      <c r="BK543" s="241">
        <f>ROUND(I543*H543,2)</f>
        <v>0</v>
      </c>
      <c r="BL543" s="18" t="s">
        <v>186</v>
      </c>
      <c r="BM543" s="240" t="s">
        <v>2644</v>
      </c>
    </row>
    <row r="544" s="2" customFormat="1">
      <c r="A544" s="39"/>
      <c r="B544" s="40"/>
      <c r="C544" s="41"/>
      <c r="D544" s="242" t="s">
        <v>188</v>
      </c>
      <c r="E544" s="41"/>
      <c r="F544" s="243" t="s">
        <v>2645</v>
      </c>
      <c r="G544" s="41"/>
      <c r="H544" s="41"/>
      <c r="I544" s="244"/>
      <c r="J544" s="41"/>
      <c r="K544" s="41"/>
      <c r="L544" s="45"/>
      <c r="M544" s="245"/>
      <c r="N544" s="246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188</v>
      </c>
      <c r="AU544" s="18" t="s">
        <v>87</v>
      </c>
    </row>
    <row r="545" s="13" customFormat="1">
      <c r="A545" s="13"/>
      <c r="B545" s="247"/>
      <c r="C545" s="248"/>
      <c r="D545" s="242" t="s">
        <v>190</v>
      </c>
      <c r="E545" s="249" t="s">
        <v>1</v>
      </c>
      <c r="F545" s="250" t="s">
        <v>85</v>
      </c>
      <c r="G545" s="248"/>
      <c r="H545" s="251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190</v>
      </c>
      <c r="AU545" s="257" t="s">
        <v>87</v>
      </c>
      <c r="AV545" s="13" t="s">
        <v>87</v>
      </c>
      <c r="AW545" s="13" t="s">
        <v>34</v>
      </c>
      <c r="AX545" s="13" t="s">
        <v>85</v>
      </c>
      <c r="AY545" s="257" t="s">
        <v>179</v>
      </c>
    </row>
    <row r="546" s="2" customFormat="1" ht="33" customHeight="1">
      <c r="A546" s="39"/>
      <c r="B546" s="40"/>
      <c r="C546" s="229" t="s">
        <v>750</v>
      </c>
      <c r="D546" s="229" t="s">
        <v>181</v>
      </c>
      <c r="E546" s="230" t="s">
        <v>2646</v>
      </c>
      <c r="F546" s="231" t="s">
        <v>2647</v>
      </c>
      <c r="G546" s="232" t="s">
        <v>195</v>
      </c>
      <c r="H546" s="233">
        <v>1</v>
      </c>
      <c r="I546" s="234"/>
      <c r="J546" s="235">
        <f>ROUND(I546*H546,2)</f>
        <v>0</v>
      </c>
      <c r="K546" s="231" t="s">
        <v>185</v>
      </c>
      <c r="L546" s="45"/>
      <c r="M546" s="236" t="s">
        <v>1</v>
      </c>
      <c r="N546" s="237" t="s">
        <v>43</v>
      </c>
      <c r="O546" s="92"/>
      <c r="P546" s="238">
        <f>O546*H546</f>
        <v>0</v>
      </c>
      <c r="Q546" s="238">
        <v>0.054539999999999998</v>
      </c>
      <c r="R546" s="238">
        <f>Q546*H546</f>
        <v>0.054539999999999998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186</v>
      </c>
      <c r="AT546" s="240" t="s">
        <v>181</v>
      </c>
      <c r="AU546" s="240" t="s">
        <v>87</v>
      </c>
      <c r="AY546" s="18" t="s">
        <v>179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85</v>
      </c>
      <c r="BK546" s="241">
        <f>ROUND(I546*H546,2)</f>
        <v>0</v>
      </c>
      <c r="BL546" s="18" t="s">
        <v>186</v>
      </c>
      <c r="BM546" s="240" t="s">
        <v>2648</v>
      </c>
    </row>
    <row r="547" s="2" customFormat="1">
      <c r="A547" s="39"/>
      <c r="B547" s="40"/>
      <c r="C547" s="41"/>
      <c r="D547" s="242" t="s">
        <v>188</v>
      </c>
      <c r="E547" s="41"/>
      <c r="F547" s="243" t="s">
        <v>2649</v>
      </c>
      <c r="G547" s="41"/>
      <c r="H547" s="41"/>
      <c r="I547" s="244"/>
      <c r="J547" s="41"/>
      <c r="K547" s="41"/>
      <c r="L547" s="45"/>
      <c r="M547" s="245"/>
      <c r="N547" s="246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188</v>
      </c>
      <c r="AU547" s="18" t="s">
        <v>87</v>
      </c>
    </row>
    <row r="548" s="13" customFormat="1">
      <c r="A548" s="13"/>
      <c r="B548" s="247"/>
      <c r="C548" s="248"/>
      <c r="D548" s="242" t="s">
        <v>190</v>
      </c>
      <c r="E548" s="249" t="s">
        <v>1</v>
      </c>
      <c r="F548" s="250" t="s">
        <v>85</v>
      </c>
      <c r="G548" s="248"/>
      <c r="H548" s="251">
        <v>1</v>
      </c>
      <c r="I548" s="252"/>
      <c r="J548" s="248"/>
      <c r="K548" s="248"/>
      <c r="L548" s="253"/>
      <c r="M548" s="254"/>
      <c r="N548" s="255"/>
      <c r="O548" s="255"/>
      <c r="P548" s="255"/>
      <c r="Q548" s="255"/>
      <c r="R548" s="255"/>
      <c r="S548" s="255"/>
      <c r="T548" s="25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7" t="s">
        <v>190</v>
      </c>
      <c r="AU548" s="257" t="s">
        <v>87</v>
      </c>
      <c r="AV548" s="13" t="s">
        <v>87</v>
      </c>
      <c r="AW548" s="13" t="s">
        <v>34</v>
      </c>
      <c r="AX548" s="13" t="s">
        <v>85</v>
      </c>
      <c r="AY548" s="257" t="s">
        <v>179</v>
      </c>
    </row>
    <row r="549" s="2" customFormat="1" ht="21.75" customHeight="1">
      <c r="A549" s="39"/>
      <c r="B549" s="40"/>
      <c r="C549" s="229" t="s">
        <v>755</v>
      </c>
      <c r="D549" s="229" t="s">
        <v>181</v>
      </c>
      <c r="E549" s="230" t="s">
        <v>2650</v>
      </c>
      <c r="F549" s="231" t="s">
        <v>2651</v>
      </c>
      <c r="G549" s="232" t="s">
        <v>195</v>
      </c>
      <c r="H549" s="233">
        <v>1</v>
      </c>
      <c r="I549" s="234"/>
      <c r="J549" s="235">
        <f>ROUND(I549*H549,2)</f>
        <v>0</v>
      </c>
      <c r="K549" s="231" t="s">
        <v>185</v>
      </c>
      <c r="L549" s="45"/>
      <c r="M549" s="236" t="s">
        <v>1</v>
      </c>
      <c r="N549" s="237" t="s">
        <v>43</v>
      </c>
      <c r="O549" s="92"/>
      <c r="P549" s="238">
        <f>O549*H549</f>
        <v>0</v>
      </c>
      <c r="Q549" s="238">
        <v>0.00062</v>
      </c>
      <c r="R549" s="238">
        <f>Q549*H549</f>
        <v>0.00062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186</v>
      </c>
      <c r="AT549" s="240" t="s">
        <v>181</v>
      </c>
      <c r="AU549" s="240" t="s">
        <v>87</v>
      </c>
      <c r="AY549" s="18" t="s">
        <v>179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85</v>
      </c>
      <c r="BK549" s="241">
        <f>ROUND(I549*H549,2)</f>
        <v>0</v>
      </c>
      <c r="BL549" s="18" t="s">
        <v>186</v>
      </c>
      <c r="BM549" s="240" t="s">
        <v>2652</v>
      </c>
    </row>
    <row r="550" s="2" customFormat="1">
      <c r="A550" s="39"/>
      <c r="B550" s="40"/>
      <c r="C550" s="41"/>
      <c r="D550" s="242" t="s">
        <v>188</v>
      </c>
      <c r="E550" s="41"/>
      <c r="F550" s="243" t="s">
        <v>2653</v>
      </c>
      <c r="G550" s="41"/>
      <c r="H550" s="41"/>
      <c r="I550" s="244"/>
      <c r="J550" s="41"/>
      <c r="K550" s="41"/>
      <c r="L550" s="45"/>
      <c r="M550" s="245"/>
      <c r="N550" s="246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188</v>
      </c>
      <c r="AU550" s="18" t="s">
        <v>87</v>
      </c>
    </row>
    <row r="551" s="13" customFormat="1">
      <c r="A551" s="13"/>
      <c r="B551" s="247"/>
      <c r="C551" s="248"/>
      <c r="D551" s="242" t="s">
        <v>190</v>
      </c>
      <c r="E551" s="249" t="s">
        <v>1</v>
      </c>
      <c r="F551" s="250" t="s">
        <v>85</v>
      </c>
      <c r="G551" s="248"/>
      <c r="H551" s="251">
        <v>1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190</v>
      </c>
      <c r="AU551" s="257" t="s">
        <v>87</v>
      </c>
      <c r="AV551" s="13" t="s">
        <v>87</v>
      </c>
      <c r="AW551" s="13" t="s">
        <v>34</v>
      </c>
      <c r="AX551" s="13" t="s">
        <v>85</v>
      </c>
      <c r="AY551" s="257" t="s">
        <v>179</v>
      </c>
    </row>
    <row r="552" s="2" customFormat="1" ht="24.15" customHeight="1">
      <c r="A552" s="39"/>
      <c r="B552" s="40"/>
      <c r="C552" s="229" t="s">
        <v>761</v>
      </c>
      <c r="D552" s="229" t="s">
        <v>181</v>
      </c>
      <c r="E552" s="230" t="s">
        <v>2654</v>
      </c>
      <c r="F552" s="231" t="s">
        <v>2655</v>
      </c>
      <c r="G552" s="232" t="s">
        <v>195</v>
      </c>
      <c r="H552" s="233">
        <v>1</v>
      </c>
      <c r="I552" s="234"/>
      <c r="J552" s="235">
        <f>ROUND(I552*H552,2)</f>
        <v>0</v>
      </c>
      <c r="K552" s="231" t="s">
        <v>185</v>
      </c>
      <c r="L552" s="45"/>
      <c r="M552" s="236" t="s">
        <v>1</v>
      </c>
      <c r="N552" s="237" t="s">
        <v>43</v>
      </c>
      <c r="O552" s="92"/>
      <c r="P552" s="238">
        <f>O552*H552</f>
        <v>0</v>
      </c>
      <c r="Q552" s="238">
        <v>0.62248000000000003</v>
      </c>
      <c r="R552" s="238">
        <f>Q552*H552</f>
        <v>0.62248000000000003</v>
      </c>
      <c r="S552" s="238">
        <v>0.62</v>
      </c>
      <c r="T552" s="239">
        <f>S552*H552</f>
        <v>0.62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186</v>
      </c>
      <c r="AT552" s="240" t="s">
        <v>181</v>
      </c>
      <c r="AU552" s="240" t="s">
        <v>87</v>
      </c>
      <c r="AY552" s="18" t="s">
        <v>179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85</v>
      </c>
      <c r="BK552" s="241">
        <f>ROUND(I552*H552,2)</f>
        <v>0</v>
      </c>
      <c r="BL552" s="18" t="s">
        <v>186</v>
      </c>
      <c r="BM552" s="240" t="s">
        <v>2656</v>
      </c>
    </row>
    <row r="553" s="2" customFormat="1">
      <c r="A553" s="39"/>
      <c r="B553" s="40"/>
      <c r="C553" s="41"/>
      <c r="D553" s="242" t="s">
        <v>188</v>
      </c>
      <c r="E553" s="41"/>
      <c r="F553" s="243" t="s">
        <v>2657</v>
      </c>
      <c r="G553" s="41"/>
      <c r="H553" s="41"/>
      <c r="I553" s="244"/>
      <c r="J553" s="41"/>
      <c r="K553" s="41"/>
      <c r="L553" s="45"/>
      <c r="M553" s="245"/>
      <c r="N553" s="24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188</v>
      </c>
      <c r="AU553" s="18" t="s">
        <v>87</v>
      </c>
    </row>
    <row r="554" s="2" customFormat="1">
      <c r="A554" s="39"/>
      <c r="B554" s="40"/>
      <c r="C554" s="41"/>
      <c r="D554" s="242" t="s">
        <v>198</v>
      </c>
      <c r="E554" s="41"/>
      <c r="F554" s="269" t="s">
        <v>2658</v>
      </c>
      <c r="G554" s="41"/>
      <c r="H554" s="41"/>
      <c r="I554" s="244"/>
      <c r="J554" s="41"/>
      <c r="K554" s="41"/>
      <c r="L554" s="45"/>
      <c r="M554" s="245"/>
      <c r="N554" s="24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198</v>
      </c>
      <c r="AU554" s="18" t="s">
        <v>87</v>
      </c>
    </row>
    <row r="555" s="13" customFormat="1">
      <c r="A555" s="13"/>
      <c r="B555" s="247"/>
      <c r="C555" s="248"/>
      <c r="D555" s="242" t="s">
        <v>190</v>
      </c>
      <c r="E555" s="249" t="s">
        <v>1</v>
      </c>
      <c r="F555" s="250" t="s">
        <v>85</v>
      </c>
      <c r="G555" s="248"/>
      <c r="H555" s="251">
        <v>1</v>
      </c>
      <c r="I555" s="252"/>
      <c r="J555" s="248"/>
      <c r="K555" s="248"/>
      <c r="L555" s="253"/>
      <c r="M555" s="254"/>
      <c r="N555" s="255"/>
      <c r="O555" s="255"/>
      <c r="P555" s="255"/>
      <c r="Q555" s="255"/>
      <c r="R555" s="255"/>
      <c r="S555" s="255"/>
      <c r="T555" s="25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7" t="s">
        <v>190</v>
      </c>
      <c r="AU555" s="257" t="s">
        <v>87</v>
      </c>
      <c r="AV555" s="13" t="s">
        <v>87</v>
      </c>
      <c r="AW555" s="13" t="s">
        <v>34</v>
      </c>
      <c r="AX555" s="13" t="s">
        <v>78</v>
      </c>
      <c r="AY555" s="257" t="s">
        <v>179</v>
      </c>
    </row>
    <row r="556" s="14" customFormat="1">
      <c r="A556" s="14"/>
      <c r="B556" s="258"/>
      <c r="C556" s="259"/>
      <c r="D556" s="242" t="s">
        <v>190</v>
      </c>
      <c r="E556" s="260" t="s">
        <v>1</v>
      </c>
      <c r="F556" s="261" t="s">
        <v>192</v>
      </c>
      <c r="G556" s="259"/>
      <c r="H556" s="262">
        <v>1</v>
      </c>
      <c r="I556" s="263"/>
      <c r="J556" s="259"/>
      <c r="K556" s="259"/>
      <c r="L556" s="264"/>
      <c r="M556" s="265"/>
      <c r="N556" s="266"/>
      <c r="O556" s="266"/>
      <c r="P556" s="266"/>
      <c r="Q556" s="266"/>
      <c r="R556" s="266"/>
      <c r="S556" s="266"/>
      <c r="T556" s="26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8" t="s">
        <v>190</v>
      </c>
      <c r="AU556" s="268" t="s">
        <v>87</v>
      </c>
      <c r="AV556" s="14" t="s">
        <v>186</v>
      </c>
      <c r="AW556" s="14" t="s">
        <v>34</v>
      </c>
      <c r="AX556" s="14" t="s">
        <v>85</v>
      </c>
      <c r="AY556" s="268" t="s">
        <v>179</v>
      </c>
    </row>
    <row r="557" s="2" customFormat="1" ht="24.15" customHeight="1">
      <c r="A557" s="39"/>
      <c r="B557" s="40"/>
      <c r="C557" s="229" t="s">
        <v>766</v>
      </c>
      <c r="D557" s="229" t="s">
        <v>181</v>
      </c>
      <c r="E557" s="230" t="s">
        <v>2659</v>
      </c>
      <c r="F557" s="231" t="s">
        <v>2660</v>
      </c>
      <c r="G557" s="232" t="s">
        <v>195</v>
      </c>
      <c r="H557" s="233">
        <v>2</v>
      </c>
      <c r="I557" s="234"/>
      <c r="J557" s="235">
        <f>ROUND(I557*H557,2)</f>
        <v>0</v>
      </c>
      <c r="K557" s="231" t="s">
        <v>185</v>
      </c>
      <c r="L557" s="45"/>
      <c r="M557" s="236" t="s">
        <v>1</v>
      </c>
      <c r="N557" s="237" t="s">
        <v>43</v>
      </c>
      <c r="O557" s="92"/>
      <c r="P557" s="238">
        <f>O557*H557</f>
        <v>0</v>
      </c>
      <c r="Q557" s="238">
        <v>0.15056</v>
      </c>
      <c r="R557" s="238">
        <f>Q557*H557</f>
        <v>0.30112</v>
      </c>
      <c r="S557" s="238">
        <v>0.14999999999999999</v>
      </c>
      <c r="T557" s="239">
        <f>S557*H557</f>
        <v>0.29999999999999999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186</v>
      </c>
      <c r="AT557" s="240" t="s">
        <v>181</v>
      </c>
      <c r="AU557" s="240" t="s">
        <v>87</v>
      </c>
      <c r="AY557" s="18" t="s">
        <v>179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85</v>
      </c>
      <c r="BK557" s="241">
        <f>ROUND(I557*H557,2)</f>
        <v>0</v>
      </c>
      <c r="BL557" s="18" t="s">
        <v>186</v>
      </c>
      <c r="BM557" s="240" t="s">
        <v>2661</v>
      </c>
    </row>
    <row r="558" s="2" customFormat="1">
      <c r="A558" s="39"/>
      <c r="B558" s="40"/>
      <c r="C558" s="41"/>
      <c r="D558" s="242" t="s">
        <v>188</v>
      </c>
      <c r="E558" s="41"/>
      <c r="F558" s="243" t="s">
        <v>2660</v>
      </c>
      <c r="G558" s="41"/>
      <c r="H558" s="41"/>
      <c r="I558" s="244"/>
      <c r="J558" s="41"/>
      <c r="K558" s="41"/>
      <c r="L558" s="45"/>
      <c r="M558" s="245"/>
      <c r="N558" s="24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188</v>
      </c>
      <c r="AU558" s="18" t="s">
        <v>87</v>
      </c>
    </row>
    <row r="559" s="2" customFormat="1">
      <c r="A559" s="39"/>
      <c r="B559" s="40"/>
      <c r="C559" s="41"/>
      <c r="D559" s="242" t="s">
        <v>198</v>
      </c>
      <c r="E559" s="41"/>
      <c r="F559" s="269" t="s">
        <v>2658</v>
      </c>
      <c r="G559" s="41"/>
      <c r="H559" s="41"/>
      <c r="I559" s="244"/>
      <c r="J559" s="41"/>
      <c r="K559" s="41"/>
      <c r="L559" s="45"/>
      <c r="M559" s="245"/>
      <c r="N559" s="246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198</v>
      </c>
      <c r="AU559" s="18" t="s">
        <v>87</v>
      </c>
    </row>
    <row r="560" s="13" customFormat="1">
      <c r="A560" s="13"/>
      <c r="B560" s="247"/>
      <c r="C560" s="248"/>
      <c r="D560" s="242" t="s">
        <v>190</v>
      </c>
      <c r="E560" s="249" t="s">
        <v>1</v>
      </c>
      <c r="F560" s="250" t="s">
        <v>87</v>
      </c>
      <c r="G560" s="248"/>
      <c r="H560" s="251">
        <v>2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190</v>
      </c>
      <c r="AU560" s="257" t="s">
        <v>87</v>
      </c>
      <c r="AV560" s="13" t="s">
        <v>87</v>
      </c>
      <c r="AW560" s="13" t="s">
        <v>34</v>
      </c>
      <c r="AX560" s="13" t="s">
        <v>78</v>
      </c>
      <c r="AY560" s="257" t="s">
        <v>179</v>
      </c>
    </row>
    <row r="561" s="14" customFormat="1">
      <c r="A561" s="14"/>
      <c r="B561" s="258"/>
      <c r="C561" s="259"/>
      <c r="D561" s="242" t="s">
        <v>190</v>
      </c>
      <c r="E561" s="260" t="s">
        <v>1</v>
      </c>
      <c r="F561" s="261" t="s">
        <v>192</v>
      </c>
      <c r="G561" s="259"/>
      <c r="H561" s="262">
        <v>2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8" t="s">
        <v>190</v>
      </c>
      <c r="AU561" s="268" t="s">
        <v>87</v>
      </c>
      <c r="AV561" s="14" t="s">
        <v>186</v>
      </c>
      <c r="AW561" s="14" t="s">
        <v>34</v>
      </c>
      <c r="AX561" s="14" t="s">
        <v>85</v>
      </c>
      <c r="AY561" s="268" t="s">
        <v>179</v>
      </c>
    </row>
    <row r="562" s="2" customFormat="1" ht="24.15" customHeight="1">
      <c r="A562" s="39"/>
      <c r="B562" s="40"/>
      <c r="C562" s="229" t="s">
        <v>770</v>
      </c>
      <c r="D562" s="229" t="s">
        <v>181</v>
      </c>
      <c r="E562" s="230" t="s">
        <v>1019</v>
      </c>
      <c r="F562" s="231" t="s">
        <v>1020</v>
      </c>
      <c r="G562" s="232" t="s">
        <v>195</v>
      </c>
      <c r="H562" s="233">
        <v>1</v>
      </c>
      <c r="I562" s="234"/>
      <c r="J562" s="235">
        <f>ROUND(I562*H562,2)</f>
        <v>0</v>
      </c>
      <c r="K562" s="231" t="s">
        <v>1</v>
      </c>
      <c r="L562" s="45"/>
      <c r="M562" s="236" t="s">
        <v>1</v>
      </c>
      <c r="N562" s="237" t="s">
        <v>43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186</v>
      </c>
      <c r="AT562" s="240" t="s">
        <v>181</v>
      </c>
      <c r="AU562" s="240" t="s">
        <v>87</v>
      </c>
      <c r="AY562" s="18" t="s">
        <v>179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85</v>
      </c>
      <c r="BK562" s="241">
        <f>ROUND(I562*H562,2)</f>
        <v>0</v>
      </c>
      <c r="BL562" s="18" t="s">
        <v>186</v>
      </c>
      <c r="BM562" s="240" t="s">
        <v>2662</v>
      </c>
    </row>
    <row r="563" s="2" customFormat="1">
      <c r="A563" s="39"/>
      <c r="B563" s="40"/>
      <c r="C563" s="41"/>
      <c r="D563" s="242" t="s">
        <v>188</v>
      </c>
      <c r="E563" s="41"/>
      <c r="F563" s="243" t="s">
        <v>1022</v>
      </c>
      <c r="G563" s="41"/>
      <c r="H563" s="41"/>
      <c r="I563" s="244"/>
      <c r="J563" s="41"/>
      <c r="K563" s="41"/>
      <c r="L563" s="45"/>
      <c r="M563" s="245"/>
      <c r="N563" s="24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188</v>
      </c>
      <c r="AU563" s="18" t="s">
        <v>87</v>
      </c>
    </row>
    <row r="564" s="2" customFormat="1">
      <c r="A564" s="39"/>
      <c r="B564" s="40"/>
      <c r="C564" s="41"/>
      <c r="D564" s="242" t="s">
        <v>198</v>
      </c>
      <c r="E564" s="41"/>
      <c r="F564" s="269" t="s">
        <v>1023</v>
      </c>
      <c r="G564" s="41"/>
      <c r="H564" s="41"/>
      <c r="I564" s="244"/>
      <c r="J564" s="41"/>
      <c r="K564" s="41"/>
      <c r="L564" s="45"/>
      <c r="M564" s="245"/>
      <c r="N564" s="246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198</v>
      </c>
      <c r="AU564" s="18" t="s">
        <v>87</v>
      </c>
    </row>
    <row r="565" s="13" customFormat="1">
      <c r="A565" s="13"/>
      <c r="B565" s="247"/>
      <c r="C565" s="248"/>
      <c r="D565" s="242" t="s">
        <v>190</v>
      </c>
      <c r="E565" s="249" t="s">
        <v>1</v>
      </c>
      <c r="F565" s="250" t="s">
        <v>85</v>
      </c>
      <c r="G565" s="248"/>
      <c r="H565" s="251">
        <v>1</v>
      </c>
      <c r="I565" s="252"/>
      <c r="J565" s="248"/>
      <c r="K565" s="248"/>
      <c r="L565" s="253"/>
      <c r="M565" s="254"/>
      <c r="N565" s="255"/>
      <c r="O565" s="255"/>
      <c r="P565" s="255"/>
      <c r="Q565" s="255"/>
      <c r="R565" s="255"/>
      <c r="S565" s="255"/>
      <c r="T565" s="25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7" t="s">
        <v>190</v>
      </c>
      <c r="AU565" s="257" t="s">
        <v>87</v>
      </c>
      <c r="AV565" s="13" t="s">
        <v>87</v>
      </c>
      <c r="AW565" s="13" t="s">
        <v>34</v>
      </c>
      <c r="AX565" s="13" t="s">
        <v>78</v>
      </c>
      <c r="AY565" s="257" t="s">
        <v>179</v>
      </c>
    </row>
    <row r="566" s="2" customFormat="1" ht="21.75" customHeight="1">
      <c r="A566" s="39"/>
      <c r="B566" s="40"/>
      <c r="C566" s="229" t="s">
        <v>774</v>
      </c>
      <c r="D566" s="229" t="s">
        <v>181</v>
      </c>
      <c r="E566" s="230" t="s">
        <v>1025</v>
      </c>
      <c r="F566" s="231" t="s">
        <v>1026</v>
      </c>
      <c r="G566" s="232" t="s">
        <v>195</v>
      </c>
      <c r="H566" s="233">
        <v>1</v>
      </c>
      <c r="I566" s="234"/>
      <c r="J566" s="235">
        <f>ROUND(I566*H566,2)</f>
        <v>0</v>
      </c>
      <c r="K566" s="231" t="s">
        <v>1</v>
      </c>
      <c r="L566" s="45"/>
      <c r="M566" s="236" t="s">
        <v>1</v>
      </c>
      <c r="N566" s="237" t="s">
        <v>43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186</v>
      </c>
      <c r="AT566" s="240" t="s">
        <v>181</v>
      </c>
      <c r="AU566" s="240" t="s">
        <v>87</v>
      </c>
      <c r="AY566" s="18" t="s">
        <v>179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85</v>
      </c>
      <c r="BK566" s="241">
        <f>ROUND(I566*H566,2)</f>
        <v>0</v>
      </c>
      <c r="BL566" s="18" t="s">
        <v>186</v>
      </c>
      <c r="BM566" s="240" t="s">
        <v>2663</v>
      </c>
    </row>
    <row r="567" s="2" customFormat="1">
      <c r="A567" s="39"/>
      <c r="B567" s="40"/>
      <c r="C567" s="41"/>
      <c r="D567" s="242" t="s">
        <v>188</v>
      </c>
      <c r="E567" s="41"/>
      <c r="F567" s="243" t="s">
        <v>1026</v>
      </c>
      <c r="G567" s="41"/>
      <c r="H567" s="41"/>
      <c r="I567" s="244"/>
      <c r="J567" s="41"/>
      <c r="K567" s="41"/>
      <c r="L567" s="45"/>
      <c r="M567" s="245"/>
      <c r="N567" s="24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188</v>
      </c>
      <c r="AU567" s="18" t="s">
        <v>87</v>
      </c>
    </row>
    <row r="568" s="2" customFormat="1">
      <c r="A568" s="39"/>
      <c r="B568" s="40"/>
      <c r="C568" s="41"/>
      <c r="D568" s="242" t="s">
        <v>198</v>
      </c>
      <c r="E568" s="41"/>
      <c r="F568" s="269" t="s">
        <v>1028</v>
      </c>
      <c r="G568" s="41"/>
      <c r="H568" s="41"/>
      <c r="I568" s="244"/>
      <c r="J568" s="41"/>
      <c r="K568" s="41"/>
      <c r="L568" s="45"/>
      <c r="M568" s="245"/>
      <c r="N568" s="24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198</v>
      </c>
      <c r="AU568" s="18" t="s">
        <v>87</v>
      </c>
    </row>
    <row r="569" s="13" customFormat="1">
      <c r="A569" s="13"/>
      <c r="B569" s="247"/>
      <c r="C569" s="248"/>
      <c r="D569" s="242" t="s">
        <v>190</v>
      </c>
      <c r="E569" s="249" t="s">
        <v>1</v>
      </c>
      <c r="F569" s="250" t="s">
        <v>85</v>
      </c>
      <c r="G569" s="248"/>
      <c r="H569" s="251">
        <v>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7" t="s">
        <v>190</v>
      </c>
      <c r="AU569" s="257" t="s">
        <v>87</v>
      </c>
      <c r="AV569" s="13" t="s">
        <v>87</v>
      </c>
      <c r="AW569" s="13" t="s">
        <v>34</v>
      </c>
      <c r="AX569" s="13" t="s">
        <v>78</v>
      </c>
      <c r="AY569" s="257" t="s">
        <v>179</v>
      </c>
    </row>
    <row r="570" s="12" customFormat="1" ht="22.8" customHeight="1">
      <c r="A570" s="12"/>
      <c r="B570" s="213"/>
      <c r="C570" s="214"/>
      <c r="D570" s="215" t="s">
        <v>77</v>
      </c>
      <c r="E570" s="227" t="s">
        <v>216</v>
      </c>
      <c r="F570" s="227" t="s">
        <v>1029</v>
      </c>
      <c r="G570" s="214"/>
      <c r="H570" s="214"/>
      <c r="I570" s="217"/>
      <c r="J570" s="228">
        <f>BK570</f>
        <v>0</v>
      </c>
      <c r="K570" s="214"/>
      <c r="L570" s="219"/>
      <c r="M570" s="220"/>
      <c r="N570" s="221"/>
      <c r="O570" s="221"/>
      <c r="P570" s="222">
        <f>P571+SUM(P572:P718)</f>
        <v>0</v>
      </c>
      <c r="Q570" s="221"/>
      <c r="R570" s="222">
        <f>R571+SUM(R572:R718)</f>
        <v>24.295593760000003</v>
      </c>
      <c r="S570" s="221"/>
      <c r="T570" s="223">
        <f>T571+SUM(T572:T718)</f>
        <v>109.07668000000001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4" t="s">
        <v>85</v>
      </c>
      <c r="AT570" s="225" t="s">
        <v>77</v>
      </c>
      <c r="AU570" s="225" t="s">
        <v>85</v>
      </c>
      <c r="AY570" s="224" t="s">
        <v>179</v>
      </c>
      <c r="BK570" s="226">
        <f>BK571+SUM(BK572:BK718)</f>
        <v>0</v>
      </c>
    </row>
    <row r="571" s="2" customFormat="1" ht="24.15" customHeight="1">
      <c r="A571" s="39"/>
      <c r="B571" s="40"/>
      <c r="C571" s="229" t="s">
        <v>780</v>
      </c>
      <c r="D571" s="229" t="s">
        <v>181</v>
      </c>
      <c r="E571" s="230" t="s">
        <v>1031</v>
      </c>
      <c r="F571" s="231" t="s">
        <v>1032</v>
      </c>
      <c r="G571" s="232" t="s">
        <v>195</v>
      </c>
      <c r="H571" s="233">
        <v>4</v>
      </c>
      <c r="I571" s="234"/>
      <c r="J571" s="235">
        <f>ROUND(I571*H571,2)</f>
        <v>0</v>
      </c>
      <c r="K571" s="231" t="s">
        <v>185</v>
      </c>
      <c r="L571" s="45"/>
      <c r="M571" s="236" t="s">
        <v>1</v>
      </c>
      <c r="N571" s="237" t="s">
        <v>43</v>
      </c>
      <c r="O571" s="92"/>
      <c r="P571" s="238">
        <f>O571*H571</f>
        <v>0</v>
      </c>
      <c r="Q571" s="238">
        <v>0.00069999999999999999</v>
      </c>
      <c r="R571" s="238">
        <f>Q571*H571</f>
        <v>0.0028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186</v>
      </c>
      <c r="AT571" s="240" t="s">
        <v>181</v>
      </c>
      <c r="AU571" s="240" t="s">
        <v>87</v>
      </c>
      <c r="AY571" s="18" t="s">
        <v>179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85</v>
      </c>
      <c r="BK571" s="241">
        <f>ROUND(I571*H571,2)</f>
        <v>0</v>
      </c>
      <c r="BL571" s="18" t="s">
        <v>186</v>
      </c>
      <c r="BM571" s="240" t="s">
        <v>2664</v>
      </c>
    </row>
    <row r="572" s="2" customFormat="1">
      <c r="A572" s="39"/>
      <c r="B572" s="40"/>
      <c r="C572" s="41"/>
      <c r="D572" s="242" t="s">
        <v>188</v>
      </c>
      <c r="E572" s="41"/>
      <c r="F572" s="243" t="s">
        <v>1034</v>
      </c>
      <c r="G572" s="41"/>
      <c r="H572" s="41"/>
      <c r="I572" s="244"/>
      <c r="J572" s="41"/>
      <c r="K572" s="41"/>
      <c r="L572" s="45"/>
      <c r="M572" s="245"/>
      <c r="N572" s="24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188</v>
      </c>
      <c r="AU572" s="18" t="s">
        <v>87</v>
      </c>
    </row>
    <row r="573" s="13" customFormat="1">
      <c r="A573" s="13"/>
      <c r="B573" s="247"/>
      <c r="C573" s="248"/>
      <c r="D573" s="242" t="s">
        <v>190</v>
      </c>
      <c r="E573" s="249" t="s">
        <v>1</v>
      </c>
      <c r="F573" s="250" t="s">
        <v>2665</v>
      </c>
      <c r="G573" s="248"/>
      <c r="H573" s="251">
        <v>2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7" t="s">
        <v>190</v>
      </c>
      <c r="AU573" s="257" t="s">
        <v>87</v>
      </c>
      <c r="AV573" s="13" t="s">
        <v>87</v>
      </c>
      <c r="AW573" s="13" t="s">
        <v>34</v>
      </c>
      <c r="AX573" s="13" t="s">
        <v>78</v>
      </c>
      <c r="AY573" s="257" t="s">
        <v>179</v>
      </c>
    </row>
    <row r="574" s="13" customFormat="1">
      <c r="A574" s="13"/>
      <c r="B574" s="247"/>
      <c r="C574" s="248"/>
      <c r="D574" s="242" t="s">
        <v>190</v>
      </c>
      <c r="E574" s="249" t="s">
        <v>1</v>
      </c>
      <c r="F574" s="250" t="s">
        <v>2666</v>
      </c>
      <c r="G574" s="248"/>
      <c r="H574" s="251">
        <v>1</v>
      </c>
      <c r="I574" s="252"/>
      <c r="J574" s="248"/>
      <c r="K574" s="248"/>
      <c r="L574" s="253"/>
      <c r="M574" s="254"/>
      <c r="N574" s="255"/>
      <c r="O574" s="255"/>
      <c r="P574" s="255"/>
      <c r="Q574" s="255"/>
      <c r="R574" s="255"/>
      <c r="S574" s="255"/>
      <c r="T574" s="25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7" t="s">
        <v>190</v>
      </c>
      <c r="AU574" s="257" t="s">
        <v>87</v>
      </c>
      <c r="AV574" s="13" t="s">
        <v>87</v>
      </c>
      <c r="AW574" s="13" t="s">
        <v>34</v>
      </c>
      <c r="AX574" s="13" t="s">
        <v>78</v>
      </c>
      <c r="AY574" s="257" t="s">
        <v>179</v>
      </c>
    </row>
    <row r="575" s="13" customFormat="1">
      <c r="A575" s="13"/>
      <c r="B575" s="247"/>
      <c r="C575" s="248"/>
      <c r="D575" s="242" t="s">
        <v>190</v>
      </c>
      <c r="E575" s="249" t="s">
        <v>1</v>
      </c>
      <c r="F575" s="250" t="s">
        <v>85</v>
      </c>
      <c r="G575" s="248"/>
      <c r="H575" s="251">
        <v>1</v>
      </c>
      <c r="I575" s="252"/>
      <c r="J575" s="248"/>
      <c r="K575" s="248"/>
      <c r="L575" s="253"/>
      <c r="M575" s="254"/>
      <c r="N575" s="255"/>
      <c r="O575" s="255"/>
      <c r="P575" s="255"/>
      <c r="Q575" s="255"/>
      <c r="R575" s="255"/>
      <c r="S575" s="255"/>
      <c r="T575" s="25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7" t="s">
        <v>190</v>
      </c>
      <c r="AU575" s="257" t="s">
        <v>87</v>
      </c>
      <c r="AV575" s="13" t="s">
        <v>87</v>
      </c>
      <c r="AW575" s="13" t="s">
        <v>34</v>
      </c>
      <c r="AX575" s="13" t="s">
        <v>78</v>
      </c>
      <c r="AY575" s="257" t="s">
        <v>179</v>
      </c>
    </row>
    <row r="576" s="14" customFormat="1">
      <c r="A576" s="14"/>
      <c r="B576" s="258"/>
      <c r="C576" s="259"/>
      <c r="D576" s="242" t="s">
        <v>190</v>
      </c>
      <c r="E576" s="260" t="s">
        <v>1</v>
      </c>
      <c r="F576" s="261" t="s">
        <v>192</v>
      </c>
      <c r="G576" s="259"/>
      <c r="H576" s="262">
        <v>4</v>
      </c>
      <c r="I576" s="263"/>
      <c r="J576" s="259"/>
      <c r="K576" s="259"/>
      <c r="L576" s="264"/>
      <c r="M576" s="265"/>
      <c r="N576" s="266"/>
      <c r="O576" s="266"/>
      <c r="P576" s="266"/>
      <c r="Q576" s="266"/>
      <c r="R576" s="266"/>
      <c r="S576" s="266"/>
      <c r="T576" s="26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8" t="s">
        <v>190</v>
      </c>
      <c r="AU576" s="268" t="s">
        <v>87</v>
      </c>
      <c r="AV576" s="14" t="s">
        <v>186</v>
      </c>
      <c r="AW576" s="14" t="s">
        <v>34</v>
      </c>
      <c r="AX576" s="14" t="s">
        <v>85</v>
      </c>
      <c r="AY576" s="268" t="s">
        <v>179</v>
      </c>
    </row>
    <row r="577" s="2" customFormat="1" ht="24.15" customHeight="1">
      <c r="A577" s="39"/>
      <c r="B577" s="40"/>
      <c r="C577" s="280" t="s">
        <v>787</v>
      </c>
      <c r="D577" s="280" t="s">
        <v>400</v>
      </c>
      <c r="E577" s="281" t="s">
        <v>2667</v>
      </c>
      <c r="F577" s="282" t="s">
        <v>2668</v>
      </c>
      <c r="G577" s="283" t="s">
        <v>195</v>
      </c>
      <c r="H577" s="284">
        <v>1</v>
      </c>
      <c r="I577" s="285"/>
      <c r="J577" s="286">
        <f>ROUND(I577*H577,2)</f>
        <v>0</v>
      </c>
      <c r="K577" s="282" t="s">
        <v>185</v>
      </c>
      <c r="L577" s="287"/>
      <c r="M577" s="288" t="s">
        <v>1</v>
      </c>
      <c r="N577" s="289" t="s">
        <v>43</v>
      </c>
      <c r="O577" s="92"/>
      <c r="P577" s="238">
        <f>O577*H577</f>
        <v>0</v>
      </c>
      <c r="Q577" s="238">
        <v>0.0035000000000000001</v>
      </c>
      <c r="R577" s="238">
        <f>Q577*H577</f>
        <v>0.0035000000000000001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227</v>
      </c>
      <c r="AT577" s="240" t="s">
        <v>400</v>
      </c>
      <c r="AU577" s="240" t="s">
        <v>87</v>
      </c>
      <c r="AY577" s="18" t="s">
        <v>179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85</v>
      </c>
      <c r="BK577" s="241">
        <f>ROUND(I577*H577,2)</f>
        <v>0</v>
      </c>
      <c r="BL577" s="18" t="s">
        <v>186</v>
      </c>
      <c r="BM577" s="240" t="s">
        <v>2669</v>
      </c>
    </row>
    <row r="578" s="2" customFormat="1">
      <c r="A578" s="39"/>
      <c r="B578" s="40"/>
      <c r="C578" s="41"/>
      <c r="D578" s="242" t="s">
        <v>188</v>
      </c>
      <c r="E578" s="41"/>
      <c r="F578" s="243" t="s">
        <v>2668</v>
      </c>
      <c r="G578" s="41"/>
      <c r="H578" s="41"/>
      <c r="I578" s="244"/>
      <c r="J578" s="41"/>
      <c r="K578" s="41"/>
      <c r="L578" s="45"/>
      <c r="M578" s="245"/>
      <c r="N578" s="246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188</v>
      </c>
      <c r="AU578" s="18" t="s">
        <v>87</v>
      </c>
    </row>
    <row r="579" s="13" customFormat="1">
      <c r="A579" s="13"/>
      <c r="B579" s="247"/>
      <c r="C579" s="248"/>
      <c r="D579" s="242" t="s">
        <v>190</v>
      </c>
      <c r="E579" s="249" t="s">
        <v>1</v>
      </c>
      <c r="F579" s="250" t="s">
        <v>2670</v>
      </c>
      <c r="G579" s="248"/>
      <c r="H579" s="251">
        <v>1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7" t="s">
        <v>190</v>
      </c>
      <c r="AU579" s="257" t="s">
        <v>87</v>
      </c>
      <c r="AV579" s="13" t="s">
        <v>87</v>
      </c>
      <c r="AW579" s="13" t="s">
        <v>34</v>
      </c>
      <c r="AX579" s="13" t="s">
        <v>85</v>
      </c>
      <c r="AY579" s="257" t="s">
        <v>179</v>
      </c>
    </row>
    <row r="580" s="2" customFormat="1" ht="24.15" customHeight="1">
      <c r="A580" s="39"/>
      <c r="B580" s="40"/>
      <c r="C580" s="229" t="s">
        <v>793</v>
      </c>
      <c r="D580" s="229" t="s">
        <v>181</v>
      </c>
      <c r="E580" s="230" t="s">
        <v>2671</v>
      </c>
      <c r="F580" s="231" t="s">
        <v>2672</v>
      </c>
      <c r="G580" s="232" t="s">
        <v>195</v>
      </c>
      <c r="H580" s="233">
        <v>1</v>
      </c>
      <c r="I580" s="234"/>
      <c r="J580" s="235">
        <f>ROUND(I580*H580,2)</f>
        <v>0</v>
      </c>
      <c r="K580" s="231" t="s">
        <v>185</v>
      </c>
      <c r="L580" s="45"/>
      <c r="M580" s="236" t="s">
        <v>1</v>
      </c>
      <c r="N580" s="237" t="s">
        <v>43</v>
      </c>
      <c r="O580" s="92"/>
      <c r="P580" s="238">
        <f>O580*H580</f>
        <v>0</v>
      </c>
      <c r="Q580" s="238">
        <v>2.0000000000000002E-05</v>
      </c>
      <c r="R580" s="238">
        <f>Q580*H580</f>
        <v>2.0000000000000002E-05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186</v>
      </c>
      <c r="AT580" s="240" t="s">
        <v>181</v>
      </c>
      <c r="AU580" s="240" t="s">
        <v>87</v>
      </c>
      <c r="AY580" s="18" t="s">
        <v>179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85</v>
      </c>
      <c r="BK580" s="241">
        <f>ROUND(I580*H580,2)</f>
        <v>0</v>
      </c>
      <c r="BL580" s="18" t="s">
        <v>186</v>
      </c>
      <c r="BM580" s="240" t="s">
        <v>2673</v>
      </c>
    </row>
    <row r="581" s="2" customFormat="1">
      <c r="A581" s="39"/>
      <c r="B581" s="40"/>
      <c r="C581" s="41"/>
      <c r="D581" s="242" t="s">
        <v>188</v>
      </c>
      <c r="E581" s="41"/>
      <c r="F581" s="243" t="s">
        <v>2674</v>
      </c>
      <c r="G581" s="41"/>
      <c r="H581" s="41"/>
      <c r="I581" s="244"/>
      <c r="J581" s="41"/>
      <c r="K581" s="41"/>
      <c r="L581" s="45"/>
      <c r="M581" s="245"/>
      <c r="N581" s="246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188</v>
      </c>
      <c r="AU581" s="18" t="s">
        <v>87</v>
      </c>
    </row>
    <row r="582" s="13" customFormat="1">
      <c r="A582" s="13"/>
      <c r="B582" s="247"/>
      <c r="C582" s="248"/>
      <c r="D582" s="242" t="s">
        <v>190</v>
      </c>
      <c r="E582" s="249" t="s">
        <v>1</v>
      </c>
      <c r="F582" s="250" t="s">
        <v>2675</v>
      </c>
      <c r="G582" s="248"/>
      <c r="H582" s="251">
        <v>1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190</v>
      </c>
      <c r="AU582" s="257" t="s">
        <v>87</v>
      </c>
      <c r="AV582" s="13" t="s">
        <v>87</v>
      </c>
      <c r="AW582" s="13" t="s">
        <v>34</v>
      </c>
      <c r="AX582" s="13" t="s">
        <v>78</v>
      </c>
      <c r="AY582" s="257" t="s">
        <v>179</v>
      </c>
    </row>
    <row r="583" s="14" customFormat="1">
      <c r="A583" s="14"/>
      <c r="B583" s="258"/>
      <c r="C583" s="259"/>
      <c r="D583" s="242" t="s">
        <v>190</v>
      </c>
      <c r="E583" s="260" t="s">
        <v>1</v>
      </c>
      <c r="F583" s="261" t="s">
        <v>192</v>
      </c>
      <c r="G583" s="259"/>
      <c r="H583" s="262">
        <v>1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190</v>
      </c>
      <c r="AU583" s="268" t="s">
        <v>87</v>
      </c>
      <c r="AV583" s="14" t="s">
        <v>186</v>
      </c>
      <c r="AW583" s="14" t="s">
        <v>34</v>
      </c>
      <c r="AX583" s="14" t="s">
        <v>85</v>
      </c>
      <c r="AY583" s="268" t="s">
        <v>179</v>
      </c>
    </row>
    <row r="584" s="2" customFormat="1" ht="24.15" customHeight="1">
      <c r="A584" s="39"/>
      <c r="B584" s="40"/>
      <c r="C584" s="229" t="s">
        <v>798</v>
      </c>
      <c r="D584" s="229" t="s">
        <v>181</v>
      </c>
      <c r="E584" s="230" t="s">
        <v>1047</v>
      </c>
      <c r="F584" s="231" t="s">
        <v>1048</v>
      </c>
      <c r="G584" s="232" t="s">
        <v>195</v>
      </c>
      <c r="H584" s="233">
        <v>3</v>
      </c>
      <c r="I584" s="234"/>
      <c r="J584" s="235">
        <f>ROUND(I584*H584,2)</f>
        <v>0</v>
      </c>
      <c r="K584" s="231" t="s">
        <v>185</v>
      </c>
      <c r="L584" s="45"/>
      <c r="M584" s="236" t="s">
        <v>1</v>
      </c>
      <c r="N584" s="237" t="s">
        <v>43</v>
      </c>
      <c r="O584" s="92"/>
      <c r="P584" s="238">
        <f>O584*H584</f>
        <v>0</v>
      </c>
      <c r="Q584" s="238">
        <v>0.11241</v>
      </c>
      <c r="R584" s="238">
        <f>Q584*H584</f>
        <v>0.33722999999999997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186</v>
      </c>
      <c r="AT584" s="240" t="s">
        <v>181</v>
      </c>
      <c r="AU584" s="240" t="s">
        <v>87</v>
      </c>
      <c r="AY584" s="18" t="s">
        <v>179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85</v>
      </c>
      <c r="BK584" s="241">
        <f>ROUND(I584*H584,2)</f>
        <v>0</v>
      </c>
      <c r="BL584" s="18" t="s">
        <v>186</v>
      </c>
      <c r="BM584" s="240" t="s">
        <v>2676</v>
      </c>
    </row>
    <row r="585" s="2" customFormat="1">
      <c r="A585" s="39"/>
      <c r="B585" s="40"/>
      <c r="C585" s="41"/>
      <c r="D585" s="242" t="s">
        <v>188</v>
      </c>
      <c r="E585" s="41"/>
      <c r="F585" s="243" t="s">
        <v>1050</v>
      </c>
      <c r="G585" s="41"/>
      <c r="H585" s="41"/>
      <c r="I585" s="244"/>
      <c r="J585" s="41"/>
      <c r="K585" s="41"/>
      <c r="L585" s="45"/>
      <c r="M585" s="245"/>
      <c r="N585" s="24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188</v>
      </c>
      <c r="AU585" s="18" t="s">
        <v>87</v>
      </c>
    </row>
    <row r="586" s="13" customFormat="1">
      <c r="A586" s="13"/>
      <c r="B586" s="247"/>
      <c r="C586" s="248"/>
      <c r="D586" s="242" t="s">
        <v>190</v>
      </c>
      <c r="E586" s="249" t="s">
        <v>1</v>
      </c>
      <c r="F586" s="250" t="s">
        <v>2677</v>
      </c>
      <c r="G586" s="248"/>
      <c r="H586" s="251">
        <v>3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7" t="s">
        <v>190</v>
      </c>
      <c r="AU586" s="257" t="s">
        <v>87</v>
      </c>
      <c r="AV586" s="13" t="s">
        <v>87</v>
      </c>
      <c r="AW586" s="13" t="s">
        <v>34</v>
      </c>
      <c r="AX586" s="13" t="s">
        <v>85</v>
      </c>
      <c r="AY586" s="257" t="s">
        <v>179</v>
      </c>
    </row>
    <row r="587" s="2" customFormat="1" ht="21.75" customHeight="1">
      <c r="A587" s="39"/>
      <c r="B587" s="40"/>
      <c r="C587" s="280" t="s">
        <v>804</v>
      </c>
      <c r="D587" s="280" t="s">
        <v>400</v>
      </c>
      <c r="E587" s="281" t="s">
        <v>1052</v>
      </c>
      <c r="F587" s="282" t="s">
        <v>1053</v>
      </c>
      <c r="G587" s="283" t="s">
        <v>195</v>
      </c>
      <c r="H587" s="284">
        <v>2</v>
      </c>
      <c r="I587" s="285"/>
      <c r="J587" s="286">
        <f>ROUND(I587*H587,2)</f>
        <v>0</v>
      </c>
      <c r="K587" s="282" t="s">
        <v>185</v>
      </c>
      <c r="L587" s="287"/>
      <c r="M587" s="288" t="s">
        <v>1</v>
      </c>
      <c r="N587" s="289" t="s">
        <v>43</v>
      </c>
      <c r="O587" s="92"/>
      <c r="P587" s="238">
        <f>O587*H587</f>
        <v>0</v>
      </c>
      <c r="Q587" s="238">
        <v>0.0061000000000000004</v>
      </c>
      <c r="R587" s="238">
        <f>Q587*H587</f>
        <v>0.012200000000000001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227</v>
      </c>
      <c r="AT587" s="240" t="s">
        <v>400</v>
      </c>
      <c r="AU587" s="240" t="s">
        <v>87</v>
      </c>
      <c r="AY587" s="18" t="s">
        <v>179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85</v>
      </c>
      <c r="BK587" s="241">
        <f>ROUND(I587*H587,2)</f>
        <v>0</v>
      </c>
      <c r="BL587" s="18" t="s">
        <v>186</v>
      </c>
      <c r="BM587" s="240" t="s">
        <v>2678</v>
      </c>
    </row>
    <row r="588" s="2" customFormat="1">
      <c r="A588" s="39"/>
      <c r="B588" s="40"/>
      <c r="C588" s="41"/>
      <c r="D588" s="242" t="s">
        <v>188</v>
      </c>
      <c r="E588" s="41"/>
      <c r="F588" s="243" t="s">
        <v>1053</v>
      </c>
      <c r="G588" s="41"/>
      <c r="H588" s="41"/>
      <c r="I588" s="244"/>
      <c r="J588" s="41"/>
      <c r="K588" s="41"/>
      <c r="L588" s="45"/>
      <c r="M588" s="245"/>
      <c r="N588" s="246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188</v>
      </c>
      <c r="AU588" s="18" t="s">
        <v>87</v>
      </c>
    </row>
    <row r="589" s="13" customFormat="1">
      <c r="A589" s="13"/>
      <c r="B589" s="247"/>
      <c r="C589" s="248"/>
      <c r="D589" s="242" t="s">
        <v>190</v>
      </c>
      <c r="E589" s="249" t="s">
        <v>1</v>
      </c>
      <c r="F589" s="250" t="s">
        <v>210</v>
      </c>
      <c r="G589" s="248"/>
      <c r="H589" s="251">
        <v>2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190</v>
      </c>
      <c r="AU589" s="257" t="s">
        <v>87</v>
      </c>
      <c r="AV589" s="13" t="s">
        <v>87</v>
      </c>
      <c r="AW589" s="13" t="s">
        <v>34</v>
      </c>
      <c r="AX589" s="13" t="s">
        <v>85</v>
      </c>
      <c r="AY589" s="257" t="s">
        <v>179</v>
      </c>
    </row>
    <row r="590" s="2" customFormat="1" ht="24.15" customHeight="1">
      <c r="A590" s="39"/>
      <c r="B590" s="40"/>
      <c r="C590" s="280" t="s">
        <v>810</v>
      </c>
      <c r="D590" s="280" t="s">
        <v>400</v>
      </c>
      <c r="E590" s="281" t="s">
        <v>2679</v>
      </c>
      <c r="F590" s="282" t="s">
        <v>2680</v>
      </c>
      <c r="G590" s="283" t="s">
        <v>195</v>
      </c>
      <c r="H590" s="284">
        <v>1</v>
      </c>
      <c r="I590" s="285"/>
      <c r="J590" s="286">
        <f>ROUND(I590*H590,2)</f>
        <v>0</v>
      </c>
      <c r="K590" s="282" t="s">
        <v>1</v>
      </c>
      <c r="L590" s="287"/>
      <c r="M590" s="288" t="s">
        <v>1</v>
      </c>
      <c r="N590" s="289" t="s">
        <v>43</v>
      </c>
      <c r="O590" s="92"/>
      <c r="P590" s="238">
        <f>O590*H590</f>
        <v>0</v>
      </c>
      <c r="Q590" s="238">
        <v>0.0061000000000000004</v>
      </c>
      <c r="R590" s="238">
        <f>Q590*H590</f>
        <v>0.0061000000000000004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227</v>
      </c>
      <c r="AT590" s="240" t="s">
        <v>400</v>
      </c>
      <c r="AU590" s="240" t="s">
        <v>87</v>
      </c>
      <c r="AY590" s="18" t="s">
        <v>179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85</v>
      </c>
      <c r="BK590" s="241">
        <f>ROUND(I590*H590,2)</f>
        <v>0</v>
      </c>
      <c r="BL590" s="18" t="s">
        <v>186</v>
      </c>
      <c r="BM590" s="240" t="s">
        <v>2681</v>
      </c>
    </row>
    <row r="591" s="2" customFormat="1">
      <c r="A591" s="39"/>
      <c r="B591" s="40"/>
      <c r="C591" s="41"/>
      <c r="D591" s="242" t="s">
        <v>188</v>
      </c>
      <c r="E591" s="41"/>
      <c r="F591" s="243" t="s">
        <v>2682</v>
      </c>
      <c r="G591" s="41"/>
      <c r="H591" s="41"/>
      <c r="I591" s="244"/>
      <c r="J591" s="41"/>
      <c r="K591" s="41"/>
      <c r="L591" s="45"/>
      <c r="M591" s="245"/>
      <c r="N591" s="24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188</v>
      </c>
      <c r="AU591" s="18" t="s">
        <v>87</v>
      </c>
    </row>
    <row r="592" s="2" customFormat="1">
      <c r="A592" s="39"/>
      <c r="B592" s="40"/>
      <c r="C592" s="41"/>
      <c r="D592" s="242" t="s">
        <v>198</v>
      </c>
      <c r="E592" s="41"/>
      <c r="F592" s="269" t="s">
        <v>2683</v>
      </c>
      <c r="G592" s="41"/>
      <c r="H592" s="41"/>
      <c r="I592" s="244"/>
      <c r="J592" s="41"/>
      <c r="K592" s="41"/>
      <c r="L592" s="45"/>
      <c r="M592" s="245"/>
      <c r="N592" s="24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198</v>
      </c>
      <c r="AU592" s="18" t="s">
        <v>87</v>
      </c>
    </row>
    <row r="593" s="13" customFormat="1">
      <c r="A593" s="13"/>
      <c r="B593" s="247"/>
      <c r="C593" s="248"/>
      <c r="D593" s="242" t="s">
        <v>190</v>
      </c>
      <c r="E593" s="249" t="s">
        <v>1</v>
      </c>
      <c r="F593" s="250" t="s">
        <v>85</v>
      </c>
      <c r="G593" s="248"/>
      <c r="H593" s="251">
        <v>1</v>
      </c>
      <c r="I593" s="252"/>
      <c r="J593" s="248"/>
      <c r="K593" s="248"/>
      <c r="L593" s="253"/>
      <c r="M593" s="254"/>
      <c r="N593" s="255"/>
      <c r="O593" s="255"/>
      <c r="P593" s="255"/>
      <c r="Q593" s="255"/>
      <c r="R593" s="255"/>
      <c r="S593" s="255"/>
      <c r="T593" s="25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7" t="s">
        <v>190</v>
      </c>
      <c r="AU593" s="257" t="s">
        <v>87</v>
      </c>
      <c r="AV593" s="13" t="s">
        <v>87</v>
      </c>
      <c r="AW593" s="13" t="s">
        <v>34</v>
      </c>
      <c r="AX593" s="13" t="s">
        <v>85</v>
      </c>
      <c r="AY593" s="257" t="s">
        <v>179</v>
      </c>
    </row>
    <row r="594" s="2" customFormat="1" ht="24.15" customHeight="1">
      <c r="A594" s="39"/>
      <c r="B594" s="40"/>
      <c r="C594" s="229" t="s">
        <v>816</v>
      </c>
      <c r="D594" s="229" t="s">
        <v>181</v>
      </c>
      <c r="E594" s="230" t="s">
        <v>2684</v>
      </c>
      <c r="F594" s="231" t="s">
        <v>2685</v>
      </c>
      <c r="G594" s="232" t="s">
        <v>253</v>
      </c>
      <c r="H594" s="233">
        <v>3</v>
      </c>
      <c r="I594" s="234"/>
      <c r="J594" s="235">
        <f>ROUND(I594*H594,2)</f>
        <v>0</v>
      </c>
      <c r="K594" s="231" t="s">
        <v>185</v>
      </c>
      <c r="L594" s="45"/>
      <c r="M594" s="236" t="s">
        <v>1</v>
      </c>
      <c r="N594" s="237" t="s">
        <v>43</v>
      </c>
      <c r="O594" s="92"/>
      <c r="P594" s="238">
        <f>O594*H594</f>
        <v>0</v>
      </c>
      <c r="Q594" s="238">
        <v>0.00010000000000000001</v>
      </c>
      <c r="R594" s="238">
        <f>Q594*H594</f>
        <v>0.00030000000000000003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186</v>
      </c>
      <c r="AT594" s="240" t="s">
        <v>181</v>
      </c>
      <c r="AU594" s="240" t="s">
        <v>87</v>
      </c>
      <c r="AY594" s="18" t="s">
        <v>179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85</v>
      </c>
      <c r="BK594" s="241">
        <f>ROUND(I594*H594,2)</f>
        <v>0</v>
      </c>
      <c r="BL594" s="18" t="s">
        <v>186</v>
      </c>
      <c r="BM594" s="240" t="s">
        <v>2686</v>
      </c>
    </row>
    <row r="595" s="2" customFormat="1">
      <c r="A595" s="39"/>
      <c r="B595" s="40"/>
      <c r="C595" s="41"/>
      <c r="D595" s="242" t="s">
        <v>188</v>
      </c>
      <c r="E595" s="41"/>
      <c r="F595" s="243" t="s">
        <v>2687</v>
      </c>
      <c r="G595" s="41"/>
      <c r="H595" s="41"/>
      <c r="I595" s="244"/>
      <c r="J595" s="41"/>
      <c r="K595" s="41"/>
      <c r="L595" s="45"/>
      <c r="M595" s="245"/>
      <c r="N595" s="246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188</v>
      </c>
      <c r="AU595" s="18" t="s">
        <v>87</v>
      </c>
    </row>
    <row r="596" s="13" customFormat="1">
      <c r="A596" s="13"/>
      <c r="B596" s="247"/>
      <c r="C596" s="248"/>
      <c r="D596" s="242" t="s">
        <v>190</v>
      </c>
      <c r="E596" s="249" t="s">
        <v>1</v>
      </c>
      <c r="F596" s="250" t="s">
        <v>95</v>
      </c>
      <c r="G596" s="248"/>
      <c r="H596" s="251">
        <v>3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190</v>
      </c>
      <c r="AU596" s="257" t="s">
        <v>87</v>
      </c>
      <c r="AV596" s="13" t="s">
        <v>87</v>
      </c>
      <c r="AW596" s="13" t="s">
        <v>34</v>
      </c>
      <c r="AX596" s="13" t="s">
        <v>85</v>
      </c>
      <c r="AY596" s="257" t="s">
        <v>179</v>
      </c>
    </row>
    <row r="597" s="2" customFormat="1" ht="24.15" customHeight="1">
      <c r="A597" s="39"/>
      <c r="B597" s="40"/>
      <c r="C597" s="229" t="s">
        <v>822</v>
      </c>
      <c r="D597" s="229" t="s">
        <v>181</v>
      </c>
      <c r="E597" s="230" t="s">
        <v>2688</v>
      </c>
      <c r="F597" s="231" t="s">
        <v>2689</v>
      </c>
      <c r="G597" s="232" t="s">
        <v>253</v>
      </c>
      <c r="H597" s="233">
        <v>13.199999999999999</v>
      </c>
      <c r="I597" s="234"/>
      <c r="J597" s="235">
        <f>ROUND(I597*H597,2)</f>
        <v>0</v>
      </c>
      <c r="K597" s="231" t="s">
        <v>185</v>
      </c>
      <c r="L597" s="45"/>
      <c r="M597" s="236" t="s">
        <v>1</v>
      </c>
      <c r="N597" s="237" t="s">
        <v>43</v>
      </c>
      <c r="O597" s="92"/>
      <c r="P597" s="238">
        <f>O597*H597</f>
        <v>0</v>
      </c>
      <c r="Q597" s="238">
        <v>5.0000000000000002E-05</v>
      </c>
      <c r="R597" s="238">
        <f>Q597*H597</f>
        <v>0.00066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186</v>
      </c>
      <c r="AT597" s="240" t="s">
        <v>181</v>
      </c>
      <c r="AU597" s="240" t="s">
        <v>87</v>
      </c>
      <c r="AY597" s="18" t="s">
        <v>179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85</v>
      </c>
      <c r="BK597" s="241">
        <f>ROUND(I597*H597,2)</f>
        <v>0</v>
      </c>
      <c r="BL597" s="18" t="s">
        <v>186</v>
      </c>
      <c r="BM597" s="240" t="s">
        <v>2690</v>
      </c>
    </row>
    <row r="598" s="2" customFormat="1">
      <c r="A598" s="39"/>
      <c r="B598" s="40"/>
      <c r="C598" s="41"/>
      <c r="D598" s="242" t="s">
        <v>188</v>
      </c>
      <c r="E598" s="41"/>
      <c r="F598" s="243" t="s">
        <v>2691</v>
      </c>
      <c r="G598" s="41"/>
      <c r="H598" s="41"/>
      <c r="I598" s="244"/>
      <c r="J598" s="41"/>
      <c r="K598" s="41"/>
      <c r="L598" s="45"/>
      <c r="M598" s="245"/>
      <c r="N598" s="24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188</v>
      </c>
      <c r="AU598" s="18" t="s">
        <v>87</v>
      </c>
    </row>
    <row r="599" s="13" customFormat="1">
      <c r="A599" s="13"/>
      <c r="B599" s="247"/>
      <c r="C599" s="248"/>
      <c r="D599" s="242" t="s">
        <v>190</v>
      </c>
      <c r="E599" s="249" t="s">
        <v>1</v>
      </c>
      <c r="F599" s="250" t="s">
        <v>2692</v>
      </c>
      <c r="G599" s="248"/>
      <c r="H599" s="251">
        <v>13.199999999999999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7" t="s">
        <v>190</v>
      </c>
      <c r="AU599" s="257" t="s">
        <v>87</v>
      </c>
      <c r="AV599" s="13" t="s">
        <v>87</v>
      </c>
      <c r="AW599" s="13" t="s">
        <v>34</v>
      </c>
      <c r="AX599" s="13" t="s">
        <v>78</v>
      </c>
      <c r="AY599" s="257" t="s">
        <v>179</v>
      </c>
    </row>
    <row r="600" s="14" customFormat="1">
      <c r="A600" s="14"/>
      <c r="B600" s="258"/>
      <c r="C600" s="259"/>
      <c r="D600" s="242" t="s">
        <v>190</v>
      </c>
      <c r="E600" s="260" t="s">
        <v>1</v>
      </c>
      <c r="F600" s="261" t="s">
        <v>192</v>
      </c>
      <c r="G600" s="259"/>
      <c r="H600" s="262">
        <v>13.199999999999999</v>
      </c>
      <c r="I600" s="263"/>
      <c r="J600" s="259"/>
      <c r="K600" s="259"/>
      <c r="L600" s="264"/>
      <c r="M600" s="265"/>
      <c r="N600" s="266"/>
      <c r="O600" s="266"/>
      <c r="P600" s="266"/>
      <c r="Q600" s="266"/>
      <c r="R600" s="266"/>
      <c r="S600" s="266"/>
      <c r="T600" s="26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8" t="s">
        <v>190</v>
      </c>
      <c r="AU600" s="268" t="s">
        <v>87</v>
      </c>
      <c r="AV600" s="14" t="s">
        <v>186</v>
      </c>
      <c r="AW600" s="14" t="s">
        <v>34</v>
      </c>
      <c r="AX600" s="14" t="s">
        <v>85</v>
      </c>
      <c r="AY600" s="268" t="s">
        <v>179</v>
      </c>
    </row>
    <row r="601" s="2" customFormat="1" ht="24.15" customHeight="1">
      <c r="A601" s="39"/>
      <c r="B601" s="40"/>
      <c r="C601" s="229" t="s">
        <v>828</v>
      </c>
      <c r="D601" s="229" t="s">
        <v>181</v>
      </c>
      <c r="E601" s="230" t="s">
        <v>2693</v>
      </c>
      <c r="F601" s="231" t="s">
        <v>2694</v>
      </c>
      <c r="G601" s="232" t="s">
        <v>253</v>
      </c>
      <c r="H601" s="233">
        <v>32.399999999999999</v>
      </c>
      <c r="I601" s="234"/>
      <c r="J601" s="235">
        <f>ROUND(I601*H601,2)</f>
        <v>0</v>
      </c>
      <c r="K601" s="231" t="s">
        <v>185</v>
      </c>
      <c r="L601" s="45"/>
      <c r="M601" s="236" t="s">
        <v>1</v>
      </c>
      <c r="N601" s="237" t="s">
        <v>43</v>
      </c>
      <c r="O601" s="92"/>
      <c r="P601" s="238">
        <f>O601*H601</f>
        <v>0</v>
      </c>
      <c r="Q601" s="238">
        <v>0.00020000000000000001</v>
      </c>
      <c r="R601" s="238">
        <f>Q601*H601</f>
        <v>0.0064799999999999996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186</v>
      </c>
      <c r="AT601" s="240" t="s">
        <v>181</v>
      </c>
      <c r="AU601" s="240" t="s">
        <v>87</v>
      </c>
      <c r="AY601" s="18" t="s">
        <v>179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85</v>
      </c>
      <c r="BK601" s="241">
        <f>ROUND(I601*H601,2)</f>
        <v>0</v>
      </c>
      <c r="BL601" s="18" t="s">
        <v>186</v>
      </c>
      <c r="BM601" s="240" t="s">
        <v>2695</v>
      </c>
    </row>
    <row r="602" s="2" customFormat="1">
      <c r="A602" s="39"/>
      <c r="B602" s="40"/>
      <c r="C602" s="41"/>
      <c r="D602" s="242" t="s">
        <v>188</v>
      </c>
      <c r="E602" s="41"/>
      <c r="F602" s="243" t="s">
        <v>2696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188</v>
      </c>
      <c r="AU602" s="18" t="s">
        <v>87</v>
      </c>
    </row>
    <row r="603" s="13" customFormat="1">
      <c r="A603" s="13"/>
      <c r="B603" s="247"/>
      <c r="C603" s="248"/>
      <c r="D603" s="242" t="s">
        <v>190</v>
      </c>
      <c r="E603" s="249" t="s">
        <v>1</v>
      </c>
      <c r="F603" s="250" t="s">
        <v>2697</v>
      </c>
      <c r="G603" s="248"/>
      <c r="H603" s="251">
        <v>32.399999999999999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7" t="s">
        <v>190</v>
      </c>
      <c r="AU603" s="257" t="s">
        <v>87</v>
      </c>
      <c r="AV603" s="13" t="s">
        <v>87</v>
      </c>
      <c r="AW603" s="13" t="s">
        <v>34</v>
      </c>
      <c r="AX603" s="13" t="s">
        <v>78</v>
      </c>
      <c r="AY603" s="257" t="s">
        <v>179</v>
      </c>
    </row>
    <row r="604" s="14" customFormat="1">
      <c r="A604" s="14"/>
      <c r="B604" s="258"/>
      <c r="C604" s="259"/>
      <c r="D604" s="242" t="s">
        <v>190</v>
      </c>
      <c r="E604" s="260" t="s">
        <v>1</v>
      </c>
      <c r="F604" s="261" t="s">
        <v>192</v>
      </c>
      <c r="G604" s="259"/>
      <c r="H604" s="262">
        <v>32.399999999999999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8" t="s">
        <v>190</v>
      </c>
      <c r="AU604" s="268" t="s">
        <v>87</v>
      </c>
      <c r="AV604" s="14" t="s">
        <v>186</v>
      </c>
      <c r="AW604" s="14" t="s">
        <v>34</v>
      </c>
      <c r="AX604" s="14" t="s">
        <v>85</v>
      </c>
      <c r="AY604" s="268" t="s">
        <v>179</v>
      </c>
    </row>
    <row r="605" s="2" customFormat="1" ht="24.15" customHeight="1">
      <c r="A605" s="39"/>
      <c r="B605" s="40"/>
      <c r="C605" s="229" t="s">
        <v>835</v>
      </c>
      <c r="D605" s="229" t="s">
        <v>181</v>
      </c>
      <c r="E605" s="230" t="s">
        <v>1056</v>
      </c>
      <c r="F605" s="231" t="s">
        <v>1057</v>
      </c>
      <c r="G605" s="232" t="s">
        <v>184</v>
      </c>
      <c r="H605" s="233">
        <v>3</v>
      </c>
      <c r="I605" s="234"/>
      <c r="J605" s="235">
        <f>ROUND(I605*H605,2)</f>
        <v>0</v>
      </c>
      <c r="K605" s="231" t="s">
        <v>185</v>
      </c>
      <c r="L605" s="45"/>
      <c r="M605" s="236" t="s">
        <v>1</v>
      </c>
      <c r="N605" s="237" t="s">
        <v>43</v>
      </c>
      <c r="O605" s="92"/>
      <c r="P605" s="238">
        <f>O605*H605</f>
        <v>0</v>
      </c>
      <c r="Q605" s="238">
        <v>0.0011999999999999999</v>
      </c>
      <c r="R605" s="238">
        <f>Q605*H605</f>
        <v>0.0035999999999999999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186</v>
      </c>
      <c r="AT605" s="240" t="s">
        <v>181</v>
      </c>
      <c r="AU605" s="240" t="s">
        <v>87</v>
      </c>
      <c r="AY605" s="18" t="s">
        <v>179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85</v>
      </c>
      <c r="BK605" s="241">
        <f>ROUND(I605*H605,2)</f>
        <v>0</v>
      </c>
      <c r="BL605" s="18" t="s">
        <v>186</v>
      </c>
      <c r="BM605" s="240" t="s">
        <v>2698</v>
      </c>
    </row>
    <row r="606" s="2" customFormat="1">
      <c r="A606" s="39"/>
      <c r="B606" s="40"/>
      <c r="C606" s="41"/>
      <c r="D606" s="242" t="s">
        <v>188</v>
      </c>
      <c r="E606" s="41"/>
      <c r="F606" s="243" t="s">
        <v>1059</v>
      </c>
      <c r="G606" s="41"/>
      <c r="H606" s="41"/>
      <c r="I606" s="244"/>
      <c r="J606" s="41"/>
      <c r="K606" s="41"/>
      <c r="L606" s="45"/>
      <c r="M606" s="245"/>
      <c r="N606" s="24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188</v>
      </c>
      <c r="AU606" s="18" t="s">
        <v>87</v>
      </c>
    </row>
    <row r="607" s="13" customFormat="1">
      <c r="A607" s="13"/>
      <c r="B607" s="247"/>
      <c r="C607" s="248"/>
      <c r="D607" s="242" t="s">
        <v>190</v>
      </c>
      <c r="E607" s="249" t="s">
        <v>1</v>
      </c>
      <c r="F607" s="250" t="s">
        <v>2699</v>
      </c>
      <c r="G607" s="248"/>
      <c r="H607" s="251">
        <v>0.40000000000000002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7" t="s">
        <v>190</v>
      </c>
      <c r="AU607" s="257" t="s">
        <v>87</v>
      </c>
      <c r="AV607" s="13" t="s">
        <v>87</v>
      </c>
      <c r="AW607" s="13" t="s">
        <v>34</v>
      </c>
      <c r="AX607" s="13" t="s">
        <v>78</v>
      </c>
      <c r="AY607" s="257" t="s">
        <v>179</v>
      </c>
    </row>
    <row r="608" s="13" customFormat="1">
      <c r="A608" s="13"/>
      <c r="B608" s="247"/>
      <c r="C608" s="248"/>
      <c r="D608" s="242" t="s">
        <v>190</v>
      </c>
      <c r="E608" s="249" t="s">
        <v>1</v>
      </c>
      <c r="F608" s="250" t="s">
        <v>2700</v>
      </c>
      <c r="G608" s="248"/>
      <c r="H608" s="251">
        <v>2.6000000000000001</v>
      </c>
      <c r="I608" s="252"/>
      <c r="J608" s="248"/>
      <c r="K608" s="248"/>
      <c r="L608" s="253"/>
      <c r="M608" s="254"/>
      <c r="N608" s="255"/>
      <c r="O608" s="255"/>
      <c r="P608" s="255"/>
      <c r="Q608" s="255"/>
      <c r="R608" s="255"/>
      <c r="S608" s="255"/>
      <c r="T608" s="25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7" t="s">
        <v>190</v>
      </c>
      <c r="AU608" s="257" t="s">
        <v>87</v>
      </c>
      <c r="AV608" s="13" t="s">
        <v>87</v>
      </c>
      <c r="AW608" s="13" t="s">
        <v>34</v>
      </c>
      <c r="AX608" s="13" t="s">
        <v>78</v>
      </c>
      <c r="AY608" s="257" t="s">
        <v>179</v>
      </c>
    </row>
    <row r="609" s="14" customFormat="1">
      <c r="A609" s="14"/>
      <c r="B609" s="258"/>
      <c r="C609" s="259"/>
      <c r="D609" s="242" t="s">
        <v>190</v>
      </c>
      <c r="E609" s="260" t="s">
        <v>1</v>
      </c>
      <c r="F609" s="261" t="s">
        <v>192</v>
      </c>
      <c r="G609" s="259"/>
      <c r="H609" s="262">
        <v>3</v>
      </c>
      <c r="I609" s="263"/>
      <c r="J609" s="259"/>
      <c r="K609" s="259"/>
      <c r="L609" s="264"/>
      <c r="M609" s="265"/>
      <c r="N609" s="266"/>
      <c r="O609" s="266"/>
      <c r="P609" s="266"/>
      <c r="Q609" s="266"/>
      <c r="R609" s="266"/>
      <c r="S609" s="266"/>
      <c r="T609" s="26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8" t="s">
        <v>190</v>
      </c>
      <c r="AU609" s="268" t="s">
        <v>87</v>
      </c>
      <c r="AV609" s="14" t="s">
        <v>186</v>
      </c>
      <c r="AW609" s="14" t="s">
        <v>34</v>
      </c>
      <c r="AX609" s="14" t="s">
        <v>85</v>
      </c>
      <c r="AY609" s="268" t="s">
        <v>179</v>
      </c>
    </row>
    <row r="610" s="2" customFormat="1" ht="24.15" customHeight="1">
      <c r="A610" s="39"/>
      <c r="B610" s="40"/>
      <c r="C610" s="229" t="s">
        <v>841</v>
      </c>
      <c r="D610" s="229" t="s">
        <v>181</v>
      </c>
      <c r="E610" s="230" t="s">
        <v>2701</v>
      </c>
      <c r="F610" s="231" t="s">
        <v>2702</v>
      </c>
      <c r="G610" s="232" t="s">
        <v>253</v>
      </c>
      <c r="H610" s="233">
        <v>3</v>
      </c>
      <c r="I610" s="234"/>
      <c r="J610" s="235">
        <f>ROUND(I610*H610,2)</f>
        <v>0</v>
      </c>
      <c r="K610" s="231" t="s">
        <v>185</v>
      </c>
      <c r="L610" s="45"/>
      <c r="M610" s="236" t="s">
        <v>1</v>
      </c>
      <c r="N610" s="237" t="s">
        <v>43</v>
      </c>
      <c r="O610" s="92"/>
      <c r="P610" s="238">
        <f>O610*H610</f>
        <v>0</v>
      </c>
      <c r="Q610" s="238">
        <v>0.00020000000000000001</v>
      </c>
      <c r="R610" s="238">
        <f>Q610*H610</f>
        <v>0.00060000000000000006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186</v>
      </c>
      <c r="AT610" s="240" t="s">
        <v>181</v>
      </c>
      <c r="AU610" s="240" t="s">
        <v>87</v>
      </c>
      <c r="AY610" s="18" t="s">
        <v>179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85</v>
      </c>
      <c r="BK610" s="241">
        <f>ROUND(I610*H610,2)</f>
        <v>0</v>
      </c>
      <c r="BL610" s="18" t="s">
        <v>186</v>
      </c>
      <c r="BM610" s="240" t="s">
        <v>2703</v>
      </c>
    </row>
    <row r="611" s="2" customFormat="1">
      <c r="A611" s="39"/>
      <c r="B611" s="40"/>
      <c r="C611" s="41"/>
      <c r="D611" s="242" t="s">
        <v>188</v>
      </c>
      <c r="E611" s="41"/>
      <c r="F611" s="243" t="s">
        <v>2704</v>
      </c>
      <c r="G611" s="41"/>
      <c r="H611" s="41"/>
      <c r="I611" s="244"/>
      <c r="J611" s="41"/>
      <c r="K611" s="41"/>
      <c r="L611" s="45"/>
      <c r="M611" s="245"/>
      <c r="N611" s="24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188</v>
      </c>
      <c r="AU611" s="18" t="s">
        <v>87</v>
      </c>
    </row>
    <row r="612" s="13" customFormat="1">
      <c r="A612" s="13"/>
      <c r="B612" s="247"/>
      <c r="C612" s="248"/>
      <c r="D612" s="242" t="s">
        <v>190</v>
      </c>
      <c r="E612" s="249" t="s">
        <v>1</v>
      </c>
      <c r="F612" s="250" t="s">
        <v>95</v>
      </c>
      <c r="G612" s="248"/>
      <c r="H612" s="251">
        <v>3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7" t="s">
        <v>190</v>
      </c>
      <c r="AU612" s="257" t="s">
        <v>87</v>
      </c>
      <c r="AV612" s="13" t="s">
        <v>87</v>
      </c>
      <c r="AW612" s="13" t="s">
        <v>34</v>
      </c>
      <c r="AX612" s="13" t="s">
        <v>85</v>
      </c>
      <c r="AY612" s="257" t="s">
        <v>179</v>
      </c>
    </row>
    <row r="613" s="2" customFormat="1" ht="24.15" customHeight="1">
      <c r="A613" s="39"/>
      <c r="B613" s="40"/>
      <c r="C613" s="229" t="s">
        <v>847</v>
      </c>
      <c r="D613" s="229" t="s">
        <v>181</v>
      </c>
      <c r="E613" s="230" t="s">
        <v>2705</v>
      </c>
      <c r="F613" s="231" t="s">
        <v>2706</v>
      </c>
      <c r="G613" s="232" t="s">
        <v>253</v>
      </c>
      <c r="H613" s="233">
        <v>13.199999999999999</v>
      </c>
      <c r="I613" s="234"/>
      <c r="J613" s="235">
        <f>ROUND(I613*H613,2)</f>
        <v>0</v>
      </c>
      <c r="K613" s="231" t="s">
        <v>185</v>
      </c>
      <c r="L613" s="45"/>
      <c r="M613" s="236" t="s">
        <v>1</v>
      </c>
      <c r="N613" s="237" t="s">
        <v>43</v>
      </c>
      <c r="O613" s="92"/>
      <c r="P613" s="238">
        <f>O613*H613</f>
        <v>0</v>
      </c>
      <c r="Q613" s="238">
        <v>6.9999999999999994E-05</v>
      </c>
      <c r="R613" s="238">
        <f>Q613*H613</f>
        <v>0.00092399999999999991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186</v>
      </c>
      <c r="AT613" s="240" t="s">
        <v>181</v>
      </c>
      <c r="AU613" s="240" t="s">
        <v>87</v>
      </c>
      <c r="AY613" s="18" t="s">
        <v>179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85</v>
      </c>
      <c r="BK613" s="241">
        <f>ROUND(I613*H613,2)</f>
        <v>0</v>
      </c>
      <c r="BL613" s="18" t="s">
        <v>186</v>
      </c>
      <c r="BM613" s="240" t="s">
        <v>2707</v>
      </c>
    </row>
    <row r="614" s="2" customFormat="1">
      <c r="A614" s="39"/>
      <c r="B614" s="40"/>
      <c r="C614" s="41"/>
      <c r="D614" s="242" t="s">
        <v>188</v>
      </c>
      <c r="E614" s="41"/>
      <c r="F614" s="243" t="s">
        <v>2708</v>
      </c>
      <c r="G614" s="41"/>
      <c r="H614" s="41"/>
      <c r="I614" s="244"/>
      <c r="J614" s="41"/>
      <c r="K614" s="41"/>
      <c r="L614" s="45"/>
      <c r="M614" s="245"/>
      <c r="N614" s="246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188</v>
      </c>
      <c r="AU614" s="18" t="s">
        <v>87</v>
      </c>
    </row>
    <row r="615" s="13" customFormat="1">
      <c r="A615" s="13"/>
      <c r="B615" s="247"/>
      <c r="C615" s="248"/>
      <c r="D615" s="242" t="s">
        <v>190</v>
      </c>
      <c r="E615" s="249" t="s">
        <v>1</v>
      </c>
      <c r="F615" s="250" t="s">
        <v>2692</v>
      </c>
      <c r="G615" s="248"/>
      <c r="H615" s="251">
        <v>13.199999999999999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190</v>
      </c>
      <c r="AU615" s="257" t="s">
        <v>87</v>
      </c>
      <c r="AV615" s="13" t="s">
        <v>87</v>
      </c>
      <c r="AW615" s="13" t="s">
        <v>34</v>
      </c>
      <c r="AX615" s="13" t="s">
        <v>78</v>
      </c>
      <c r="AY615" s="257" t="s">
        <v>179</v>
      </c>
    </row>
    <row r="616" s="14" customFormat="1">
      <c r="A616" s="14"/>
      <c r="B616" s="258"/>
      <c r="C616" s="259"/>
      <c r="D616" s="242" t="s">
        <v>190</v>
      </c>
      <c r="E616" s="260" t="s">
        <v>1</v>
      </c>
      <c r="F616" s="261" t="s">
        <v>192</v>
      </c>
      <c r="G616" s="259"/>
      <c r="H616" s="262">
        <v>13.199999999999999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190</v>
      </c>
      <c r="AU616" s="268" t="s">
        <v>87</v>
      </c>
      <c r="AV616" s="14" t="s">
        <v>186</v>
      </c>
      <c r="AW616" s="14" t="s">
        <v>34</v>
      </c>
      <c r="AX616" s="14" t="s">
        <v>85</v>
      </c>
      <c r="AY616" s="268" t="s">
        <v>179</v>
      </c>
    </row>
    <row r="617" s="2" customFormat="1" ht="24.15" customHeight="1">
      <c r="A617" s="39"/>
      <c r="B617" s="40"/>
      <c r="C617" s="229" t="s">
        <v>856</v>
      </c>
      <c r="D617" s="229" t="s">
        <v>181</v>
      </c>
      <c r="E617" s="230" t="s">
        <v>2709</v>
      </c>
      <c r="F617" s="231" t="s">
        <v>2710</v>
      </c>
      <c r="G617" s="232" t="s">
        <v>253</v>
      </c>
      <c r="H617" s="233">
        <v>32.399999999999999</v>
      </c>
      <c r="I617" s="234"/>
      <c r="J617" s="235">
        <f>ROUND(I617*H617,2)</f>
        <v>0</v>
      </c>
      <c r="K617" s="231" t="s">
        <v>185</v>
      </c>
      <c r="L617" s="45"/>
      <c r="M617" s="236" t="s">
        <v>1</v>
      </c>
      <c r="N617" s="237" t="s">
        <v>43</v>
      </c>
      <c r="O617" s="92"/>
      <c r="P617" s="238">
        <f>O617*H617</f>
        <v>0</v>
      </c>
      <c r="Q617" s="238">
        <v>0.00040000000000000002</v>
      </c>
      <c r="R617" s="238">
        <f>Q617*H617</f>
        <v>0.012959999999999999</v>
      </c>
      <c r="S617" s="238">
        <v>0</v>
      </c>
      <c r="T617" s="23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0" t="s">
        <v>186</v>
      </c>
      <c r="AT617" s="240" t="s">
        <v>181</v>
      </c>
      <c r="AU617" s="240" t="s">
        <v>87</v>
      </c>
      <c r="AY617" s="18" t="s">
        <v>179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85</v>
      </c>
      <c r="BK617" s="241">
        <f>ROUND(I617*H617,2)</f>
        <v>0</v>
      </c>
      <c r="BL617" s="18" t="s">
        <v>186</v>
      </c>
      <c r="BM617" s="240" t="s">
        <v>2711</v>
      </c>
    </row>
    <row r="618" s="2" customFormat="1">
      <c r="A618" s="39"/>
      <c r="B618" s="40"/>
      <c r="C618" s="41"/>
      <c r="D618" s="242" t="s">
        <v>188</v>
      </c>
      <c r="E618" s="41"/>
      <c r="F618" s="243" t="s">
        <v>2712</v>
      </c>
      <c r="G618" s="41"/>
      <c r="H618" s="41"/>
      <c r="I618" s="244"/>
      <c r="J618" s="41"/>
      <c r="K618" s="41"/>
      <c r="L618" s="45"/>
      <c r="M618" s="245"/>
      <c r="N618" s="24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188</v>
      </c>
      <c r="AU618" s="18" t="s">
        <v>87</v>
      </c>
    </row>
    <row r="619" s="13" customFormat="1">
      <c r="A619" s="13"/>
      <c r="B619" s="247"/>
      <c r="C619" s="248"/>
      <c r="D619" s="242" t="s">
        <v>190</v>
      </c>
      <c r="E619" s="249" t="s">
        <v>1</v>
      </c>
      <c r="F619" s="250" t="s">
        <v>2697</v>
      </c>
      <c r="G619" s="248"/>
      <c r="H619" s="251">
        <v>32.399999999999999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190</v>
      </c>
      <c r="AU619" s="257" t="s">
        <v>87</v>
      </c>
      <c r="AV619" s="13" t="s">
        <v>87</v>
      </c>
      <c r="AW619" s="13" t="s">
        <v>34</v>
      </c>
      <c r="AX619" s="13" t="s">
        <v>78</v>
      </c>
      <c r="AY619" s="257" t="s">
        <v>179</v>
      </c>
    </row>
    <row r="620" s="14" customFormat="1">
      <c r="A620" s="14"/>
      <c r="B620" s="258"/>
      <c r="C620" s="259"/>
      <c r="D620" s="242" t="s">
        <v>190</v>
      </c>
      <c r="E620" s="260" t="s">
        <v>1</v>
      </c>
      <c r="F620" s="261" t="s">
        <v>192</v>
      </c>
      <c r="G620" s="259"/>
      <c r="H620" s="262">
        <v>32.399999999999999</v>
      </c>
      <c r="I620" s="263"/>
      <c r="J620" s="259"/>
      <c r="K620" s="259"/>
      <c r="L620" s="264"/>
      <c r="M620" s="265"/>
      <c r="N620" s="266"/>
      <c r="O620" s="266"/>
      <c r="P620" s="266"/>
      <c r="Q620" s="266"/>
      <c r="R620" s="266"/>
      <c r="S620" s="266"/>
      <c r="T620" s="26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8" t="s">
        <v>190</v>
      </c>
      <c r="AU620" s="268" t="s">
        <v>87</v>
      </c>
      <c r="AV620" s="14" t="s">
        <v>186</v>
      </c>
      <c r="AW620" s="14" t="s">
        <v>34</v>
      </c>
      <c r="AX620" s="14" t="s">
        <v>85</v>
      </c>
      <c r="AY620" s="268" t="s">
        <v>179</v>
      </c>
    </row>
    <row r="621" s="2" customFormat="1" ht="24.15" customHeight="1">
      <c r="A621" s="39"/>
      <c r="B621" s="40"/>
      <c r="C621" s="229" t="s">
        <v>862</v>
      </c>
      <c r="D621" s="229" t="s">
        <v>181</v>
      </c>
      <c r="E621" s="230" t="s">
        <v>1062</v>
      </c>
      <c r="F621" s="231" t="s">
        <v>1063</v>
      </c>
      <c r="G621" s="232" t="s">
        <v>184</v>
      </c>
      <c r="H621" s="233">
        <v>3</v>
      </c>
      <c r="I621" s="234"/>
      <c r="J621" s="235">
        <f>ROUND(I621*H621,2)</f>
        <v>0</v>
      </c>
      <c r="K621" s="231" t="s">
        <v>185</v>
      </c>
      <c r="L621" s="45"/>
      <c r="M621" s="236" t="s">
        <v>1</v>
      </c>
      <c r="N621" s="237" t="s">
        <v>43</v>
      </c>
      <c r="O621" s="92"/>
      <c r="P621" s="238">
        <f>O621*H621</f>
        <v>0</v>
      </c>
      <c r="Q621" s="238">
        <v>0.0016000000000000001</v>
      </c>
      <c r="R621" s="238">
        <f>Q621*H621</f>
        <v>0.0048000000000000004</v>
      </c>
      <c r="S621" s="238">
        <v>0</v>
      </c>
      <c r="T621" s="23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0" t="s">
        <v>186</v>
      </c>
      <c r="AT621" s="240" t="s">
        <v>181</v>
      </c>
      <c r="AU621" s="240" t="s">
        <v>87</v>
      </c>
      <c r="AY621" s="18" t="s">
        <v>179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8" t="s">
        <v>85</v>
      </c>
      <c r="BK621" s="241">
        <f>ROUND(I621*H621,2)</f>
        <v>0</v>
      </c>
      <c r="BL621" s="18" t="s">
        <v>186</v>
      </c>
      <c r="BM621" s="240" t="s">
        <v>2713</v>
      </c>
    </row>
    <row r="622" s="2" customFormat="1">
      <c r="A622" s="39"/>
      <c r="B622" s="40"/>
      <c r="C622" s="41"/>
      <c r="D622" s="242" t="s">
        <v>188</v>
      </c>
      <c r="E622" s="41"/>
      <c r="F622" s="243" t="s">
        <v>1065</v>
      </c>
      <c r="G622" s="41"/>
      <c r="H622" s="41"/>
      <c r="I622" s="244"/>
      <c r="J622" s="41"/>
      <c r="K622" s="41"/>
      <c r="L622" s="45"/>
      <c r="M622" s="245"/>
      <c r="N622" s="246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188</v>
      </c>
      <c r="AU622" s="18" t="s">
        <v>87</v>
      </c>
    </row>
    <row r="623" s="13" customFormat="1">
      <c r="A623" s="13"/>
      <c r="B623" s="247"/>
      <c r="C623" s="248"/>
      <c r="D623" s="242" t="s">
        <v>190</v>
      </c>
      <c r="E623" s="249" t="s">
        <v>1</v>
      </c>
      <c r="F623" s="250" t="s">
        <v>2699</v>
      </c>
      <c r="G623" s="248"/>
      <c r="H623" s="251">
        <v>0.40000000000000002</v>
      </c>
      <c r="I623" s="252"/>
      <c r="J623" s="248"/>
      <c r="K623" s="248"/>
      <c r="L623" s="253"/>
      <c r="M623" s="254"/>
      <c r="N623" s="255"/>
      <c r="O623" s="255"/>
      <c r="P623" s="255"/>
      <c r="Q623" s="255"/>
      <c r="R623" s="255"/>
      <c r="S623" s="255"/>
      <c r="T623" s="25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7" t="s">
        <v>190</v>
      </c>
      <c r="AU623" s="257" t="s">
        <v>87</v>
      </c>
      <c r="AV623" s="13" t="s">
        <v>87</v>
      </c>
      <c r="AW623" s="13" t="s">
        <v>34</v>
      </c>
      <c r="AX623" s="13" t="s">
        <v>78</v>
      </c>
      <c r="AY623" s="257" t="s">
        <v>179</v>
      </c>
    </row>
    <row r="624" s="13" customFormat="1">
      <c r="A624" s="13"/>
      <c r="B624" s="247"/>
      <c r="C624" s="248"/>
      <c r="D624" s="242" t="s">
        <v>190</v>
      </c>
      <c r="E624" s="249" t="s">
        <v>1</v>
      </c>
      <c r="F624" s="250" t="s">
        <v>2714</v>
      </c>
      <c r="G624" s="248"/>
      <c r="H624" s="251">
        <v>2.6000000000000001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7" t="s">
        <v>190</v>
      </c>
      <c r="AU624" s="257" t="s">
        <v>87</v>
      </c>
      <c r="AV624" s="13" t="s">
        <v>87</v>
      </c>
      <c r="AW624" s="13" t="s">
        <v>34</v>
      </c>
      <c r="AX624" s="13" t="s">
        <v>78</v>
      </c>
      <c r="AY624" s="257" t="s">
        <v>179</v>
      </c>
    </row>
    <row r="625" s="14" customFormat="1">
      <c r="A625" s="14"/>
      <c r="B625" s="258"/>
      <c r="C625" s="259"/>
      <c r="D625" s="242" t="s">
        <v>190</v>
      </c>
      <c r="E625" s="260" t="s">
        <v>1</v>
      </c>
      <c r="F625" s="261" t="s">
        <v>192</v>
      </c>
      <c r="G625" s="259"/>
      <c r="H625" s="262">
        <v>3</v>
      </c>
      <c r="I625" s="263"/>
      <c r="J625" s="259"/>
      <c r="K625" s="259"/>
      <c r="L625" s="264"/>
      <c r="M625" s="265"/>
      <c r="N625" s="266"/>
      <c r="O625" s="266"/>
      <c r="P625" s="266"/>
      <c r="Q625" s="266"/>
      <c r="R625" s="266"/>
      <c r="S625" s="266"/>
      <c r="T625" s="26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8" t="s">
        <v>190</v>
      </c>
      <c r="AU625" s="268" t="s">
        <v>87</v>
      </c>
      <c r="AV625" s="14" t="s">
        <v>186</v>
      </c>
      <c r="AW625" s="14" t="s">
        <v>34</v>
      </c>
      <c r="AX625" s="14" t="s">
        <v>85</v>
      </c>
      <c r="AY625" s="268" t="s">
        <v>179</v>
      </c>
    </row>
    <row r="626" s="2" customFormat="1" ht="16.5" customHeight="1">
      <c r="A626" s="39"/>
      <c r="B626" s="40"/>
      <c r="C626" s="229" t="s">
        <v>868</v>
      </c>
      <c r="D626" s="229" t="s">
        <v>181</v>
      </c>
      <c r="E626" s="230" t="s">
        <v>2715</v>
      </c>
      <c r="F626" s="231" t="s">
        <v>2716</v>
      </c>
      <c r="G626" s="232" t="s">
        <v>253</v>
      </c>
      <c r="H626" s="233">
        <v>48.600000000000001</v>
      </c>
      <c r="I626" s="234"/>
      <c r="J626" s="235">
        <f>ROUND(I626*H626,2)</f>
        <v>0</v>
      </c>
      <c r="K626" s="231" t="s">
        <v>185</v>
      </c>
      <c r="L626" s="45"/>
      <c r="M626" s="236" t="s">
        <v>1</v>
      </c>
      <c r="N626" s="237" t="s">
        <v>43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186</v>
      </c>
      <c r="AT626" s="240" t="s">
        <v>181</v>
      </c>
      <c r="AU626" s="240" t="s">
        <v>87</v>
      </c>
      <c r="AY626" s="18" t="s">
        <v>179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85</v>
      </c>
      <c r="BK626" s="241">
        <f>ROUND(I626*H626,2)</f>
        <v>0</v>
      </c>
      <c r="BL626" s="18" t="s">
        <v>186</v>
      </c>
      <c r="BM626" s="240" t="s">
        <v>2717</v>
      </c>
    </row>
    <row r="627" s="2" customFormat="1">
      <c r="A627" s="39"/>
      <c r="B627" s="40"/>
      <c r="C627" s="41"/>
      <c r="D627" s="242" t="s">
        <v>188</v>
      </c>
      <c r="E627" s="41"/>
      <c r="F627" s="243" t="s">
        <v>2718</v>
      </c>
      <c r="G627" s="41"/>
      <c r="H627" s="41"/>
      <c r="I627" s="244"/>
      <c r="J627" s="41"/>
      <c r="K627" s="41"/>
      <c r="L627" s="45"/>
      <c r="M627" s="245"/>
      <c r="N627" s="246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188</v>
      </c>
      <c r="AU627" s="18" t="s">
        <v>87</v>
      </c>
    </row>
    <row r="628" s="13" customFormat="1">
      <c r="A628" s="13"/>
      <c r="B628" s="247"/>
      <c r="C628" s="248"/>
      <c r="D628" s="242" t="s">
        <v>190</v>
      </c>
      <c r="E628" s="249" t="s">
        <v>1</v>
      </c>
      <c r="F628" s="250" t="s">
        <v>2719</v>
      </c>
      <c r="G628" s="248"/>
      <c r="H628" s="251">
        <v>48.600000000000001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7" t="s">
        <v>190</v>
      </c>
      <c r="AU628" s="257" t="s">
        <v>87</v>
      </c>
      <c r="AV628" s="13" t="s">
        <v>87</v>
      </c>
      <c r="AW628" s="13" t="s">
        <v>34</v>
      </c>
      <c r="AX628" s="13" t="s">
        <v>85</v>
      </c>
      <c r="AY628" s="257" t="s">
        <v>179</v>
      </c>
    </row>
    <row r="629" s="2" customFormat="1" ht="16.5" customHeight="1">
      <c r="A629" s="39"/>
      <c r="B629" s="40"/>
      <c r="C629" s="229" t="s">
        <v>874</v>
      </c>
      <c r="D629" s="229" t="s">
        <v>181</v>
      </c>
      <c r="E629" s="230" t="s">
        <v>1072</v>
      </c>
      <c r="F629" s="231" t="s">
        <v>1073</v>
      </c>
      <c r="G629" s="232" t="s">
        <v>184</v>
      </c>
      <c r="H629" s="233">
        <v>3</v>
      </c>
      <c r="I629" s="234"/>
      <c r="J629" s="235">
        <f>ROUND(I629*H629,2)</f>
        <v>0</v>
      </c>
      <c r="K629" s="231" t="s">
        <v>185</v>
      </c>
      <c r="L629" s="45"/>
      <c r="M629" s="236" t="s">
        <v>1</v>
      </c>
      <c r="N629" s="237" t="s">
        <v>43</v>
      </c>
      <c r="O629" s="92"/>
      <c r="P629" s="238">
        <f>O629*H629</f>
        <v>0</v>
      </c>
      <c r="Q629" s="238">
        <v>1.0000000000000001E-05</v>
      </c>
      <c r="R629" s="238">
        <f>Q629*H629</f>
        <v>3.0000000000000004E-05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186</v>
      </c>
      <c r="AT629" s="240" t="s">
        <v>181</v>
      </c>
      <c r="AU629" s="240" t="s">
        <v>87</v>
      </c>
      <c r="AY629" s="18" t="s">
        <v>179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85</v>
      </c>
      <c r="BK629" s="241">
        <f>ROUND(I629*H629,2)</f>
        <v>0</v>
      </c>
      <c r="BL629" s="18" t="s">
        <v>186</v>
      </c>
      <c r="BM629" s="240" t="s">
        <v>2720</v>
      </c>
    </row>
    <row r="630" s="2" customFormat="1">
      <c r="A630" s="39"/>
      <c r="B630" s="40"/>
      <c r="C630" s="41"/>
      <c r="D630" s="242" t="s">
        <v>188</v>
      </c>
      <c r="E630" s="41"/>
      <c r="F630" s="243" t="s">
        <v>1075</v>
      </c>
      <c r="G630" s="41"/>
      <c r="H630" s="41"/>
      <c r="I630" s="244"/>
      <c r="J630" s="41"/>
      <c r="K630" s="41"/>
      <c r="L630" s="45"/>
      <c r="M630" s="245"/>
      <c r="N630" s="246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188</v>
      </c>
      <c r="AU630" s="18" t="s">
        <v>87</v>
      </c>
    </row>
    <row r="631" s="13" customFormat="1">
      <c r="A631" s="13"/>
      <c r="B631" s="247"/>
      <c r="C631" s="248"/>
      <c r="D631" s="242" t="s">
        <v>190</v>
      </c>
      <c r="E631" s="249" t="s">
        <v>1</v>
      </c>
      <c r="F631" s="250" t="s">
        <v>2699</v>
      </c>
      <c r="G631" s="248"/>
      <c r="H631" s="251">
        <v>0.40000000000000002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7" t="s">
        <v>190</v>
      </c>
      <c r="AU631" s="257" t="s">
        <v>87</v>
      </c>
      <c r="AV631" s="13" t="s">
        <v>87</v>
      </c>
      <c r="AW631" s="13" t="s">
        <v>34</v>
      </c>
      <c r="AX631" s="13" t="s">
        <v>78</v>
      </c>
      <c r="AY631" s="257" t="s">
        <v>179</v>
      </c>
    </row>
    <row r="632" s="13" customFormat="1">
      <c r="A632" s="13"/>
      <c r="B632" s="247"/>
      <c r="C632" s="248"/>
      <c r="D632" s="242" t="s">
        <v>190</v>
      </c>
      <c r="E632" s="249" t="s">
        <v>1</v>
      </c>
      <c r="F632" s="250" t="s">
        <v>2714</v>
      </c>
      <c r="G632" s="248"/>
      <c r="H632" s="251">
        <v>2.6000000000000001</v>
      </c>
      <c r="I632" s="252"/>
      <c r="J632" s="248"/>
      <c r="K632" s="248"/>
      <c r="L632" s="253"/>
      <c r="M632" s="254"/>
      <c r="N632" s="255"/>
      <c r="O632" s="255"/>
      <c r="P632" s="255"/>
      <c r="Q632" s="255"/>
      <c r="R632" s="255"/>
      <c r="S632" s="255"/>
      <c r="T632" s="25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7" t="s">
        <v>190</v>
      </c>
      <c r="AU632" s="257" t="s">
        <v>87</v>
      </c>
      <c r="AV632" s="13" t="s">
        <v>87</v>
      </c>
      <c r="AW632" s="13" t="s">
        <v>34</v>
      </c>
      <c r="AX632" s="13" t="s">
        <v>78</v>
      </c>
      <c r="AY632" s="257" t="s">
        <v>179</v>
      </c>
    </row>
    <row r="633" s="14" customFormat="1">
      <c r="A633" s="14"/>
      <c r="B633" s="258"/>
      <c r="C633" s="259"/>
      <c r="D633" s="242" t="s">
        <v>190</v>
      </c>
      <c r="E633" s="260" t="s">
        <v>1</v>
      </c>
      <c r="F633" s="261" t="s">
        <v>192</v>
      </c>
      <c r="G633" s="259"/>
      <c r="H633" s="262">
        <v>3</v>
      </c>
      <c r="I633" s="263"/>
      <c r="J633" s="259"/>
      <c r="K633" s="259"/>
      <c r="L633" s="264"/>
      <c r="M633" s="265"/>
      <c r="N633" s="266"/>
      <c r="O633" s="266"/>
      <c r="P633" s="266"/>
      <c r="Q633" s="266"/>
      <c r="R633" s="266"/>
      <c r="S633" s="266"/>
      <c r="T633" s="26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8" t="s">
        <v>190</v>
      </c>
      <c r="AU633" s="268" t="s">
        <v>87</v>
      </c>
      <c r="AV633" s="14" t="s">
        <v>186</v>
      </c>
      <c r="AW633" s="14" t="s">
        <v>34</v>
      </c>
      <c r="AX633" s="14" t="s">
        <v>85</v>
      </c>
      <c r="AY633" s="268" t="s">
        <v>179</v>
      </c>
    </row>
    <row r="634" s="2" customFormat="1" ht="24.15" customHeight="1">
      <c r="A634" s="39"/>
      <c r="B634" s="40"/>
      <c r="C634" s="229" t="s">
        <v>880</v>
      </c>
      <c r="D634" s="229" t="s">
        <v>181</v>
      </c>
      <c r="E634" s="230" t="s">
        <v>1077</v>
      </c>
      <c r="F634" s="231" t="s">
        <v>1078</v>
      </c>
      <c r="G634" s="232" t="s">
        <v>253</v>
      </c>
      <c r="H634" s="233">
        <v>8.1999999999999993</v>
      </c>
      <c r="I634" s="234"/>
      <c r="J634" s="235">
        <f>ROUND(I634*H634,2)</f>
        <v>0</v>
      </c>
      <c r="K634" s="231" t="s">
        <v>185</v>
      </c>
      <c r="L634" s="45"/>
      <c r="M634" s="236" t="s">
        <v>1</v>
      </c>
      <c r="N634" s="237" t="s">
        <v>43</v>
      </c>
      <c r="O634" s="92"/>
      <c r="P634" s="238">
        <f>O634*H634</f>
        <v>0</v>
      </c>
      <c r="Q634" s="238">
        <v>0.089779999999999999</v>
      </c>
      <c r="R634" s="238">
        <f>Q634*H634</f>
        <v>0.73619599999999996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186</v>
      </c>
      <c r="AT634" s="240" t="s">
        <v>181</v>
      </c>
      <c r="AU634" s="240" t="s">
        <v>87</v>
      </c>
      <c r="AY634" s="18" t="s">
        <v>179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85</v>
      </c>
      <c r="BK634" s="241">
        <f>ROUND(I634*H634,2)</f>
        <v>0</v>
      </c>
      <c r="BL634" s="18" t="s">
        <v>186</v>
      </c>
      <c r="BM634" s="240" t="s">
        <v>2721</v>
      </c>
    </row>
    <row r="635" s="2" customFormat="1">
      <c r="A635" s="39"/>
      <c r="B635" s="40"/>
      <c r="C635" s="41"/>
      <c r="D635" s="242" t="s">
        <v>188</v>
      </c>
      <c r="E635" s="41"/>
      <c r="F635" s="243" t="s">
        <v>1080</v>
      </c>
      <c r="G635" s="41"/>
      <c r="H635" s="41"/>
      <c r="I635" s="244"/>
      <c r="J635" s="41"/>
      <c r="K635" s="41"/>
      <c r="L635" s="45"/>
      <c r="M635" s="245"/>
      <c r="N635" s="246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188</v>
      </c>
      <c r="AU635" s="18" t="s">
        <v>87</v>
      </c>
    </row>
    <row r="636" s="2" customFormat="1">
      <c r="A636" s="39"/>
      <c r="B636" s="40"/>
      <c r="C636" s="41"/>
      <c r="D636" s="242" t="s">
        <v>198</v>
      </c>
      <c r="E636" s="41"/>
      <c r="F636" s="269" t="s">
        <v>1081</v>
      </c>
      <c r="G636" s="41"/>
      <c r="H636" s="41"/>
      <c r="I636" s="244"/>
      <c r="J636" s="41"/>
      <c r="K636" s="41"/>
      <c r="L636" s="45"/>
      <c r="M636" s="245"/>
      <c r="N636" s="246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198</v>
      </c>
      <c r="AU636" s="18" t="s">
        <v>87</v>
      </c>
    </row>
    <row r="637" s="13" customFormat="1">
      <c r="A637" s="13"/>
      <c r="B637" s="247"/>
      <c r="C637" s="248"/>
      <c r="D637" s="242" t="s">
        <v>190</v>
      </c>
      <c r="E637" s="249" t="s">
        <v>1</v>
      </c>
      <c r="F637" s="250" t="s">
        <v>2722</v>
      </c>
      <c r="G637" s="248"/>
      <c r="H637" s="251">
        <v>8.1999999999999993</v>
      </c>
      <c r="I637" s="252"/>
      <c r="J637" s="248"/>
      <c r="K637" s="248"/>
      <c r="L637" s="253"/>
      <c r="M637" s="254"/>
      <c r="N637" s="255"/>
      <c r="O637" s="255"/>
      <c r="P637" s="255"/>
      <c r="Q637" s="255"/>
      <c r="R637" s="255"/>
      <c r="S637" s="255"/>
      <c r="T637" s="25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7" t="s">
        <v>190</v>
      </c>
      <c r="AU637" s="257" t="s">
        <v>87</v>
      </c>
      <c r="AV637" s="13" t="s">
        <v>87</v>
      </c>
      <c r="AW637" s="13" t="s">
        <v>34</v>
      </c>
      <c r="AX637" s="13" t="s">
        <v>78</v>
      </c>
      <c r="AY637" s="257" t="s">
        <v>179</v>
      </c>
    </row>
    <row r="638" s="14" customFormat="1">
      <c r="A638" s="14"/>
      <c r="B638" s="258"/>
      <c r="C638" s="259"/>
      <c r="D638" s="242" t="s">
        <v>190</v>
      </c>
      <c r="E638" s="260" t="s">
        <v>1</v>
      </c>
      <c r="F638" s="261" t="s">
        <v>192</v>
      </c>
      <c r="G638" s="259"/>
      <c r="H638" s="262">
        <v>8.1999999999999993</v>
      </c>
      <c r="I638" s="263"/>
      <c r="J638" s="259"/>
      <c r="K638" s="259"/>
      <c r="L638" s="264"/>
      <c r="M638" s="265"/>
      <c r="N638" s="266"/>
      <c r="O638" s="266"/>
      <c r="P638" s="266"/>
      <c r="Q638" s="266"/>
      <c r="R638" s="266"/>
      <c r="S638" s="266"/>
      <c r="T638" s="26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8" t="s">
        <v>190</v>
      </c>
      <c r="AU638" s="268" t="s">
        <v>87</v>
      </c>
      <c r="AV638" s="14" t="s">
        <v>186</v>
      </c>
      <c r="AW638" s="14" t="s">
        <v>34</v>
      </c>
      <c r="AX638" s="14" t="s">
        <v>85</v>
      </c>
      <c r="AY638" s="268" t="s">
        <v>179</v>
      </c>
    </row>
    <row r="639" s="2" customFormat="1" ht="21.75" customHeight="1">
      <c r="A639" s="39"/>
      <c r="B639" s="40"/>
      <c r="C639" s="280" t="s">
        <v>886</v>
      </c>
      <c r="D639" s="280" t="s">
        <v>400</v>
      </c>
      <c r="E639" s="281" t="s">
        <v>1083</v>
      </c>
      <c r="F639" s="282" t="s">
        <v>1084</v>
      </c>
      <c r="G639" s="283" t="s">
        <v>184</v>
      </c>
      <c r="H639" s="284">
        <v>0.83599999999999997</v>
      </c>
      <c r="I639" s="285"/>
      <c r="J639" s="286">
        <f>ROUND(I639*H639,2)</f>
        <v>0</v>
      </c>
      <c r="K639" s="282" t="s">
        <v>185</v>
      </c>
      <c r="L639" s="287"/>
      <c r="M639" s="288" t="s">
        <v>1</v>
      </c>
      <c r="N639" s="289" t="s">
        <v>43</v>
      </c>
      <c r="O639" s="92"/>
      <c r="P639" s="238">
        <f>O639*H639</f>
        <v>0</v>
      </c>
      <c r="Q639" s="238">
        <v>0.17599999999999999</v>
      </c>
      <c r="R639" s="238">
        <f>Q639*H639</f>
        <v>0.14713599999999999</v>
      </c>
      <c r="S639" s="238">
        <v>0</v>
      </c>
      <c r="T639" s="23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0" t="s">
        <v>227</v>
      </c>
      <c r="AT639" s="240" t="s">
        <v>400</v>
      </c>
      <c r="AU639" s="240" t="s">
        <v>87</v>
      </c>
      <c r="AY639" s="18" t="s">
        <v>179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85</v>
      </c>
      <c r="BK639" s="241">
        <f>ROUND(I639*H639,2)</f>
        <v>0</v>
      </c>
      <c r="BL639" s="18" t="s">
        <v>186</v>
      </c>
      <c r="BM639" s="240" t="s">
        <v>2723</v>
      </c>
    </row>
    <row r="640" s="2" customFormat="1">
      <c r="A640" s="39"/>
      <c r="B640" s="40"/>
      <c r="C640" s="41"/>
      <c r="D640" s="242" t="s">
        <v>188</v>
      </c>
      <c r="E640" s="41"/>
      <c r="F640" s="243" t="s">
        <v>1084</v>
      </c>
      <c r="G640" s="41"/>
      <c r="H640" s="41"/>
      <c r="I640" s="244"/>
      <c r="J640" s="41"/>
      <c r="K640" s="41"/>
      <c r="L640" s="45"/>
      <c r="M640" s="245"/>
      <c r="N640" s="246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188</v>
      </c>
      <c r="AU640" s="18" t="s">
        <v>87</v>
      </c>
    </row>
    <row r="641" s="13" customFormat="1">
      <c r="A641" s="13"/>
      <c r="B641" s="247"/>
      <c r="C641" s="248"/>
      <c r="D641" s="242" t="s">
        <v>190</v>
      </c>
      <c r="E641" s="249" t="s">
        <v>1</v>
      </c>
      <c r="F641" s="250" t="s">
        <v>2724</v>
      </c>
      <c r="G641" s="248"/>
      <c r="H641" s="251">
        <v>0.81999999999999995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7" t="s">
        <v>190</v>
      </c>
      <c r="AU641" s="257" t="s">
        <v>87</v>
      </c>
      <c r="AV641" s="13" t="s">
        <v>87</v>
      </c>
      <c r="AW641" s="13" t="s">
        <v>34</v>
      </c>
      <c r="AX641" s="13" t="s">
        <v>78</v>
      </c>
      <c r="AY641" s="257" t="s">
        <v>179</v>
      </c>
    </row>
    <row r="642" s="14" customFormat="1">
      <c r="A642" s="14"/>
      <c r="B642" s="258"/>
      <c r="C642" s="259"/>
      <c r="D642" s="242" t="s">
        <v>190</v>
      </c>
      <c r="E642" s="260" t="s">
        <v>1</v>
      </c>
      <c r="F642" s="261" t="s">
        <v>192</v>
      </c>
      <c r="G642" s="259"/>
      <c r="H642" s="262">
        <v>0.81999999999999995</v>
      </c>
      <c r="I642" s="263"/>
      <c r="J642" s="259"/>
      <c r="K642" s="259"/>
      <c r="L642" s="264"/>
      <c r="M642" s="265"/>
      <c r="N642" s="266"/>
      <c r="O642" s="266"/>
      <c r="P642" s="266"/>
      <c r="Q642" s="266"/>
      <c r="R642" s="266"/>
      <c r="S642" s="266"/>
      <c r="T642" s="26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8" t="s">
        <v>190</v>
      </c>
      <c r="AU642" s="268" t="s">
        <v>87</v>
      </c>
      <c r="AV642" s="14" t="s">
        <v>186</v>
      </c>
      <c r="AW642" s="14" t="s">
        <v>34</v>
      </c>
      <c r="AX642" s="14" t="s">
        <v>85</v>
      </c>
      <c r="AY642" s="268" t="s">
        <v>179</v>
      </c>
    </row>
    <row r="643" s="13" customFormat="1">
      <c r="A643" s="13"/>
      <c r="B643" s="247"/>
      <c r="C643" s="248"/>
      <c r="D643" s="242" t="s">
        <v>190</v>
      </c>
      <c r="E643" s="248"/>
      <c r="F643" s="250" t="s">
        <v>2725</v>
      </c>
      <c r="G643" s="248"/>
      <c r="H643" s="251">
        <v>0.83599999999999997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190</v>
      </c>
      <c r="AU643" s="257" t="s">
        <v>87</v>
      </c>
      <c r="AV643" s="13" t="s">
        <v>87</v>
      </c>
      <c r="AW643" s="13" t="s">
        <v>4</v>
      </c>
      <c r="AX643" s="13" t="s">
        <v>85</v>
      </c>
      <c r="AY643" s="257" t="s">
        <v>179</v>
      </c>
    </row>
    <row r="644" s="2" customFormat="1" ht="33" customHeight="1">
      <c r="A644" s="39"/>
      <c r="B644" s="40"/>
      <c r="C644" s="229" t="s">
        <v>892</v>
      </c>
      <c r="D644" s="229" t="s">
        <v>181</v>
      </c>
      <c r="E644" s="230" t="s">
        <v>1089</v>
      </c>
      <c r="F644" s="231" t="s">
        <v>1090</v>
      </c>
      <c r="G644" s="232" t="s">
        <v>253</v>
      </c>
      <c r="H644" s="233">
        <v>8.0999999999999996</v>
      </c>
      <c r="I644" s="234"/>
      <c r="J644" s="235">
        <f>ROUND(I644*H644,2)</f>
        <v>0</v>
      </c>
      <c r="K644" s="231" t="s">
        <v>185</v>
      </c>
      <c r="L644" s="45"/>
      <c r="M644" s="236" t="s">
        <v>1</v>
      </c>
      <c r="N644" s="237" t="s">
        <v>43</v>
      </c>
      <c r="O644" s="92"/>
      <c r="P644" s="238">
        <f>O644*H644</f>
        <v>0</v>
      </c>
      <c r="Q644" s="238">
        <v>0.15540000000000001</v>
      </c>
      <c r="R644" s="238">
        <f>Q644*H644</f>
        <v>1.25874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186</v>
      </c>
      <c r="AT644" s="240" t="s">
        <v>181</v>
      </c>
      <c r="AU644" s="240" t="s">
        <v>87</v>
      </c>
      <c r="AY644" s="18" t="s">
        <v>179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85</v>
      </c>
      <c r="BK644" s="241">
        <f>ROUND(I644*H644,2)</f>
        <v>0</v>
      </c>
      <c r="BL644" s="18" t="s">
        <v>186</v>
      </c>
      <c r="BM644" s="240" t="s">
        <v>2726</v>
      </c>
    </row>
    <row r="645" s="2" customFormat="1">
      <c r="A645" s="39"/>
      <c r="B645" s="40"/>
      <c r="C645" s="41"/>
      <c r="D645" s="242" t="s">
        <v>188</v>
      </c>
      <c r="E645" s="41"/>
      <c r="F645" s="243" t="s">
        <v>1092</v>
      </c>
      <c r="G645" s="41"/>
      <c r="H645" s="41"/>
      <c r="I645" s="244"/>
      <c r="J645" s="41"/>
      <c r="K645" s="41"/>
      <c r="L645" s="45"/>
      <c r="M645" s="245"/>
      <c r="N645" s="24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188</v>
      </c>
      <c r="AU645" s="18" t="s">
        <v>87</v>
      </c>
    </row>
    <row r="646" s="13" customFormat="1">
      <c r="A646" s="13"/>
      <c r="B646" s="247"/>
      <c r="C646" s="248"/>
      <c r="D646" s="242" t="s">
        <v>190</v>
      </c>
      <c r="E646" s="249" t="s">
        <v>1</v>
      </c>
      <c r="F646" s="250" t="s">
        <v>2727</v>
      </c>
      <c r="G646" s="248"/>
      <c r="H646" s="251">
        <v>8.0999999999999996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7" t="s">
        <v>190</v>
      </c>
      <c r="AU646" s="257" t="s">
        <v>87</v>
      </c>
      <c r="AV646" s="13" t="s">
        <v>87</v>
      </c>
      <c r="AW646" s="13" t="s">
        <v>34</v>
      </c>
      <c r="AX646" s="13" t="s">
        <v>78</v>
      </c>
      <c r="AY646" s="257" t="s">
        <v>179</v>
      </c>
    </row>
    <row r="647" s="14" customFormat="1">
      <c r="A647" s="14"/>
      <c r="B647" s="258"/>
      <c r="C647" s="259"/>
      <c r="D647" s="242" t="s">
        <v>190</v>
      </c>
      <c r="E647" s="260" t="s">
        <v>1</v>
      </c>
      <c r="F647" s="261" t="s">
        <v>192</v>
      </c>
      <c r="G647" s="259"/>
      <c r="H647" s="262">
        <v>8.0999999999999996</v>
      </c>
      <c r="I647" s="263"/>
      <c r="J647" s="259"/>
      <c r="K647" s="259"/>
      <c r="L647" s="264"/>
      <c r="M647" s="265"/>
      <c r="N647" s="266"/>
      <c r="O647" s="266"/>
      <c r="P647" s="266"/>
      <c r="Q647" s="266"/>
      <c r="R647" s="266"/>
      <c r="S647" s="266"/>
      <c r="T647" s="26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8" t="s">
        <v>190</v>
      </c>
      <c r="AU647" s="268" t="s">
        <v>87</v>
      </c>
      <c r="AV647" s="14" t="s">
        <v>186</v>
      </c>
      <c r="AW647" s="14" t="s">
        <v>34</v>
      </c>
      <c r="AX647" s="14" t="s">
        <v>85</v>
      </c>
      <c r="AY647" s="268" t="s">
        <v>179</v>
      </c>
    </row>
    <row r="648" s="2" customFormat="1" ht="16.5" customHeight="1">
      <c r="A648" s="39"/>
      <c r="B648" s="40"/>
      <c r="C648" s="280" t="s">
        <v>899</v>
      </c>
      <c r="D648" s="280" t="s">
        <v>400</v>
      </c>
      <c r="E648" s="281" t="s">
        <v>1095</v>
      </c>
      <c r="F648" s="282" t="s">
        <v>1096</v>
      </c>
      <c r="G648" s="283" t="s">
        <v>253</v>
      </c>
      <c r="H648" s="284">
        <v>7.242</v>
      </c>
      <c r="I648" s="285"/>
      <c r="J648" s="286">
        <f>ROUND(I648*H648,2)</f>
        <v>0</v>
      </c>
      <c r="K648" s="282" t="s">
        <v>185</v>
      </c>
      <c r="L648" s="287"/>
      <c r="M648" s="288" t="s">
        <v>1</v>
      </c>
      <c r="N648" s="289" t="s">
        <v>43</v>
      </c>
      <c r="O648" s="92"/>
      <c r="P648" s="238">
        <f>O648*H648</f>
        <v>0</v>
      </c>
      <c r="Q648" s="238">
        <v>0.080000000000000002</v>
      </c>
      <c r="R648" s="238">
        <f>Q648*H648</f>
        <v>0.57935999999999999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227</v>
      </c>
      <c r="AT648" s="240" t="s">
        <v>400</v>
      </c>
      <c r="AU648" s="240" t="s">
        <v>87</v>
      </c>
      <c r="AY648" s="18" t="s">
        <v>179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85</v>
      </c>
      <c r="BK648" s="241">
        <f>ROUND(I648*H648,2)</f>
        <v>0</v>
      </c>
      <c r="BL648" s="18" t="s">
        <v>186</v>
      </c>
      <c r="BM648" s="240" t="s">
        <v>2728</v>
      </c>
    </row>
    <row r="649" s="2" customFormat="1">
      <c r="A649" s="39"/>
      <c r="B649" s="40"/>
      <c r="C649" s="41"/>
      <c r="D649" s="242" t="s">
        <v>188</v>
      </c>
      <c r="E649" s="41"/>
      <c r="F649" s="243" t="s">
        <v>1096</v>
      </c>
      <c r="G649" s="41"/>
      <c r="H649" s="41"/>
      <c r="I649" s="244"/>
      <c r="J649" s="41"/>
      <c r="K649" s="41"/>
      <c r="L649" s="45"/>
      <c r="M649" s="245"/>
      <c r="N649" s="24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188</v>
      </c>
      <c r="AU649" s="18" t="s">
        <v>87</v>
      </c>
    </row>
    <row r="650" s="13" customFormat="1">
      <c r="A650" s="13"/>
      <c r="B650" s="247"/>
      <c r="C650" s="248"/>
      <c r="D650" s="242" t="s">
        <v>190</v>
      </c>
      <c r="E650" s="249" t="s">
        <v>1</v>
      </c>
      <c r="F650" s="250" t="s">
        <v>2729</v>
      </c>
      <c r="G650" s="248"/>
      <c r="H650" s="251">
        <v>7.0999999999999996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7" t="s">
        <v>190</v>
      </c>
      <c r="AU650" s="257" t="s">
        <v>87</v>
      </c>
      <c r="AV650" s="13" t="s">
        <v>87</v>
      </c>
      <c r="AW650" s="13" t="s">
        <v>34</v>
      </c>
      <c r="AX650" s="13" t="s">
        <v>78</v>
      </c>
      <c r="AY650" s="257" t="s">
        <v>179</v>
      </c>
    </row>
    <row r="651" s="14" customFormat="1">
      <c r="A651" s="14"/>
      <c r="B651" s="258"/>
      <c r="C651" s="259"/>
      <c r="D651" s="242" t="s">
        <v>190</v>
      </c>
      <c r="E651" s="260" t="s">
        <v>1</v>
      </c>
      <c r="F651" s="261" t="s">
        <v>192</v>
      </c>
      <c r="G651" s="259"/>
      <c r="H651" s="262">
        <v>7.0999999999999996</v>
      </c>
      <c r="I651" s="263"/>
      <c r="J651" s="259"/>
      <c r="K651" s="259"/>
      <c r="L651" s="264"/>
      <c r="M651" s="265"/>
      <c r="N651" s="266"/>
      <c r="O651" s="266"/>
      <c r="P651" s="266"/>
      <c r="Q651" s="266"/>
      <c r="R651" s="266"/>
      <c r="S651" s="266"/>
      <c r="T651" s="26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8" t="s">
        <v>190</v>
      </c>
      <c r="AU651" s="268" t="s">
        <v>87</v>
      </c>
      <c r="AV651" s="14" t="s">
        <v>186</v>
      </c>
      <c r="AW651" s="14" t="s">
        <v>34</v>
      </c>
      <c r="AX651" s="14" t="s">
        <v>85</v>
      </c>
      <c r="AY651" s="268" t="s">
        <v>179</v>
      </c>
    </row>
    <row r="652" s="13" customFormat="1">
      <c r="A652" s="13"/>
      <c r="B652" s="247"/>
      <c r="C652" s="248"/>
      <c r="D652" s="242" t="s">
        <v>190</v>
      </c>
      <c r="E652" s="248"/>
      <c r="F652" s="250" t="s">
        <v>2730</v>
      </c>
      <c r="G652" s="248"/>
      <c r="H652" s="251">
        <v>7.242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7" t="s">
        <v>190</v>
      </c>
      <c r="AU652" s="257" t="s">
        <v>87</v>
      </c>
      <c r="AV652" s="13" t="s">
        <v>87</v>
      </c>
      <c r="AW652" s="13" t="s">
        <v>4</v>
      </c>
      <c r="AX652" s="13" t="s">
        <v>85</v>
      </c>
      <c r="AY652" s="257" t="s">
        <v>179</v>
      </c>
    </row>
    <row r="653" s="2" customFormat="1" ht="24.15" customHeight="1">
      <c r="A653" s="39"/>
      <c r="B653" s="40"/>
      <c r="C653" s="280" t="s">
        <v>905</v>
      </c>
      <c r="D653" s="280" t="s">
        <v>400</v>
      </c>
      <c r="E653" s="281" t="s">
        <v>1101</v>
      </c>
      <c r="F653" s="282" t="s">
        <v>1102</v>
      </c>
      <c r="G653" s="283" t="s">
        <v>253</v>
      </c>
      <c r="H653" s="284">
        <v>1.01</v>
      </c>
      <c r="I653" s="285"/>
      <c r="J653" s="286">
        <f>ROUND(I653*H653,2)</f>
        <v>0</v>
      </c>
      <c r="K653" s="282" t="s">
        <v>185</v>
      </c>
      <c r="L653" s="287"/>
      <c r="M653" s="288" t="s">
        <v>1</v>
      </c>
      <c r="N653" s="289" t="s">
        <v>43</v>
      </c>
      <c r="O653" s="92"/>
      <c r="P653" s="238">
        <f>O653*H653</f>
        <v>0</v>
      </c>
      <c r="Q653" s="238">
        <v>0.048300000000000003</v>
      </c>
      <c r="R653" s="238">
        <f>Q653*H653</f>
        <v>0.048783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227</v>
      </c>
      <c r="AT653" s="240" t="s">
        <v>400</v>
      </c>
      <c r="AU653" s="240" t="s">
        <v>87</v>
      </c>
      <c r="AY653" s="18" t="s">
        <v>179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85</v>
      </c>
      <c r="BK653" s="241">
        <f>ROUND(I653*H653,2)</f>
        <v>0</v>
      </c>
      <c r="BL653" s="18" t="s">
        <v>186</v>
      </c>
      <c r="BM653" s="240" t="s">
        <v>2731</v>
      </c>
    </row>
    <row r="654" s="2" customFormat="1">
      <c r="A654" s="39"/>
      <c r="B654" s="40"/>
      <c r="C654" s="41"/>
      <c r="D654" s="242" t="s">
        <v>188</v>
      </c>
      <c r="E654" s="41"/>
      <c r="F654" s="243" t="s">
        <v>1102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188</v>
      </c>
      <c r="AU654" s="18" t="s">
        <v>87</v>
      </c>
    </row>
    <row r="655" s="13" customFormat="1">
      <c r="A655" s="13"/>
      <c r="B655" s="247"/>
      <c r="C655" s="248"/>
      <c r="D655" s="242" t="s">
        <v>190</v>
      </c>
      <c r="E655" s="249" t="s">
        <v>1</v>
      </c>
      <c r="F655" s="250" t="s">
        <v>85</v>
      </c>
      <c r="G655" s="248"/>
      <c r="H655" s="251">
        <v>1</v>
      </c>
      <c r="I655" s="252"/>
      <c r="J655" s="248"/>
      <c r="K655" s="248"/>
      <c r="L655" s="253"/>
      <c r="M655" s="254"/>
      <c r="N655" s="255"/>
      <c r="O655" s="255"/>
      <c r="P655" s="255"/>
      <c r="Q655" s="255"/>
      <c r="R655" s="255"/>
      <c r="S655" s="255"/>
      <c r="T655" s="25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7" t="s">
        <v>190</v>
      </c>
      <c r="AU655" s="257" t="s">
        <v>87</v>
      </c>
      <c r="AV655" s="13" t="s">
        <v>87</v>
      </c>
      <c r="AW655" s="13" t="s">
        <v>34</v>
      </c>
      <c r="AX655" s="13" t="s">
        <v>78</v>
      </c>
      <c r="AY655" s="257" t="s">
        <v>179</v>
      </c>
    </row>
    <row r="656" s="14" customFormat="1">
      <c r="A656" s="14"/>
      <c r="B656" s="258"/>
      <c r="C656" s="259"/>
      <c r="D656" s="242" t="s">
        <v>190</v>
      </c>
      <c r="E656" s="260" t="s">
        <v>1</v>
      </c>
      <c r="F656" s="261" t="s">
        <v>192</v>
      </c>
      <c r="G656" s="259"/>
      <c r="H656" s="262">
        <v>1</v>
      </c>
      <c r="I656" s="263"/>
      <c r="J656" s="259"/>
      <c r="K656" s="259"/>
      <c r="L656" s="264"/>
      <c r="M656" s="265"/>
      <c r="N656" s="266"/>
      <c r="O656" s="266"/>
      <c r="P656" s="266"/>
      <c r="Q656" s="266"/>
      <c r="R656" s="266"/>
      <c r="S656" s="266"/>
      <c r="T656" s="26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8" t="s">
        <v>190</v>
      </c>
      <c r="AU656" s="268" t="s">
        <v>87</v>
      </c>
      <c r="AV656" s="14" t="s">
        <v>186</v>
      </c>
      <c r="AW656" s="14" t="s">
        <v>34</v>
      </c>
      <c r="AX656" s="14" t="s">
        <v>85</v>
      </c>
      <c r="AY656" s="268" t="s">
        <v>179</v>
      </c>
    </row>
    <row r="657" s="13" customFormat="1">
      <c r="A657" s="13"/>
      <c r="B657" s="247"/>
      <c r="C657" s="248"/>
      <c r="D657" s="242" t="s">
        <v>190</v>
      </c>
      <c r="E657" s="248"/>
      <c r="F657" s="250" t="s">
        <v>2732</v>
      </c>
      <c r="G657" s="248"/>
      <c r="H657" s="251">
        <v>1.01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190</v>
      </c>
      <c r="AU657" s="257" t="s">
        <v>87</v>
      </c>
      <c r="AV657" s="13" t="s">
        <v>87</v>
      </c>
      <c r="AW657" s="13" t="s">
        <v>4</v>
      </c>
      <c r="AX657" s="13" t="s">
        <v>85</v>
      </c>
      <c r="AY657" s="257" t="s">
        <v>179</v>
      </c>
    </row>
    <row r="658" s="2" customFormat="1" ht="33" customHeight="1">
      <c r="A658" s="39"/>
      <c r="B658" s="40"/>
      <c r="C658" s="229" t="s">
        <v>910</v>
      </c>
      <c r="D658" s="229" t="s">
        <v>181</v>
      </c>
      <c r="E658" s="230" t="s">
        <v>1114</v>
      </c>
      <c r="F658" s="231" t="s">
        <v>1115</v>
      </c>
      <c r="G658" s="232" t="s">
        <v>253</v>
      </c>
      <c r="H658" s="233">
        <v>89.540000000000006</v>
      </c>
      <c r="I658" s="234"/>
      <c r="J658" s="235">
        <f>ROUND(I658*H658,2)</f>
        <v>0</v>
      </c>
      <c r="K658" s="231" t="s">
        <v>185</v>
      </c>
      <c r="L658" s="45"/>
      <c r="M658" s="236" t="s">
        <v>1</v>
      </c>
      <c r="N658" s="237" t="s">
        <v>43</v>
      </c>
      <c r="O658" s="92"/>
      <c r="P658" s="238">
        <f>O658*H658</f>
        <v>0</v>
      </c>
      <c r="Q658" s="238">
        <v>0.1295</v>
      </c>
      <c r="R658" s="238">
        <f>Q658*H658</f>
        <v>11.59543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186</v>
      </c>
      <c r="AT658" s="240" t="s">
        <v>181</v>
      </c>
      <c r="AU658" s="240" t="s">
        <v>87</v>
      </c>
      <c r="AY658" s="18" t="s">
        <v>179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85</v>
      </c>
      <c r="BK658" s="241">
        <f>ROUND(I658*H658,2)</f>
        <v>0</v>
      </c>
      <c r="BL658" s="18" t="s">
        <v>186</v>
      </c>
      <c r="BM658" s="240" t="s">
        <v>2733</v>
      </c>
    </row>
    <row r="659" s="2" customFormat="1">
      <c r="A659" s="39"/>
      <c r="B659" s="40"/>
      <c r="C659" s="41"/>
      <c r="D659" s="242" t="s">
        <v>188</v>
      </c>
      <c r="E659" s="41"/>
      <c r="F659" s="243" t="s">
        <v>1117</v>
      </c>
      <c r="G659" s="41"/>
      <c r="H659" s="41"/>
      <c r="I659" s="244"/>
      <c r="J659" s="41"/>
      <c r="K659" s="41"/>
      <c r="L659" s="45"/>
      <c r="M659" s="245"/>
      <c r="N659" s="246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188</v>
      </c>
      <c r="AU659" s="18" t="s">
        <v>87</v>
      </c>
    </row>
    <row r="660" s="13" customFormat="1">
      <c r="A660" s="13"/>
      <c r="B660" s="247"/>
      <c r="C660" s="248"/>
      <c r="D660" s="242" t="s">
        <v>190</v>
      </c>
      <c r="E660" s="249" t="s">
        <v>1</v>
      </c>
      <c r="F660" s="250" t="s">
        <v>2734</v>
      </c>
      <c r="G660" s="248"/>
      <c r="H660" s="251">
        <v>54.380000000000003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190</v>
      </c>
      <c r="AU660" s="257" t="s">
        <v>87</v>
      </c>
      <c r="AV660" s="13" t="s">
        <v>87</v>
      </c>
      <c r="AW660" s="13" t="s">
        <v>34</v>
      </c>
      <c r="AX660" s="13" t="s">
        <v>78</v>
      </c>
      <c r="AY660" s="257" t="s">
        <v>179</v>
      </c>
    </row>
    <row r="661" s="13" customFormat="1">
      <c r="A661" s="13"/>
      <c r="B661" s="247"/>
      <c r="C661" s="248"/>
      <c r="D661" s="242" t="s">
        <v>190</v>
      </c>
      <c r="E661" s="249" t="s">
        <v>1</v>
      </c>
      <c r="F661" s="250" t="s">
        <v>2735</v>
      </c>
      <c r="G661" s="248"/>
      <c r="H661" s="251">
        <v>35.159999999999997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7" t="s">
        <v>190</v>
      </c>
      <c r="AU661" s="257" t="s">
        <v>87</v>
      </c>
      <c r="AV661" s="13" t="s">
        <v>87</v>
      </c>
      <c r="AW661" s="13" t="s">
        <v>34</v>
      </c>
      <c r="AX661" s="13" t="s">
        <v>78</v>
      </c>
      <c r="AY661" s="257" t="s">
        <v>179</v>
      </c>
    </row>
    <row r="662" s="14" customFormat="1">
      <c r="A662" s="14"/>
      <c r="B662" s="258"/>
      <c r="C662" s="259"/>
      <c r="D662" s="242" t="s">
        <v>190</v>
      </c>
      <c r="E662" s="260" t="s">
        <v>1</v>
      </c>
      <c r="F662" s="261" t="s">
        <v>192</v>
      </c>
      <c r="G662" s="259"/>
      <c r="H662" s="262">
        <v>89.539999999999992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8" t="s">
        <v>190</v>
      </c>
      <c r="AU662" s="268" t="s">
        <v>87</v>
      </c>
      <c r="AV662" s="14" t="s">
        <v>186</v>
      </c>
      <c r="AW662" s="14" t="s">
        <v>34</v>
      </c>
      <c r="AX662" s="14" t="s">
        <v>85</v>
      </c>
      <c r="AY662" s="268" t="s">
        <v>179</v>
      </c>
    </row>
    <row r="663" s="2" customFormat="1" ht="16.5" customHeight="1">
      <c r="A663" s="39"/>
      <c r="B663" s="40"/>
      <c r="C663" s="280" t="s">
        <v>915</v>
      </c>
      <c r="D663" s="280" t="s">
        <v>400</v>
      </c>
      <c r="E663" s="281" t="s">
        <v>1120</v>
      </c>
      <c r="F663" s="282" t="s">
        <v>1121</v>
      </c>
      <c r="G663" s="283" t="s">
        <v>253</v>
      </c>
      <c r="H663" s="284">
        <v>52.284999999999997</v>
      </c>
      <c r="I663" s="285"/>
      <c r="J663" s="286">
        <f>ROUND(I663*H663,2)</f>
        <v>0</v>
      </c>
      <c r="K663" s="282" t="s">
        <v>185</v>
      </c>
      <c r="L663" s="287"/>
      <c r="M663" s="288" t="s">
        <v>1</v>
      </c>
      <c r="N663" s="289" t="s">
        <v>43</v>
      </c>
      <c r="O663" s="92"/>
      <c r="P663" s="238">
        <f>O663*H663</f>
        <v>0</v>
      </c>
      <c r="Q663" s="238">
        <v>0.044999999999999998</v>
      </c>
      <c r="R663" s="238">
        <f>Q663*H663</f>
        <v>2.3528249999999997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227</v>
      </c>
      <c r="AT663" s="240" t="s">
        <v>400</v>
      </c>
      <c r="AU663" s="240" t="s">
        <v>87</v>
      </c>
      <c r="AY663" s="18" t="s">
        <v>179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85</v>
      </c>
      <c r="BK663" s="241">
        <f>ROUND(I663*H663,2)</f>
        <v>0</v>
      </c>
      <c r="BL663" s="18" t="s">
        <v>186</v>
      </c>
      <c r="BM663" s="240" t="s">
        <v>2736</v>
      </c>
    </row>
    <row r="664" s="2" customFormat="1">
      <c r="A664" s="39"/>
      <c r="B664" s="40"/>
      <c r="C664" s="41"/>
      <c r="D664" s="242" t="s">
        <v>188</v>
      </c>
      <c r="E664" s="41"/>
      <c r="F664" s="243" t="s">
        <v>1121</v>
      </c>
      <c r="G664" s="41"/>
      <c r="H664" s="41"/>
      <c r="I664" s="244"/>
      <c r="J664" s="41"/>
      <c r="K664" s="41"/>
      <c r="L664" s="45"/>
      <c r="M664" s="245"/>
      <c r="N664" s="246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188</v>
      </c>
      <c r="AU664" s="18" t="s">
        <v>87</v>
      </c>
    </row>
    <row r="665" s="13" customFormat="1">
      <c r="A665" s="13"/>
      <c r="B665" s="247"/>
      <c r="C665" s="248"/>
      <c r="D665" s="242" t="s">
        <v>190</v>
      </c>
      <c r="E665" s="249" t="s">
        <v>1</v>
      </c>
      <c r="F665" s="250" t="s">
        <v>2737</v>
      </c>
      <c r="G665" s="248"/>
      <c r="H665" s="251">
        <v>51.259999999999998</v>
      </c>
      <c r="I665" s="252"/>
      <c r="J665" s="248"/>
      <c r="K665" s="248"/>
      <c r="L665" s="253"/>
      <c r="M665" s="254"/>
      <c r="N665" s="255"/>
      <c r="O665" s="255"/>
      <c r="P665" s="255"/>
      <c r="Q665" s="255"/>
      <c r="R665" s="255"/>
      <c r="S665" s="255"/>
      <c r="T665" s="25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7" t="s">
        <v>190</v>
      </c>
      <c r="AU665" s="257" t="s">
        <v>87</v>
      </c>
      <c r="AV665" s="13" t="s">
        <v>87</v>
      </c>
      <c r="AW665" s="13" t="s">
        <v>34</v>
      </c>
      <c r="AX665" s="13" t="s">
        <v>78</v>
      </c>
      <c r="AY665" s="257" t="s">
        <v>179</v>
      </c>
    </row>
    <row r="666" s="14" customFormat="1">
      <c r="A666" s="14"/>
      <c r="B666" s="258"/>
      <c r="C666" s="259"/>
      <c r="D666" s="242" t="s">
        <v>190</v>
      </c>
      <c r="E666" s="260" t="s">
        <v>1</v>
      </c>
      <c r="F666" s="261" t="s">
        <v>192</v>
      </c>
      <c r="G666" s="259"/>
      <c r="H666" s="262">
        <v>51.259999999999998</v>
      </c>
      <c r="I666" s="263"/>
      <c r="J666" s="259"/>
      <c r="K666" s="259"/>
      <c r="L666" s="264"/>
      <c r="M666" s="265"/>
      <c r="N666" s="266"/>
      <c r="O666" s="266"/>
      <c r="P666" s="266"/>
      <c r="Q666" s="266"/>
      <c r="R666" s="266"/>
      <c r="S666" s="266"/>
      <c r="T666" s="26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8" t="s">
        <v>190</v>
      </c>
      <c r="AU666" s="268" t="s">
        <v>87</v>
      </c>
      <c r="AV666" s="14" t="s">
        <v>186</v>
      </c>
      <c r="AW666" s="14" t="s">
        <v>34</v>
      </c>
      <c r="AX666" s="14" t="s">
        <v>85</v>
      </c>
      <c r="AY666" s="268" t="s">
        <v>179</v>
      </c>
    </row>
    <row r="667" s="13" customFormat="1">
      <c r="A667" s="13"/>
      <c r="B667" s="247"/>
      <c r="C667" s="248"/>
      <c r="D667" s="242" t="s">
        <v>190</v>
      </c>
      <c r="E667" s="248"/>
      <c r="F667" s="250" t="s">
        <v>2738</v>
      </c>
      <c r="G667" s="248"/>
      <c r="H667" s="251">
        <v>52.284999999999997</v>
      </c>
      <c r="I667" s="252"/>
      <c r="J667" s="248"/>
      <c r="K667" s="248"/>
      <c r="L667" s="253"/>
      <c r="M667" s="254"/>
      <c r="N667" s="255"/>
      <c r="O667" s="255"/>
      <c r="P667" s="255"/>
      <c r="Q667" s="255"/>
      <c r="R667" s="255"/>
      <c r="S667" s="255"/>
      <c r="T667" s="25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7" t="s">
        <v>190</v>
      </c>
      <c r="AU667" s="257" t="s">
        <v>87</v>
      </c>
      <c r="AV667" s="13" t="s">
        <v>87</v>
      </c>
      <c r="AW667" s="13" t="s">
        <v>4</v>
      </c>
      <c r="AX667" s="13" t="s">
        <v>85</v>
      </c>
      <c r="AY667" s="257" t="s">
        <v>179</v>
      </c>
    </row>
    <row r="668" s="2" customFormat="1" ht="16.5" customHeight="1">
      <c r="A668" s="39"/>
      <c r="B668" s="40"/>
      <c r="C668" s="280" t="s">
        <v>920</v>
      </c>
      <c r="D668" s="280" t="s">
        <v>400</v>
      </c>
      <c r="E668" s="281" t="s">
        <v>2739</v>
      </c>
      <c r="F668" s="282" t="s">
        <v>2740</v>
      </c>
      <c r="G668" s="283" t="s">
        <v>253</v>
      </c>
      <c r="H668" s="284">
        <v>35.863</v>
      </c>
      <c r="I668" s="285"/>
      <c r="J668" s="286">
        <f>ROUND(I668*H668,2)</f>
        <v>0</v>
      </c>
      <c r="K668" s="282" t="s">
        <v>185</v>
      </c>
      <c r="L668" s="287"/>
      <c r="M668" s="288" t="s">
        <v>1</v>
      </c>
      <c r="N668" s="289" t="s">
        <v>43</v>
      </c>
      <c r="O668" s="92"/>
      <c r="P668" s="238">
        <f>O668*H668</f>
        <v>0</v>
      </c>
      <c r="Q668" s="238">
        <v>0.056120000000000003</v>
      </c>
      <c r="R668" s="238">
        <f>Q668*H668</f>
        <v>2.01263156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227</v>
      </c>
      <c r="AT668" s="240" t="s">
        <v>400</v>
      </c>
      <c r="AU668" s="240" t="s">
        <v>87</v>
      </c>
      <c r="AY668" s="18" t="s">
        <v>179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85</v>
      </c>
      <c r="BK668" s="241">
        <f>ROUND(I668*H668,2)</f>
        <v>0</v>
      </c>
      <c r="BL668" s="18" t="s">
        <v>186</v>
      </c>
      <c r="BM668" s="240" t="s">
        <v>2741</v>
      </c>
    </row>
    <row r="669" s="2" customFormat="1">
      <c r="A669" s="39"/>
      <c r="B669" s="40"/>
      <c r="C669" s="41"/>
      <c r="D669" s="242" t="s">
        <v>188</v>
      </c>
      <c r="E669" s="41"/>
      <c r="F669" s="243" t="s">
        <v>2740</v>
      </c>
      <c r="G669" s="41"/>
      <c r="H669" s="41"/>
      <c r="I669" s="244"/>
      <c r="J669" s="41"/>
      <c r="K669" s="41"/>
      <c r="L669" s="45"/>
      <c r="M669" s="245"/>
      <c r="N669" s="24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188</v>
      </c>
      <c r="AU669" s="18" t="s">
        <v>87</v>
      </c>
    </row>
    <row r="670" s="13" customFormat="1">
      <c r="A670" s="13"/>
      <c r="B670" s="247"/>
      <c r="C670" s="248"/>
      <c r="D670" s="242" t="s">
        <v>190</v>
      </c>
      <c r="E670" s="249" t="s">
        <v>1</v>
      </c>
      <c r="F670" s="250" t="s">
        <v>2735</v>
      </c>
      <c r="G670" s="248"/>
      <c r="H670" s="251">
        <v>35.159999999999997</v>
      </c>
      <c r="I670" s="252"/>
      <c r="J670" s="248"/>
      <c r="K670" s="248"/>
      <c r="L670" s="253"/>
      <c r="M670" s="254"/>
      <c r="N670" s="255"/>
      <c r="O670" s="255"/>
      <c r="P670" s="255"/>
      <c r="Q670" s="255"/>
      <c r="R670" s="255"/>
      <c r="S670" s="255"/>
      <c r="T670" s="256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7" t="s">
        <v>190</v>
      </c>
      <c r="AU670" s="257" t="s">
        <v>87</v>
      </c>
      <c r="AV670" s="13" t="s">
        <v>87</v>
      </c>
      <c r="AW670" s="13" t="s">
        <v>34</v>
      </c>
      <c r="AX670" s="13" t="s">
        <v>85</v>
      </c>
      <c r="AY670" s="257" t="s">
        <v>179</v>
      </c>
    </row>
    <row r="671" s="13" customFormat="1">
      <c r="A671" s="13"/>
      <c r="B671" s="247"/>
      <c r="C671" s="248"/>
      <c r="D671" s="242" t="s">
        <v>190</v>
      </c>
      <c r="E671" s="248"/>
      <c r="F671" s="250" t="s">
        <v>2742</v>
      </c>
      <c r="G671" s="248"/>
      <c r="H671" s="251">
        <v>35.863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7" t="s">
        <v>190</v>
      </c>
      <c r="AU671" s="257" t="s">
        <v>87</v>
      </c>
      <c r="AV671" s="13" t="s">
        <v>87</v>
      </c>
      <c r="AW671" s="13" t="s">
        <v>4</v>
      </c>
      <c r="AX671" s="13" t="s">
        <v>85</v>
      </c>
      <c r="AY671" s="257" t="s">
        <v>179</v>
      </c>
    </row>
    <row r="672" s="2" customFormat="1" ht="24.15" customHeight="1">
      <c r="A672" s="39"/>
      <c r="B672" s="40"/>
      <c r="C672" s="280" t="s">
        <v>929</v>
      </c>
      <c r="D672" s="280" t="s">
        <v>400</v>
      </c>
      <c r="E672" s="281" t="s">
        <v>1126</v>
      </c>
      <c r="F672" s="282" t="s">
        <v>1127</v>
      </c>
      <c r="G672" s="283" t="s">
        <v>253</v>
      </c>
      <c r="H672" s="284">
        <v>3.1819999999999999</v>
      </c>
      <c r="I672" s="285"/>
      <c r="J672" s="286">
        <f>ROUND(I672*H672,2)</f>
        <v>0</v>
      </c>
      <c r="K672" s="282" t="s">
        <v>1</v>
      </c>
      <c r="L672" s="287"/>
      <c r="M672" s="288" t="s">
        <v>1</v>
      </c>
      <c r="N672" s="289" t="s">
        <v>43</v>
      </c>
      <c r="O672" s="92"/>
      <c r="P672" s="238">
        <f>O672*H672</f>
        <v>0</v>
      </c>
      <c r="Q672" s="238">
        <v>0.037999999999999999</v>
      </c>
      <c r="R672" s="238">
        <f>Q672*H672</f>
        <v>0.120916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227</v>
      </c>
      <c r="AT672" s="240" t="s">
        <v>400</v>
      </c>
      <c r="AU672" s="240" t="s">
        <v>87</v>
      </c>
      <c r="AY672" s="18" t="s">
        <v>179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85</v>
      </c>
      <c r="BK672" s="241">
        <f>ROUND(I672*H672,2)</f>
        <v>0</v>
      </c>
      <c r="BL672" s="18" t="s">
        <v>186</v>
      </c>
      <c r="BM672" s="240" t="s">
        <v>2743</v>
      </c>
    </row>
    <row r="673" s="2" customFormat="1">
      <c r="A673" s="39"/>
      <c r="B673" s="40"/>
      <c r="C673" s="41"/>
      <c r="D673" s="242" t="s">
        <v>188</v>
      </c>
      <c r="E673" s="41"/>
      <c r="F673" s="243" t="s">
        <v>1129</v>
      </c>
      <c r="G673" s="41"/>
      <c r="H673" s="41"/>
      <c r="I673" s="244"/>
      <c r="J673" s="41"/>
      <c r="K673" s="41"/>
      <c r="L673" s="45"/>
      <c r="M673" s="245"/>
      <c r="N673" s="246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188</v>
      </c>
      <c r="AU673" s="18" t="s">
        <v>87</v>
      </c>
    </row>
    <row r="674" s="13" customFormat="1">
      <c r="A674" s="13"/>
      <c r="B674" s="247"/>
      <c r="C674" s="248"/>
      <c r="D674" s="242" t="s">
        <v>190</v>
      </c>
      <c r="E674" s="249" t="s">
        <v>1</v>
      </c>
      <c r="F674" s="250" t="s">
        <v>2744</v>
      </c>
      <c r="G674" s="248"/>
      <c r="H674" s="251">
        <v>3.1200000000000001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190</v>
      </c>
      <c r="AU674" s="257" t="s">
        <v>87</v>
      </c>
      <c r="AV674" s="13" t="s">
        <v>87</v>
      </c>
      <c r="AW674" s="13" t="s">
        <v>34</v>
      </c>
      <c r="AX674" s="13" t="s">
        <v>78</v>
      </c>
      <c r="AY674" s="257" t="s">
        <v>179</v>
      </c>
    </row>
    <row r="675" s="14" customFormat="1">
      <c r="A675" s="14"/>
      <c r="B675" s="258"/>
      <c r="C675" s="259"/>
      <c r="D675" s="242" t="s">
        <v>190</v>
      </c>
      <c r="E675" s="260" t="s">
        <v>1</v>
      </c>
      <c r="F675" s="261" t="s">
        <v>192</v>
      </c>
      <c r="G675" s="259"/>
      <c r="H675" s="262">
        <v>3.1200000000000001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190</v>
      </c>
      <c r="AU675" s="268" t="s">
        <v>87</v>
      </c>
      <c r="AV675" s="14" t="s">
        <v>186</v>
      </c>
      <c r="AW675" s="14" t="s">
        <v>34</v>
      </c>
      <c r="AX675" s="14" t="s">
        <v>85</v>
      </c>
      <c r="AY675" s="268" t="s">
        <v>179</v>
      </c>
    </row>
    <row r="676" s="13" customFormat="1">
      <c r="A676" s="13"/>
      <c r="B676" s="247"/>
      <c r="C676" s="248"/>
      <c r="D676" s="242" t="s">
        <v>190</v>
      </c>
      <c r="E676" s="248"/>
      <c r="F676" s="250" t="s">
        <v>2745</v>
      </c>
      <c r="G676" s="248"/>
      <c r="H676" s="251">
        <v>3.1819999999999999</v>
      </c>
      <c r="I676" s="252"/>
      <c r="J676" s="248"/>
      <c r="K676" s="248"/>
      <c r="L676" s="253"/>
      <c r="M676" s="254"/>
      <c r="N676" s="255"/>
      <c r="O676" s="255"/>
      <c r="P676" s="255"/>
      <c r="Q676" s="255"/>
      <c r="R676" s="255"/>
      <c r="S676" s="255"/>
      <c r="T676" s="25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7" t="s">
        <v>190</v>
      </c>
      <c r="AU676" s="257" t="s">
        <v>87</v>
      </c>
      <c r="AV676" s="13" t="s">
        <v>87</v>
      </c>
      <c r="AW676" s="13" t="s">
        <v>4</v>
      </c>
      <c r="AX676" s="13" t="s">
        <v>85</v>
      </c>
      <c r="AY676" s="257" t="s">
        <v>179</v>
      </c>
    </row>
    <row r="677" s="2" customFormat="1" ht="33" customHeight="1">
      <c r="A677" s="39"/>
      <c r="B677" s="40"/>
      <c r="C677" s="229" t="s">
        <v>935</v>
      </c>
      <c r="D677" s="229" t="s">
        <v>181</v>
      </c>
      <c r="E677" s="230" t="s">
        <v>1134</v>
      </c>
      <c r="F677" s="231" t="s">
        <v>1135</v>
      </c>
      <c r="G677" s="232" t="s">
        <v>253</v>
      </c>
      <c r="H677" s="233">
        <v>8.0999999999999996</v>
      </c>
      <c r="I677" s="234"/>
      <c r="J677" s="235">
        <f>ROUND(I677*H677,2)</f>
        <v>0</v>
      </c>
      <c r="K677" s="231" t="s">
        <v>185</v>
      </c>
      <c r="L677" s="45"/>
      <c r="M677" s="236" t="s">
        <v>1</v>
      </c>
      <c r="N677" s="237" t="s">
        <v>43</v>
      </c>
      <c r="O677" s="92"/>
      <c r="P677" s="238">
        <f>O677*H677</f>
        <v>0</v>
      </c>
      <c r="Q677" s="238">
        <v>0.00044999999999999999</v>
      </c>
      <c r="R677" s="238">
        <f>Q677*H677</f>
        <v>0.0036449999999999998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186</v>
      </c>
      <c r="AT677" s="240" t="s">
        <v>181</v>
      </c>
      <c r="AU677" s="240" t="s">
        <v>87</v>
      </c>
      <c r="AY677" s="18" t="s">
        <v>179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85</v>
      </c>
      <c r="BK677" s="241">
        <f>ROUND(I677*H677,2)</f>
        <v>0</v>
      </c>
      <c r="BL677" s="18" t="s">
        <v>186</v>
      </c>
      <c r="BM677" s="240" t="s">
        <v>2746</v>
      </c>
    </row>
    <row r="678" s="2" customFormat="1">
      <c r="A678" s="39"/>
      <c r="B678" s="40"/>
      <c r="C678" s="41"/>
      <c r="D678" s="242" t="s">
        <v>188</v>
      </c>
      <c r="E678" s="41"/>
      <c r="F678" s="243" t="s">
        <v>1137</v>
      </c>
      <c r="G678" s="41"/>
      <c r="H678" s="41"/>
      <c r="I678" s="244"/>
      <c r="J678" s="41"/>
      <c r="K678" s="41"/>
      <c r="L678" s="45"/>
      <c r="M678" s="245"/>
      <c r="N678" s="24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188</v>
      </c>
      <c r="AU678" s="18" t="s">
        <v>87</v>
      </c>
    </row>
    <row r="679" s="13" customFormat="1">
      <c r="A679" s="13"/>
      <c r="B679" s="247"/>
      <c r="C679" s="248"/>
      <c r="D679" s="242" t="s">
        <v>190</v>
      </c>
      <c r="E679" s="249" t="s">
        <v>1</v>
      </c>
      <c r="F679" s="250" t="s">
        <v>2747</v>
      </c>
      <c r="G679" s="248"/>
      <c r="H679" s="251">
        <v>8.0999999999999996</v>
      </c>
      <c r="I679" s="252"/>
      <c r="J679" s="248"/>
      <c r="K679" s="248"/>
      <c r="L679" s="253"/>
      <c r="M679" s="254"/>
      <c r="N679" s="255"/>
      <c r="O679" s="255"/>
      <c r="P679" s="255"/>
      <c r="Q679" s="255"/>
      <c r="R679" s="255"/>
      <c r="S679" s="255"/>
      <c r="T679" s="25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7" t="s">
        <v>190</v>
      </c>
      <c r="AU679" s="257" t="s">
        <v>87</v>
      </c>
      <c r="AV679" s="13" t="s">
        <v>87</v>
      </c>
      <c r="AW679" s="13" t="s">
        <v>34</v>
      </c>
      <c r="AX679" s="13" t="s">
        <v>78</v>
      </c>
      <c r="AY679" s="257" t="s">
        <v>179</v>
      </c>
    </row>
    <row r="680" s="14" customFormat="1">
      <c r="A680" s="14"/>
      <c r="B680" s="258"/>
      <c r="C680" s="259"/>
      <c r="D680" s="242" t="s">
        <v>190</v>
      </c>
      <c r="E680" s="260" t="s">
        <v>1</v>
      </c>
      <c r="F680" s="261" t="s">
        <v>192</v>
      </c>
      <c r="G680" s="259"/>
      <c r="H680" s="262">
        <v>8.0999999999999996</v>
      </c>
      <c r="I680" s="263"/>
      <c r="J680" s="259"/>
      <c r="K680" s="259"/>
      <c r="L680" s="264"/>
      <c r="M680" s="265"/>
      <c r="N680" s="266"/>
      <c r="O680" s="266"/>
      <c r="P680" s="266"/>
      <c r="Q680" s="266"/>
      <c r="R680" s="266"/>
      <c r="S680" s="266"/>
      <c r="T680" s="26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8" t="s">
        <v>190</v>
      </c>
      <c r="AU680" s="268" t="s">
        <v>87</v>
      </c>
      <c r="AV680" s="14" t="s">
        <v>186</v>
      </c>
      <c r="AW680" s="14" t="s">
        <v>34</v>
      </c>
      <c r="AX680" s="14" t="s">
        <v>85</v>
      </c>
      <c r="AY680" s="268" t="s">
        <v>179</v>
      </c>
    </row>
    <row r="681" s="2" customFormat="1" ht="33" customHeight="1">
      <c r="A681" s="39"/>
      <c r="B681" s="40"/>
      <c r="C681" s="229" t="s">
        <v>942</v>
      </c>
      <c r="D681" s="229" t="s">
        <v>181</v>
      </c>
      <c r="E681" s="230" t="s">
        <v>2748</v>
      </c>
      <c r="F681" s="231" t="s">
        <v>2749</v>
      </c>
      <c r="G681" s="232" t="s">
        <v>253</v>
      </c>
      <c r="H681" s="233">
        <v>78.799999999999997</v>
      </c>
      <c r="I681" s="234"/>
      <c r="J681" s="235">
        <f>ROUND(I681*H681,2)</f>
        <v>0</v>
      </c>
      <c r="K681" s="231" t="s">
        <v>185</v>
      </c>
      <c r="L681" s="45"/>
      <c r="M681" s="236" t="s">
        <v>1</v>
      </c>
      <c r="N681" s="237" t="s">
        <v>43</v>
      </c>
      <c r="O681" s="92"/>
      <c r="P681" s="238">
        <f>O681*H681</f>
        <v>0</v>
      </c>
      <c r="Q681" s="238">
        <v>0.00060999999999999997</v>
      </c>
      <c r="R681" s="238">
        <f>Q681*H681</f>
        <v>0.048068</v>
      </c>
      <c r="S681" s="238">
        <v>0</v>
      </c>
      <c r="T681" s="23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0" t="s">
        <v>186</v>
      </c>
      <c r="AT681" s="240" t="s">
        <v>181</v>
      </c>
      <c r="AU681" s="240" t="s">
        <v>87</v>
      </c>
      <c r="AY681" s="18" t="s">
        <v>179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85</v>
      </c>
      <c r="BK681" s="241">
        <f>ROUND(I681*H681,2)</f>
        <v>0</v>
      </c>
      <c r="BL681" s="18" t="s">
        <v>186</v>
      </c>
      <c r="BM681" s="240" t="s">
        <v>2750</v>
      </c>
    </row>
    <row r="682" s="2" customFormat="1">
      <c r="A682" s="39"/>
      <c r="B682" s="40"/>
      <c r="C682" s="41"/>
      <c r="D682" s="242" t="s">
        <v>188</v>
      </c>
      <c r="E682" s="41"/>
      <c r="F682" s="243" t="s">
        <v>2751</v>
      </c>
      <c r="G682" s="41"/>
      <c r="H682" s="41"/>
      <c r="I682" s="244"/>
      <c r="J682" s="41"/>
      <c r="K682" s="41"/>
      <c r="L682" s="45"/>
      <c r="M682" s="245"/>
      <c r="N682" s="24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188</v>
      </c>
      <c r="AU682" s="18" t="s">
        <v>87</v>
      </c>
    </row>
    <row r="683" s="13" customFormat="1">
      <c r="A683" s="13"/>
      <c r="B683" s="247"/>
      <c r="C683" s="248"/>
      <c r="D683" s="242" t="s">
        <v>190</v>
      </c>
      <c r="E683" s="249" t="s">
        <v>1</v>
      </c>
      <c r="F683" s="250" t="s">
        <v>2752</v>
      </c>
      <c r="G683" s="248"/>
      <c r="H683" s="251">
        <v>78.799999999999997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7" t="s">
        <v>190</v>
      </c>
      <c r="AU683" s="257" t="s">
        <v>87</v>
      </c>
      <c r="AV683" s="13" t="s">
        <v>87</v>
      </c>
      <c r="AW683" s="13" t="s">
        <v>34</v>
      </c>
      <c r="AX683" s="13" t="s">
        <v>85</v>
      </c>
      <c r="AY683" s="257" t="s">
        <v>179</v>
      </c>
    </row>
    <row r="684" s="2" customFormat="1" ht="16.5" customHeight="1">
      <c r="A684" s="39"/>
      <c r="B684" s="40"/>
      <c r="C684" s="229" t="s">
        <v>951</v>
      </c>
      <c r="D684" s="229" t="s">
        <v>181</v>
      </c>
      <c r="E684" s="230" t="s">
        <v>2753</v>
      </c>
      <c r="F684" s="231" t="s">
        <v>2754</v>
      </c>
      <c r="G684" s="232" t="s">
        <v>253</v>
      </c>
      <c r="H684" s="233">
        <v>78.299999999999997</v>
      </c>
      <c r="I684" s="234"/>
      <c r="J684" s="235">
        <f>ROUND(I684*H684,2)</f>
        <v>0</v>
      </c>
      <c r="K684" s="231" t="s">
        <v>185</v>
      </c>
      <c r="L684" s="45"/>
      <c r="M684" s="236" t="s">
        <v>1</v>
      </c>
      <c r="N684" s="237" t="s">
        <v>43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186</v>
      </c>
      <c r="AT684" s="240" t="s">
        <v>181</v>
      </c>
      <c r="AU684" s="240" t="s">
        <v>87</v>
      </c>
      <c r="AY684" s="18" t="s">
        <v>179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85</v>
      </c>
      <c r="BK684" s="241">
        <f>ROUND(I684*H684,2)</f>
        <v>0</v>
      </c>
      <c r="BL684" s="18" t="s">
        <v>186</v>
      </c>
      <c r="BM684" s="240" t="s">
        <v>2755</v>
      </c>
    </row>
    <row r="685" s="2" customFormat="1">
      <c r="A685" s="39"/>
      <c r="B685" s="40"/>
      <c r="C685" s="41"/>
      <c r="D685" s="242" t="s">
        <v>188</v>
      </c>
      <c r="E685" s="41"/>
      <c r="F685" s="243" t="s">
        <v>2756</v>
      </c>
      <c r="G685" s="41"/>
      <c r="H685" s="41"/>
      <c r="I685" s="244"/>
      <c r="J685" s="41"/>
      <c r="K685" s="41"/>
      <c r="L685" s="45"/>
      <c r="M685" s="245"/>
      <c r="N685" s="246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188</v>
      </c>
      <c r="AU685" s="18" t="s">
        <v>87</v>
      </c>
    </row>
    <row r="686" s="13" customFormat="1">
      <c r="A686" s="13"/>
      <c r="B686" s="247"/>
      <c r="C686" s="248"/>
      <c r="D686" s="242" t="s">
        <v>190</v>
      </c>
      <c r="E686" s="249" t="s">
        <v>1</v>
      </c>
      <c r="F686" s="250" t="s">
        <v>2557</v>
      </c>
      <c r="G686" s="248"/>
      <c r="H686" s="251">
        <v>78.299999999999997</v>
      </c>
      <c r="I686" s="252"/>
      <c r="J686" s="248"/>
      <c r="K686" s="248"/>
      <c r="L686" s="253"/>
      <c r="M686" s="254"/>
      <c r="N686" s="255"/>
      <c r="O686" s="255"/>
      <c r="P686" s="255"/>
      <c r="Q686" s="255"/>
      <c r="R686" s="255"/>
      <c r="S686" s="255"/>
      <c r="T686" s="25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7" t="s">
        <v>190</v>
      </c>
      <c r="AU686" s="257" t="s">
        <v>87</v>
      </c>
      <c r="AV686" s="13" t="s">
        <v>87</v>
      </c>
      <c r="AW686" s="13" t="s">
        <v>34</v>
      </c>
      <c r="AX686" s="13" t="s">
        <v>85</v>
      </c>
      <c r="AY686" s="257" t="s">
        <v>179</v>
      </c>
    </row>
    <row r="687" s="2" customFormat="1" ht="24.15" customHeight="1">
      <c r="A687" s="39"/>
      <c r="B687" s="40"/>
      <c r="C687" s="229" t="s">
        <v>958</v>
      </c>
      <c r="D687" s="229" t="s">
        <v>181</v>
      </c>
      <c r="E687" s="230" t="s">
        <v>1140</v>
      </c>
      <c r="F687" s="231" t="s">
        <v>1141</v>
      </c>
      <c r="G687" s="232" t="s">
        <v>253</v>
      </c>
      <c r="H687" s="233">
        <v>135.09999999999999</v>
      </c>
      <c r="I687" s="234"/>
      <c r="J687" s="235">
        <f>ROUND(I687*H687,2)</f>
        <v>0</v>
      </c>
      <c r="K687" s="231" t="s">
        <v>185</v>
      </c>
      <c r="L687" s="45"/>
      <c r="M687" s="236" t="s">
        <v>1</v>
      </c>
      <c r="N687" s="237" t="s">
        <v>43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186</v>
      </c>
      <c r="AT687" s="240" t="s">
        <v>181</v>
      </c>
      <c r="AU687" s="240" t="s">
        <v>87</v>
      </c>
      <c r="AY687" s="18" t="s">
        <v>179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85</v>
      </c>
      <c r="BK687" s="241">
        <f>ROUND(I687*H687,2)</f>
        <v>0</v>
      </c>
      <c r="BL687" s="18" t="s">
        <v>186</v>
      </c>
      <c r="BM687" s="240" t="s">
        <v>2757</v>
      </c>
    </row>
    <row r="688" s="2" customFormat="1">
      <c r="A688" s="39"/>
      <c r="B688" s="40"/>
      <c r="C688" s="41"/>
      <c r="D688" s="242" t="s">
        <v>188</v>
      </c>
      <c r="E688" s="41"/>
      <c r="F688" s="243" t="s">
        <v>1143</v>
      </c>
      <c r="G688" s="41"/>
      <c r="H688" s="41"/>
      <c r="I688" s="244"/>
      <c r="J688" s="41"/>
      <c r="K688" s="41"/>
      <c r="L688" s="45"/>
      <c r="M688" s="245"/>
      <c r="N688" s="246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188</v>
      </c>
      <c r="AU688" s="18" t="s">
        <v>87</v>
      </c>
    </row>
    <row r="689" s="13" customFormat="1">
      <c r="A689" s="13"/>
      <c r="B689" s="247"/>
      <c r="C689" s="248"/>
      <c r="D689" s="242" t="s">
        <v>190</v>
      </c>
      <c r="E689" s="249" t="s">
        <v>1</v>
      </c>
      <c r="F689" s="250" t="s">
        <v>2758</v>
      </c>
      <c r="G689" s="248"/>
      <c r="H689" s="251">
        <v>135.09999999999999</v>
      </c>
      <c r="I689" s="252"/>
      <c r="J689" s="248"/>
      <c r="K689" s="248"/>
      <c r="L689" s="253"/>
      <c r="M689" s="254"/>
      <c r="N689" s="255"/>
      <c r="O689" s="255"/>
      <c r="P689" s="255"/>
      <c r="Q689" s="255"/>
      <c r="R689" s="255"/>
      <c r="S689" s="255"/>
      <c r="T689" s="25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7" t="s">
        <v>190</v>
      </c>
      <c r="AU689" s="257" t="s">
        <v>87</v>
      </c>
      <c r="AV689" s="13" t="s">
        <v>87</v>
      </c>
      <c r="AW689" s="13" t="s">
        <v>34</v>
      </c>
      <c r="AX689" s="13" t="s">
        <v>85</v>
      </c>
      <c r="AY689" s="257" t="s">
        <v>179</v>
      </c>
    </row>
    <row r="690" s="2" customFormat="1" ht="24.15" customHeight="1">
      <c r="A690" s="39"/>
      <c r="B690" s="40"/>
      <c r="C690" s="229" t="s">
        <v>965</v>
      </c>
      <c r="D690" s="229" t="s">
        <v>181</v>
      </c>
      <c r="E690" s="230" t="s">
        <v>2759</v>
      </c>
      <c r="F690" s="231" t="s">
        <v>2760</v>
      </c>
      <c r="G690" s="232" t="s">
        <v>253</v>
      </c>
      <c r="H690" s="233">
        <v>8.0999999999999996</v>
      </c>
      <c r="I690" s="234"/>
      <c r="J690" s="235">
        <f>ROUND(I690*H690,2)</f>
        <v>0</v>
      </c>
      <c r="K690" s="231" t="s">
        <v>185</v>
      </c>
      <c r="L690" s="45"/>
      <c r="M690" s="236" t="s">
        <v>1</v>
      </c>
      <c r="N690" s="237" t="s">
        <v>43</v>
      </c>
      <c r="O690" s="92"/>
      <c r="P690" s="238">
        <f>O690*H690</f>
        <v>0</v>
      </c>
      <c r="Q690" s="238">
        <v>2.0000000000000002E-05</v>
      </c>
      <c r="R690" s="238">
        <f>Q690*H690</f>
        <v>0.00016200000000000001</v>
      </c>
      <c r="S690" s="238">
        <v>0</v>
      </c>
      <c r="T690" s="23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0" t="s">
        <v>186</v>
      </c>
      <c r="AT690" s="240" t="s">
        <v>181</v>
      </c>
      <c r="AU690" s="240" t="s">
        <v>87</v>
      </c>
      <c r="AY690" s="18" t="s">
        <v>179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85</v>
      </c>
      <c r="BK690" s="241">
        <f>ROUND(I690*H690,2)</f>
        <v>0</v>
      </c>
      <c r="BL690" s="18" t="s">
        <v>186</v>
      </c>
      <c r="BM690" s="240" t="s">
        <v>2761</v>
      </c>
    </row>
    <row r="691" s="2" customFormat="1">
      <c r="A691" s="39"/>
      <c r="B691" s="40"/>
      <c r="C691" s="41"/>
      <c r="D691" s="242" t="s">
        <v>188</v>
      </c>
      <c r="E691" s="41"/>
      <c r="F691" s="243" t="s">
        <v>2762</v>
      </c>
      <c r="G691" s="41"/>
      <c r="H691" s="41"/>
      <c r="I691" s="244"/>
      <c r="J691" s="41"/>
      <c r="K691" s="41"/>
      <c r="L691" s="45"/>
      <c r="M691" s="245"/>
      <c r="N691" s="246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188</v>
      </c>
      <c r="AU691" s="18" t="s">
        <v>87</v>
      </c>
    </row>
    <row r="692" s="13" customFormat="1">
      <c r="A692" s="13"/>
      <c r="B692" s="247"/>
      <c r="C692" s="248"/>
      <c r="D692" s="242" t="s">
        <v>190</v>
      </c>
      <c r="E692" s="249" t="s">
        <v>1</v>
      </c>
      <c r="F692" s="250" t="s">
        <v>2747</v>
      </c>
      <c r="G692" s="248"/>
      <c r="H692" s="251">
        <v>8.0999999999999996</v>
      </c>
      <c r="I692" s="252"/>
      <c r="J692" s="248"/>
      <c r="K692" s="248"/>
      <c r="L692" s="253"/>
      <c r="M692" s="254"/>
      <c r="N692" s="255"/>
      <c r="O692" s="255"/>
      <c r="P692" s="255"/>
      <c r="Q692" s="255"/>
      <c r="R692" s="255"/>
      <c r="S692" s="255"/>
      <c r="T692" s="25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7" t="s">
        <v>190</v>
      </c>
      <c r="AU692" s="257" t="s">
        <v>87</v>
      </c>
      <c r="AV692" s="13" t="s">
        <v>87</v>
      </c>
      <c r="AW692" s="13" t="s">
        <v>34</v>
      </c>
      <c r="AX692" s="13" t="s">
        <v>85</v>
      </c>
      <c r="AY692" s="257" t="s">
        <v>179</v>
      </c>
    </row>
    <row r="693" s="2" customFormat="1" ht="24.15" customHeight="1">
      <c r="A693" s="39"/>
      <c r="B693" s="40"/>
      <c r="C693" s="229" t="s">
        <v>970</v>
      </c>
      <c r="D693" s="229" t="s">
        <v>181</v>
      </c>
      <c r="E693" s="230" t="s">
        <v>2763</v>
      </c>
      <c r="F693" s="231" t="s">
        <v>2764</v>
      </c>
      <c r="G693" s="232" t="s">
        <v>253</v>
      </c>
      <c r="H693" s="233">
        <v>14</v>
      </c>
      <c r="I693" s="234"/>
      <c r="J693" s="235">
        <f>ROUND(I693*H693,2)</f>
        <v>0</v>
      </c>
      <c r="K693" s="231" t="s">
        <v>185</v>
      </c>
      <c r="L693" s="45"/>
      <c r="M693" s="236" t="s">
        <v>1</v>
      </c>
      <c r="N693" s="237" t="s">
        <v>43</v>
      </c>
      <c r="O693" s="92"/>
      <c r="P693" s="238">
        <f>O693*H693</f>
        <v>0</v>
      </c>
      <c r="Q693" s="238">
        <v>0.29221000000000003</v>
      </c>
      <c r="R693" s="238">
        <f>Q693*H693</f>
        <v>4.0909400000000007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186</v>
      </c>
      <c r="AT693" s="240" t="s">
        <v>181</v>
      </c>
      <c r="AU693" s="240" t="s">
        <v>87</v>
      </c>
      <c r="AY693" s="18" t="s">
        <v>179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85</v>
      </c>
      <c r="BK693" s="241">
        <f>ROUND(I693*H693,2)</f>
        <v>0</v>
      </c>
      <c r="BL693" s="18" t="s">
        <v>186</v>
      </c>
      <c r="BM693" s="240" t="s">
        <v>2765</v>
      </c>
    </row>
    <row r="694" s="2" customFormat="1">
      <c r="A694" s="39"/>
      <c r="B694" s="40"/>
      <c r="C694" s="41"/>
      <c r="D694" s="242" t="s">
        <v>188</v>
      </c>
      <c r="E694" s="41"/>
      <c r="F694" s="243" t="s">
        <v>2766</v>
      </c>
      <c r="G694" s="41"/>
      <c r="H694" s="41"/>
      <c r="I694" s="244"/>
      <c r="J694" s="41"/>
      <c r="K694" s="41"/>
      <c r="L694" s="45"/>
      <c r="M694" s="245"/>
      <c r="N694" s="24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188</v>
      </c>
      <c r="AU694" s="18" t="s">
        <v>87</v>
      </c>
    </row>
    <row r="695" s="13" customFormat="1">
      <c r="A695" s="13"/>
      <c r="B695" s="247"/>
      <c r="C695" s="248"/>
      <c r="D695" s="242" t="s">
        <v>190</v>
      </c>
      <c r="E695" s="249" t="s">
        <v>1</v>
      </c>
      <c r="F695" s="250" t="s">
        <v>264</v>
      </c>
      <c r="G695" s="248"/>
      <c r="H695" s="251">
        <v>14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7" t="s">
        <v>190</v>
      </c>
      <c r="AU695" s="257" t="s">
        <v>87</v>
      </c>
      <c r="AV695" s="13" t="s">
        <v>87</v>
      </c>
      <c r="AW695" s="13" t="s">
        <v>34</v>
      </c>
      <c r="AX695" s="13" t="s">
        <v>85</v>
      </c>
      <c r="AY695" s="257" t="s">
        <v>179</v>
      </c>
    </row>
    <row r="696" s="2" customFormat="1" ht="33" customHeight="1">
      <c r="A696" s="39"/>
      <c r="B696" s="40"/>
      <c r="C696" s="280" t="s">
        <v>976</v>
      </c>
      <c r="D696" s="280" t="s">
        <v>400</v>
      </c>
      <c r="E696" s="281" t="s">
        <v>2767</v>
      </c>
      <c r="F696" s="282" t="s">
        <v>2768</v>
      </c>
      <c r="G696" s="283" t="s">
        <v>195</v>
      </c>
      <c r="H696" s="284">
        <v>14</v>
      </c>
      <c r="I696" s="285"/>
      <c r="J696" s="286">
        <f>ROUND(I696*H696,2)</f>
        <v>0</v>
      </c>
      <c r="K696" s="282" t="s">
        <v>1</v>
      </c>
      <c r="L696" s="287"/>
      <c r="M696" s="288" t="s">
        <v>1</v>
      </c>
      <c r="N696" s="289" t="s">
        <v>43</v>
      </c>
      <c r="O696" s="92"/>
      <c r="P696" s="238">
        <f>O696*H696</f>
        <v>0</v>
      </c>
      <c r="Q696" s="238">
        <v>0.032960000000000003</v>
      </c>
      <c r="R696" s="238">
        <f>Q696*H696</f>
        <v>0.46144000000000007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227</v>
      </c>
      <c r="AT696" s="240" t="s">
        <v>400</v>
      </c>
      <c r="AU696" s="240" t="s">
        <v>87</v>
      </c>
      <c r="AY696" s="18" t="s">
        <v>179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85</v>
      </c>
      <c r="BK696" s="241">
        <f>ROUND(I696*H696,2)</f>
        <v>0</v>
      </c>
      <c r="BL696" s="18" t="s">
        <v>186</v>
      </c>
      <c r="BM696" s="240" t="s">
        <v>2769</v>
      </c>
    </row>
    <row r="697" s="2" customFormat="1">
      <c r="A697" s="39"/>
      <c r="B697" s="40"/>
      <c r="C697" s="41"/>
      <c r="D697" s="242" t="s">
        <v>188</v>
      </c>
      <c r="E697" s="41"/>
      <c r="F697" s="243" t="s">
        <v>2770</v>
      </c>
      <c r="G697" s="41"/>
      <c r="H697" s="41"/>
      <c r="I697" s="244"/>
      <c r="J697" s="41"/>
      <c r="K697" s="41"/>
      <c r="L697" s="45"/>
      <c r="M697" s="245"/>
      <c r="N697" s="24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188</v>
      </c>
      <c r="AU697" s="18" t="s">
        <v>87</v>
      </c>
    </row>
    <row r="698" s="13" customFormat="1">
      <c r="A698" s="13"/>
      <c r="B698" s="247"/>
      <c r="C698" s="248"/>
      <c r="D698" s="242" t="s">
        <v>190</v>
      </c>
      <c r="E698" s="249" t="s">
        <v>1</v>
      </c>
      <c r="F698" s="250" t="s">
        <v>264</v>
      </c>
      <c r="G698" s="248"/>
      <c r="H698" s="251">
        <v>14</v>
      </c>
      <c r="I698" s="252"/>
      <c r="J698" s="248"/>
      <c r="K698" s="248"/>
      <c r="L698" s="253"/>
      <c r="M698" s="254"/>
      <c r="N698" s="255"/>
      <c r="O698" s="255"/>
      <c r="P698" s="255"/>
      <c r="Q698" s="255"/>
      <c r="R698" s="255"/>
      <c r="S698" s="255"/>
      <c r="T698" s="25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7" t="s">
        <v>190</v>
      </c>
      <c r="AU698" s="257" t="s">
        <v>87</v>
      </c>
      <c r="AV698" s="13" t="s">
        <v>87</v>
      </c>
      <c r="AW698" s="13" t="s">
        <v>34</v>
      </c>
      <c r="AX698" s="13" t="s">
        <v>85</v>
      </c>
      <c r="AY698" s="257" t="s">
        <v>179</v>
      </c>
    </row>
    <row r="699" s="2" customFormat="1" ht="21.75" customHeight="1">
      <c r="A699" s="39"/>
      <c r="B699" s="40"/>
      <c r="C699" s="280" t="s">
        <v>980</v>
      </c>
      <c r="D699" s="280" t="s">
        <v>400</v>
      </c>
      <c r="E699" s="281" t="s">
        <v>2771</v>
      </c>
      <c r="F699" s="282" t="s">
        <v>2772</v>
      </c>
      <c r="G699" s="283" t="s">
        <v>195</v>
      </c>
      <c r="H699" s="284">
        <v>1</v>
      </c>
      <c r="I699" s="285"/>
      <c r="J699" s="286">
        <f>ROUND(I699*H699,2)</f>
        <v>0</v>
      </c>
      <c r="K699" s="282" t="s">
        <v>1</v>
      </c>
      <c r="L699" s="287"/>
      <c r="M699" s="288" t="s">
        <v>1</v>
      </c>
      <c r="N699" s="289" t="s">
        <v>43</v>
      </c>
      <c r="O699" s="92"/>
      <c r="P699" s="238">
        <f>O699*H699</f>
        <v>0</v>
      </c>
      <c r="Q699" s="238">
        <v>0.00036999999999999999</v>
      </c>
      <c r="R699" s="238">
        <f>Q699*H699</f>
        <v>0.00036999999999999999</v>
      </c>
      <c r="S699" s="238">
        <v>0</v>
      </c>
      <c r="T699" s="23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0" t="s">
        <v>227</v>
      </c>
      <c r="AT699" s="240" t="s">
        <v>400</v>
      </c>
      <c r="AU699" s="240" t="s">
        <v>87</v>
      </c>
      <c r="AY699" s="18" t="s">
        <v>179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85</v>
      </c>
      <c r="BK699" s="241">
        <f>ROUND(I699*H699,2)</f>
        <v>0</v>
      </c>
      <c r="BL699" s="18" t="s">
        <v>186</v>
      </c>
      <c r="BM699" s="240" t="s">
        <v>2773</v>
      </c>
    </row>
    <row r="700" s="2" customFormat="1">
      <c r="A700" s="39"/>
      <c r="B700" s="40"/>
      <c r="C700" s="41"/>
      <c r="D700" s="242" t="s">
        <v>188</v>
      </c>
      <c r="E700" s="41"/>
      <c r="F700" s="243" t="s">
        <v>2774</v>
      </c>
      <c r="G700" s="41"/>
      <c r="H700" s="41"/>
      <c r="I700" s="244"/>
      <c r="J700" s="41"/>
      <c r="K700" s="41"/>
      <c r="L700" s="45"/>
      <c r="M700" s="245"/>
      <c r="N700" s="246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188</v>
      </c>
      <c r="AU700" s="18" t="s">
        <v>87</v>
      </c>
    </row>
    <row r="701" s="13" customFormat="1">
      <c r="A701" s="13"/>
      <c r="B701" s="247"/>
      <c r="C701" s="248"/>
      <c r="D701" s="242" t="s">
        <v>190</v>
      </c>
      <c r="E701" s="249" t="s">
        <v>1</v>
      </c>
      <c r="F701" s="250" t="s">
        <v>85</v>
      </c>
      <c r="G701" s="248"/>
      <c r="H701" s="251">
        <v>1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190</v>
      </c>
      <c r="AU701" s="257" t="s">
        <v>87</v>
      </c>
      <c r="AV701" s="13" t="s">
        <v>87</v>
      </c>
      <c r="AW701" s="13" t="s">
        <v>34</v>
      </c>
      <c r="AX701" s="13" t="s">
        <v>85</v>
      </c>
      <c r="AY701" s="257" t="s">
        <v>179</v>
      </c>
    </row>
    <row r="702" s="2" customFormat="1" ht="24.15" customHeight="1">
      <c r="A702" s="39"/>
      <c r="B702" s="40"/>
      <c r="C702" s="280" t="s">
        <v>985</v>
      </c>
      <c r="D702" s="280" t="s">
        <v>400</v>
      </c>
      <c r="E702" s="281" t="s">
        <v>2775</v>
      </c>
      <c r="F702" s="282" t="s">
        <v>2776</v>
      </c>
      <c r="G702" s="283" t="s">
        <v>195</v>
      </c>
      <c r="H702" s="284">
        <v>29</v>
      </c>
      <c r="I702" s="285"/>
      <c r="J702" s="286">
        <f>ROUND(I702*H702,2)</f>
        <v>0</v>
      </c>
      <c r="K702" s="282" t="s">
        <v>1</v>
      </c>
      <c r="L702" s="287"/>
      <c r="M702" s="288" t="s">
        <v>1</v>
      </c>
      <c r="N702" s="289" t="s">
        <v>43</v>
      </c>
      <c r="O702" s="92"/>
      <c r="P702" s="238">
        <f>O702*H702</f>
        <v>0</v>
      </c>
      <c r="Q702" s="238">
        <v>0.0034099999999999998</v>
      </c>
      <c r="R702" s="238">
        <f>Q702*H702</f>
        <v>0.098889999999999992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227</v>
      </c>
      <c r="AT702" s="240" t="s">
        <v>400</v>
      </c>
      <c r="AU702" s="240" t="s">
        <v>87</v>
      </c>
      <c r="AY702" s="18" t="s">
        <v>179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85</v>
      </c>
      <c r="BK702" s="241">
        <f>ROUND(I702*H702,2)</f>
        <v>0</v>
      </c>
      <c r="BL702" s="18" t="s">
        <v>186</v>
      </c>
      <c r="BM702" s="240" t="s">
        <v>2777</v>
      </c>
    </row>
    <row r="703" s="2" customFormat="1">
      <c r="A703" s="39"/>
      <c r="B703" s="40"/>
      <c r="C703" s="41"/>
      <c r="D703" s="242" t="s">
        <v>188</v>
      </c>
      <c r="E703" s="41"/>
      <c r="F703" s="243" t="s">
        <v>2778</v>
      </c>
      <c r="G703" s="41"/>
      <c r="H703" s="41"/>
      <c r="I703" s="244"/>
      <c r="J703" s="41"/>
      <c r="K703" s="41"/>
      <c r="L703" s="45"/>
      <c r="M703" s="245"/>
      <c r="N703" s="24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188</v>
      </c>
      <c r="AU703" s="18" t="s">
        <v>87</v>
      </c>
    </row>
    <row r="704" s="2" customFormat="1">
      <c r="A704" s="39"/>
      <c r="B704" s="40"/>
      <c r="C704" s="41"/>
      <c r="D704" s="242" t="s">
        <v>198</v>
      </c>
      <c r="E704" s="41"/>
      <c r="F704" s="269" t="s">
        <v>2779</v>
      </c>
      <c r="G704" s="41"/>
      <c r="H704" s="41"/>
      <c r="I704" s="244"/>
      <c r="J704" s="41"/>
      <c r="K704" s="41"/>
      <c r="L704" s="45"/>
      <c r="M704" s="245"/>
      <c r="N704" s="246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198</v>
      </c>
      <c r="AU704" s="18" t="s">
        <v>87</v>
      </c>
    </row>
    <row r="705" s="13" customFormat="1">
      <c r="A705" s="13"/>
      <c r="B705" s="247"/>
      <c r="C705" s="248"/>
      <c r="D705" s="242" t="s">
        <v>190</v>
      </c>
      <c r="E705" s="249" t="s">
        <v>1</v>
      </c>
      <c r="F705" s="250" t="s">
        <v>2780</v>
      </c>
      <c r="G705" s="248"/>
      <c r="H705" s="251">
        <v>29</v>
      </c>
      <c r="I705" s="252"/>
      <c r="J705" s="248"/>
      <c r="K705" s="248"/>
      <c r="L705" s="253"/>
      <c r="M705" s="254"/>
      <c r="N705" s="255"/>
      <c r="O705" s="255"/>
      <c r="P705" s="255"/>
      <c r="Q705" s="255"/>
      <c r="R705" s="255"/>
      <c r="S705" s="255"/>
      <c r="T705" s="25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7" t="s">
        <v>190</v>
      </c>
      <c r="AU705" s="257" t="s">
        <v>87</v>
      </c>
      <c r="AV705" s="13" t="s">
        <v>87</v>
      </c>
      <c r="AW705" s="13" t="s">
        <v>34</v>
      </c>
      <c r="AX705" s="13" t="s">
        <v>85</v>
      </c>
      <c r="AY705" s="257" t="s">
        <v>179</v>
      </c>
    </row>
    <row r="706" s="2" customFormat="1" ht="33" customHeight="1">
      <c r="A706" s="39"/>
      <c r="B706" s="40"/>
      <c r="C706" s="229" t="s">
        <v>989</v>
      </c>
      <c r="D706" s="229" t="s">
        <v>181</v>
      </c>
      <c r="E706" s="230" t="s">
        <v>2781</v>
      </c>
      <c r="F706" s="231" t="s">
        <v>2782</v>
      </c>
      <c r="G706" s="232" t="s">
        <v>195</v>
      </c>
      <c r="H706" s="233">
        <v>1</v>
      </c>
      <c r="I706" s="234"/>
      <c r="J706" s="235">
        <f>ROUND(I706*H706,2)</f>
        <v>0</v>
      </c>
      <c r="K706" s="231" t="s">
        <v>185</v>
      </c>
      <c r="L706" s="45"/>
      <c r="M706" s="236" t="s">
        <v>1</v>
      </c>
      <c r="N706" s="237" t="s">
        <v>43</v>
      </c>
      <c r="O706" s="92"/>
      <c r="P706" s="238">
        <f>O706*H706</f>
        <v>0</v>
      </c>
      <c r="Q706" s="238">
        <v>0.27205000000000001</v>
      </c>
      <c r="R706" s="238">
        <f>Q706*H706</f>
        <v>0.27205000000000001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186</v>
      </c>
      <c r="AT706" s="240" t="s">
        <v>181</v>
      </c>
      <c r="AU706" s="240" t="s">
        <v>87</v>
      </c>
      <c r="AY706" s="18" t="s">
        <v>179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85</v>
      </c>
      <c r="BK706" s="241">
        <f>ROUND(I706*H706,2)</f>
        <v>0</v>
      </c>
      <c r="BL706" s="18" t="s">
        <v>186</v>
      </c>
      <c r="BM706" s="240" t="s">
        <v>2783</v>
      </c>
    </row>
    <row r="707" s="2" customFormat="1">
      <c r="A707" s="39"/>
      <c r="B707" s="40"/>
      <c r="C707" s="41"/>
      <c r="D707" s="242" t="s">
        <v>188</v>
      </c>
      <c r="E707" s="41"/>
      <c r="F707" s="243" t="s">
        <v>2784</v>
      </c>
      <c r="G707" s="41"/>
      <c r="H707" s="41"/>
      <c r="I707" s="244"/>
      <c r="J707" s="41"/>
      <c r="K707" s="41"/>
      <c r="L707" s="45"/>
      <c r="M707" s="245"/>
      <c r="N707" s="246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188</v>
      </c>
      <c r="AU707" s="18" t="s">
        <v>87</v>
      </c>
    </row>
    <row r="708" s="2" customFormat="1">
      <c r="A708" s="39"/>
      <c r="B708" s="40"/>
      <c r="C708" s="41"/>
      <c r="D708" s="242" t="s">
        <v>198</v>
      </c>
      <c r="E708" s="41"/>
      <c r="F708" s="269" t="s">
        <v>2785</v>
      </c>
      <c r="G708" s="41"/>
      <c r="H708" s="41"/>
      <c r="I708" s="244"/>
      <c r="J708" s="41"/>
      <c r="K708" s="41"/>
      <c r="L708" s="45"/>
      <c r="M708" s="245"/>
      <c r="N708" s="246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198</v>
      </c>
      <c r="AU708" s="18" t="s">
        <v>87</v>
      </c>
    </row>
    <row r="709" s="13" customFormat="1">
      <c r="A709" s="13"/>
      <c r="B709" s="247"/>
      <c r="C709" s="248"/>
      <c r="D709" s="242" t="s">
        <v>190</v>
      </c>
      <c r="E709" s="249" t="s">
        <v>1</v>
      </c>
      <c r="F709" s="250" t="s">
        <v>85</v>
      </c>
      <c r="G709" s="248"/>
      <c r="H709" s="251">
        <v>1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7" t="s">
        <v>190</v>
      </c>
      <c r="AU709" s="257" t="s">
        <v>87</v>
      </c>
      <c r="AV709" s="13" t="s">
        <v>87</v>
      </c>
      <c r="AW709" s="13" t="s">
        <v>34</v>
      </c>
      <c r="AX709" s="13" t="s">
        <v>85</v>
      </c>
      <c r="AY709" s="257" t="s">
        <v>179</v>
      </c>
    </row>
    <row r="710" s="2" customFormat="1" ht="37.8" customHeight="1">
      <c r="A710" s="39"/>
      <c r="B710" s="40"/>
      <c r="C710" s="280" t="s">
        <v>994</v>
      </c>
      <c r="D710" s="280" t="s">
        <v>400</v>
      </c>
      <c r="E710" s="281" t="s">
        <v>2786</v>
      </c>
      <c r="F710" s="282" t="s">
        <v>2787</v>
      </c>
      <c r="G710" s="283" t="s">
        <v>195</v>
      </c>
      <c r="H710" s="284">
        <v>1</v>
      </c>
      <c r="I710" s="285"/>
      <c r="J710" s="286">
        <f>ROUND(I710*H710,2)</f>
        <v>0</v>
      </c>
      <c r="K710" s="282" t="s">
        <v>1</v>
      </c>
      <c r="L710" s="287"/>
      <c r="M710" s="288" t="s">
        <v>1</v>
      </c>
      <c r="N710" s="289" t="s">
        <v>43</v>
      </c>
      <c r="O710" s="92"/>
      <c r="P710" s="238">
        <f>O710*H710</f>
        <v>0</v>
      </c>
      <c r="Q710" s="238">
        <v>0.047730000000000002</v>
      </c>
      <c r="R710" s="238">
        <f>Q710*H710</f>
        <v>0.047730000000000002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227</v>
      </c>
      <c r="AT710" s="240" t="s">
        <v>400</v>
      </c>
      <c r="AU710" s="240" t="s">
        <v>87</v>
      </c>
      <c r="AY710" s="18" t="s">
        <v>179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85</v>
      </c>
      <c r="BK710" s="241">
        <f>ROUND(I710*H710,2)</f>
        <v>0</v>
      </c>
      <c r="BL710" s="18" t="s">
        <v>186</v>
      </c>
      <c r="BM710" s="240" t="s">
        <v>2788</v>
      </c>
    </row>
    <row r="711" s="2" customFormat="1">
      <c r="A711" s="39"/>
      <c r="B711" s="40"/>
      <c r="C711" s="41"/>
      <c r="D711" s="242" t="s">
        <v>188</v>
      </c>
      <c r="E711" s="41"/>
      <c r="F711" s="243" t="s">
        <v>2789</v>
      </c>
      <c r="G711" s="41"/>
      <c r="H711" s="41"/>
      <c r="I711" s="244"/>
      <c r="J711" s="41"/>
      <c r="K711" s="41"/>
      <c r="L711" s="45"/>
      <c r="M711" s="245"/>
      <c r="N711" s="246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188</v>
      </c>
      <c r="AU711" s="18" t="s">
        <v>87</v>
      </c>
    </row>
    <row r="712" s="13" customFormat="1">
      <c r="A712" s="13"/>
      <c r="B712" s="247"/>
      <c r="C712" s="248"/>
      <c r="D712" s="242" t="s">
        <v>190</v>
      </c>
      <c r="E712" s="249" t="s">
        <v>1</v>
      </c>
      <c r="F712" s="250" t="s">
        <v>85</v>
      </c>
      <c r="G712" s="248"/>
      <c r="H712" s="251">
        <v>1</v>
      </c>
      <c r="I712" s="252"/>
      <c r="J712" s="248"/>
      <c r="K712" s="248"/>
      <c r="L712" s="253"/>
      <c r="M712" s="254"/>
      <c r="N712" s="255"/>
      <c r="O712" s="255"/>
      <c r="P712" s="255"/>
      <c r="Q712" s="255"/>
      <c r="R712" s="255"/>
      <c r="S712" s="255"/>
      <c r="T712" s="25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7" t="s">
        <v>190</v>
      </c>
      <c r="AU712" s="257" t="s">
        <v>87</v>
      </c>
      <c r="AV712" s="13" t="s">
        <v>87</v>
      </c>
      <c r="AW712" s="13" t="s">
        <v>34</v>
      </c>
      <c r="AX712" s="13" t="s">
        <v>78</v>
      </c>
      <c r="AY712" s="257" t="s">
        <v>179</v>
      </c>
    </row>
    <row r="713" s="14" customFormat="1">
      <c r="A713" s="14"/>
      <c r="B713" s="258"/>
      <c r="C713" s="259"/>
      <c r="D713" s="242" t="s">
        <v>190</v>
      </c>
      <c r="E713" s="260" t="s">
        <v>1</v>
      </c>
      <c r="F713" s="261" t="s">
        <v>192</v>
      </c>
      <c r="G713" s="259"/>
      <c r="H713" s="262">
        <v>1</v>
      </c>
      <c r="I713" s="263"/>
      <c r="J713" s="259"/>
      <c r="K713" s="259"/>
      <c r="L713" s="264"/>
      <c r="M713" s="265"/>
      <c r="N713" s="266"/>
      <c r="O713" s="266"/>
      <c r="P713" s="266"/>
      <c r="Q713" s="266"/>
      <c r="R713" s="266"/>
      <c r="S713" s="266"/>
      <c r="T713" s="26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8" t="s">
        <v>190</v>
      </c>
      <c r="AU713" s="268" t="s">
        <v>87</v>
      </c>
      <c r="AV713" s="14" t="s">
        <v>186</v>
      </c>
      <c r="AW713" s="14" t="s">
        <v>34</v>
      </c>
      <c r="AX713" s="14" t="s">
        <v>85</v>
      </c>
      <c r="AY713" s="268" t="s">
        <v>179</v>
      </c>
    </row>
    <row r="714" s="2" customFormat="1" ht="24.15" customHeight="1">
      <c r="A714" s="39"/>
      <c r="B714" s="40"/>
      <c r="C714" s="229" t="s">
        <v>999</v>
      </c>
      <c r="D714" s="229" t="s">
        <v>181</v>
      </c>
      <c r="E714" s="230" t="s">
        <v>1169</v>
      </c>
      <c r="F714" s="231" t="s">
        <v>1170</v>
      </c>
      <c r="G714" s="232" t="s">
        <v>184</v>
      </c>
      <c r="H714" s="233">
        <v>21.82</v>
      </c>
      <c r="I714" s="234"/>
      <c r="J714" s="235">
        <f>ROUND(I714*H714,2)</f>
        <v>0</v>
      </c>
      <c r="K714" s="231" t="s">
        <v>185</v>
      </c>
      <c r="L714" s="45"/>
      <c r="M714" s="236" t="s">
        <v>1</v>
      </c>
      <c r="N714" s="237" t="s">
        <v>43</v>
      </c>
      <c r="O714" s="92"/>
      <c r="P714" s="238">
        <f>O714*H714</f>
        <v>0</v>
      </c>
      <c r="Q714" s="238">
        <v>0</v>
      </c>
      <c r="R714" s="238">
        <f>Q714*H714</f>
        <v>0</v>
      </c>
      <c r="S714" s="238">
        <v>0</v>
      </c>
      <c r="T714" s="23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0" t="s">
        <v>186</v>
      </c>
      <c r="AT714" s="240" t="s">
        <v>181</v>
      </c>
      <c r="AU714" s="240" t="s">
        <v>87</v>
      </c>
      <c r="AY714" s="18" t="s">
        <v>179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8" t="s">
        <v>85</v>
      </c>
      <c r="BK714" s="241">
        <f>ROUND(I714*H714,2)</f>
        <v>0</v>
      </c>
      <c r="BL714" s="18" t="s">
        <v>186</v>
      </c>
      <c r="BM714" s="240" t="s">
        <v>2790</v>
      </c>
    </row>
    <row r="715" s="2" customFormat="1">
      <c r="A715" s="39"/>
      <c r="B715" s="40"/>
      <c r="C715" s="41"/>
      <c r="D715" s="242" t="s">
        <v>188</v>
      </c>
      <c r="E715" s="41"/>
      <c r="F715" s="243" t="s">
        <v>1172</v>
      </c>
      <c r="G715" s="41"/>
      <c r="H715" s="41"/>
      <c r="I715" s="244"/>
      <c r="J715" s="41"/>
      <c r="K715" s="41"/>
      <c r="L715" s="45"/>
      <c r="M715" s="245"/>
      <c r="N715" s="246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188</v>
      </c>
      <c r="AU715" s="18" t="s">
        <v>87</v>
      </c>
    </row>
    <row r="716" s="13" customFormat="1">
      <c r="A716" s="13"/>
      <c r="B716" s="247"/>
      <c r="C716" s="248"/>
      <c r="D716" s="242" t="s">
        <v>190</v>
      </c>
      <c r="E716" s="249" t="s">
        <v>1</v>
      </c>
      <c r="F716" s="250" t="s">
        <v>2791</v>
      </c>
      <c r="G716" s="248"/>
      <c r="H716" s="251">
        <v>21.82</v>
      </c>
      <c r="I716" s="252"/>
      <c r="J716" s="248"/>
      <c r="K716" s="248"/>
      <c r="L716" s="253"/>
      <c r="M716" s="254"/>
      <c r="N716" s="255"/>
      <c r="O716" s="255"/>
      <c r="P716" s="255"/>
      <c r="Q716" s="255"/>
      <c r="R716" s="255"/>
      <c r="S716" s="255"/>
      <c r="T716" s="256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7" t="s">
        <v>190</v>
      </c>
      <c r="AU716" s="257" t="s">
        <v>87</v>
      </c>
      <c r="AV716" s="13" t="s">
        <v>87</v>
      </c>
      <c r="AW716" s="13" t="s">
        <v>34</v>
      </c>
      <c r="AX716" s="13" t="s">
        <v>78</v>
      </c>
      <c r="AY716" s="257" t="s">
        <v>179</v>
      </c>
    </row>
    <row r="717" s="14" customFormat="1">
      <c r="A717" s="14"/>
      <c r="B717" s="258"/>
      <c r="C717" s="259"/>
      <c r="D717" s="242" t="s">
        <v>190</v>
      </c>
      <c r="E717" s="260" t="s">
        <v>1</v>
      </c>
      <c r="F717" s="261" t="s">
        <v>192</v>
      </c>
      <c r="G717" s="259"/>
      <c r="H717" s="262">
        <v>21.82</v>
      </c>
      <c r="I717" s="263"/>
      <c r="J717" s="259"/>
      <c r="K717" s="259"/>
      <c r="L717" s="264"/>
      <c r="M717" s="265"/>
      <c r="N717" s="266"/>
      <c r="O717" s="266"/>
      <c r="P717" s="266"/>
      <c r="Q717" s="266"/>
      <c r="R717" s="266"/>
      <c r="S717" s="266"/>
      <c r="T717" s="26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8" t="s">
        <v>190</v>
      </c>
      <c r="AU717" s="268" t="s">
        <v>87</v>
      </c>
      <c r="AV717" s="14" t="s">
        <v>186</v>
      </c>
      <c r="AW717" s="14" t="s">
        <v>34</v>
      </c>
      <c r="AX717" s="14" t="s">
        <v>85</v>
      </c>
      <c r="AY717" s="268" t="s">
        <v>179</v>
      </c>
    </row>
    <row r="718" s="12" customFormat="1" ht="20.88" customHeight="1">
      <c r="A718" s="12"/>
      <c r="B718" s="213"/>
      <c r="C718" s="214"/>
      <c r="D718" s="215" t="s">
        <v>77</v>
      </c>
      <c r="E718" s="227" t="s">
        <v>770</v>
      </c>
      <c r="F718" s="227" t="s">
        <v>1174</v>
      </c>
      <c r="G718" s="214"/>
      <c r="H718" s="214"/>
      <c r="I718" s="217"/>
      <c r="J718" s="228">
        <f>BK718</f>
        <v>0</v>
      </c>
      <c r="K718" s="214"/>
      <c r="L718" s="219"/>
      <c r="M718" s="220"/>
      <c r="N718" s="221"/>
      <c r="O718" s="221"/>
      <c r="P718" s="222">
        <f>SUM(P719:P761)</f>
        <v>0</v>
      </c>
      <c r="Q718" s="221"/>
      <c r="R718" s="222">
        <f>SUM(R719:R761)</f>
        <v>0.028077200000000004</v>
      </c>
      <c r="S718" s="221"/>
      <c r="T718" s="223">
        <f>SUM(T719:T761)</f>
        <v>109.07668000000001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24" t="s">
        <v>85</v>
      </c>
      <c r="AT718" s="225" t="s">
        <v>77</v>
      </c>
      <c r="AU718" s="225" t="s">
        <v>87</v>
      </c>
      <c r="AY718" s="224" t="s">
        <v>179</v>
      </c>
      <c r="BK718" s="226">
        <f>SUM(BK719:BK761)</f>
        <v>0</v>
      </c>
    </row>
    <row r="719" s="2" customFormat="1" ht="24.15" customHeight="1">
      <c r="A719" s="39"/>
      <c r="B719" s="40"/>
      <c r="C719" s="229" t="s">
        <v>1004</v>
      </c>
      <c r="D719" s="229" t="s">
        <v>181</v>
      </c>
      <c r="E719" s="230" t="s">
        <v>1182</v>
      </c>
      <c r="F719" s="231" t="s">
        <v>1183</v>
      </c>
      <c r="G719" s="232" t="s">
        <v>184</v>
      </c>
      <c r="H719" s="233">
        <v>20.399999999999999</v>
      </c>
      <c r="I719" s="234"/>
      <c r="J719" s="235">
        <f>ROUND(I719*H719,2)</f>
        <v>0</v>
      </c>
      <c r="K719" s="231" t="s">
        <v>185</v>
      </c>
      <c r="L719" s="45"/>
      <c r="M719" s="236" t="s">
        <v>1</v>
      </c>
      <c r="N719" s="237" t="s">
        <v>43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0.26000000000000001</v>
      </c>
      <c r="T719" s="239">
        <f>S719*H719</f>
        <v>5.3039999999999994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186</v>
      </c>
      <c r="AT719" s="240" t="s">
        <v>181</v>
      </c>
      <c r="AU719" s="240" t="s">
        <v>95</v>
      </c>
      <c r="AY719" s="18" t="s">
        <v>179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85</v>
      </c>
      <c r="BK719" s="241">
        <f>ROUND(I719*H719,2)</f>
        <v>0</v>
      </c>
      <c r="BL719" s="18" t="s">
        <v>186</v>
      </c>
      <c r="BM719" s="240" t="s">
        <v>2792</v>
      </c>
    </row>
    <row r="720" s="2" customFormat="1">
      <c r="A720" s="39"/>
      <c r="B720" s="40"/>
      <c r="C720" s="41"/>
      <c r="D720" s="242" t="s">
        <v>188</v>
      </c>
      <c r="E720" s="41"/>
      <c r="F720" s="243" t="s">
        <v>1185</v>
      </c>
      <c r="G720" s="41"/>
      <c r="H720" s="41"/>
      <c r="I720" s="244"/>
      <c r="J720" s="41"/>
      <c r="K720" s="41"/>
      <c r="L720" s="45"/>
      <c r="M720" s="245"/>
      <c r="N720" s="24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188</v>
      </c>
      <c r="AU720" s="18" t="s">
        <v>95</v>
      </c>
    </row>
    <row r="721" s="13" customFormat="1">
      <c r="A721" s="13"/>
      <c r="B721" s="247"/>
      <c r="C721" s="248"/>
      <c r="D721" s="242" t="s">
        <v>190</v>
      </c>
      <c r="E721" s="249" t="s">
        <v>1</v>
      </c>
      <c r="F721" s="250" t="s">
        <v>2793</v>
      </c>
      <c r="G721" s="248"/>
      <c r="H721" s="251">
        <v>20.399999999999999</v>
      </c>
      <c r="I721" s="252"/>
      <c r="J721" s="248"/>
      <c r="K721" s="248"/>
      <c r="L721" s="253"/>
      <c r="M721" s="254"/>
      <c r="N721" s="255"/>
      <c r="O721" s="255"/>
      <c r="P721" s="255"/>
      <c r="Q721" s="255"/>
      <c r="R721" s="255"/>
      <c r="S721" s="255"/>
      <c r="T721" s="25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7" t="s">
        <v>190</v>
      </c>
      <c r="AU721" s="257" t="s">
        <v>95</v>
      </c>
      <c r="AV721" s="13" t="s">
        <v>87</v>
      </c>
      <c r="AW721" s="13" t="s">
        <v>34</v>
      </c>
      <c r="AX721" s="13" t="s">
        <v>85</v>
      </c>
      <c r="AY721" s="257" t="s">
        <v>179</v>
      </c>
    </row>
    <row r="722" s="2" customFormat="1" ht="24.15" customHeight="1">
      <c r="A722" s="39"/>
      <c r="B722" s="40"/>
      <c r="C722" s="229" t="s">
        <v>1009</v>
      </c>
      <c r="D722" s="229" t="s">
        <v>181</v>
      </c>
      <c r="E722" s="230" t="s">
        <v>1188</v>
      </c>
      <c r="F722" s="231" t="s">
        <v>1189</v>
      </c>
      <c r="G722" s="232" t="s">
        <v>184</v>
      </c>
      <c r="H722" s="233">
        <v>1.4199999999999999</v>
      </c>
      <c r="I722" s="234"/>
      <c r="J722" s="235">
        <f>ROUND(I722*H722,2)</f>
        <v>0</v>
      </c>
      <c r="K722" s="231" t="s">
        <v>185</v>
      </c>
      <c r="L722" s="45"/>
      <c r="M722" s="236" t="s">
        <v>1</v>
      </c>
      <c r="N722" s="237" t="s">
        <v>43</v>
      </c>
      <c r="O722" s="92"/>
      <c r="P722" s="238">
        <f>O722*H722</f>
        <v>0</v>
      </c>
      <c r="Q722" s="238">
        <v>0</v>
      </c>
      <c r="R722" s="238">
        <f>Q722*H722</f>
        <v>0</v>
      </c>
      <c r="S722" s="238">
        <v>0.29499999999999998</v>
      </c>
      <c r="T722" s="239">
        <f>S722*H722</f>
        <v>0.41889999999999994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186</v>
      </c>
      <c r="AT722" s="240" t="s">
        <v>181</v>
      </c>
      <c r="AU722" s="240" t="s">
        <v>95</v>
      </c>
      <c r="AY722" s="18" t="s">
        <v>179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85</v>
      </c>
      <c r="BK722" s="241">
        <f>ROUND(I722*H722,2)</f>
        <v>0</v>
      </c>
      <c r="BL722" s="18" t="s">
        <v>186</v>
      </c>
      <c r="BM722" s="240" t="s">
        <v>2794</v>
      </c>
    </row>
    <row r="723" s="2" customFormat="1">
      <c r="A723" s="39"/>
      <c r="B723" s="40"/>
      <c r="C723" s="41"/>
      <c r="D723" s="242" t="s">
        <v>188</v>
      </c>
      <c r="E723" s="41"/>
      <c r="F723" s="243" t="s">
        <v>1191</v>
      </c>
      <c r="G723" s="41"/>
      <c r="H723" s="41"/>
      <c r="I723" s="244"/>
      <c r="J723" s="41"/>
      <c r="K723" s="41"/>
      <c r="L723" s="45"/>
      <c r="M723" s="245"/>
      <c r="N723" s="246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188</v>
      </c>
      <c r="AU723" s="18" t="s">
        <v>95</v>
      </c>
    </row>
    <row r="724" s="13" customFormat="1">
      <c r="A724" s="13"/>
      <c r="B724" s="247"/>
      <c r="C724" s="248"/>
      <c r="D724" s="242" t="s">
        <v>190</v>
      </c>
      <c r="E724" s="249" t="s">
        <v>1</v>
      </c>
      <c r="F724" s="250" t="s">
        <v>2795</v>
      </c>
      <c r="G724" s="248"/>
      <c r="H724" s="251">
        <v>1.4199999999999999</v>
      </c>
      <c r="I724" s="252"/>
      <c r="J724" s="248"/>
      <c r="K724" s="248"/>
      <c r="L724" s="253"/>
      <c r="M724" s="254"/>
      <c r="N724" s="255"/>
      <c r="O724" s="255"/>
      <c r="P724" s="255"/>
      <c r="Q724" s="255"/>
      <c r="R724" s="255"/>
      <c r="S724" s="255"/>
      <c r="T724" s="256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7" t="s">
        <v>190</v>
      </c>
      <c r="AU724" s="257" t="s">
        <v>95</v>
      </c>
      <c r="AV724" s="13" t="s">
        <v>87</v>
      </c>
      <c r="AW724" s="13" t="s">
        <v>34</v>
      </c>
      <c r="AX724" s="13" t="s">
        <v>85</v>
      </c>
      <c r="AY724" s="257" t="s">
        <v>179</v>
      </c>
    </row>
    <row r="725" s="2" customFormat="1" ht="24.15" customHeight="1">
      <c r="A725" s="39"/>
      <c r="B725" s="40"/>
      <c r="C725" s="229" t="s">
        <v>1013</v>
      </c>
      <c r="D725" s="229" t="s">
        <v>181</v>
      </c>
      <c r="E725" s="230" t="s">
        <v>2050</v>
      </c>
      <c r="F725" s="231" t="s">
        <v>2051</v>
      </c>
      <c r="G725" s="232" t="s">
        <v>184</v>
      </c>
      <c r="H725" s="233">
        <v>9.3100000000000005</v>
      </c>
      <c r="I725" s="234"/>
      <c r="J725" s="235">
        <f>ROUND(I725*H725,2)</f>
        <v>0</v>
      </c>
      <c r="K725" s="231" t="s">
        <v>185</v>
      </c>
      <c r="L725" s="45"/>
      <c r="M725" s="236" t="s">
        <v>1</v>
      </c>
      <c r="N725" s="237" t="s">
        <v>43</v>
      </c>
      <c r="O725" s="92"/>
      <c r="P725" s="238">
        <f>O725*H725</f>
        <v>0</v>
      </c>
      <c r="Q725" s="238">
        <v>0</v>
      </c>
      <c r="R725" s="238">
        <f>Q725*H725</f>
        <v>0</v>
      </c>
      <c r="S725" s="238">
        <v>0.28999999999999998</v>
      </c>
      <c r="T725" s="239">
        <f>S725*H725</f>
        <v>2.6999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186</v>
      </c>
      <c r="AT725" s="240" t="s">
        <v>181</v>
      </c>
      <c r="AU725" s="240" t="s">
        <v>95</v>
      </c>
      <c r="AY725" s="18" t="s">
        <v>179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85</v>
      </c>
      <c r="BK725" s="241">
        <f>ROUND(I725*H725,2)</f>
        <v>0</v>
      </c>
      <c r="BL725" s="18" t="s">
        <v>186</v>
      </c>
      <c r="BM725" s="240" t="s">
        <v>2796</v>
      </c>
    </row>
    <row r="726" s="2" customFormat="1">
      <c r="A726" s="39"/>
      <c r="B726" s="40"/>
      <c r="C726" s="41"/>
      <c r="D726" s="242" t="s">
        <v>188</v>
      </c>
      <c r="E726" s="41"/>
      <c r="F726" s="243" t="s">
        <v>2053</v>
      </c>
      <c r="G726" s="41"/>
      <c r="H726" s="41"/>
      <c r="I726" s="244"/>
      <c r="J726" s="41"/>
      <c r="K726" s="41"/>
      <c r="L726" s="45"/>
      <c r="M726" s="245"/>
      <c r="N726" s="246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188</v>
      </c>
      <c r="AU726" s="18" t="s">
        <v>95</v>
      </c>
    </row>
    <row r="727" s="13" customFormat="1">
      <c r="A727" s="13"/>
      <c r="B727" s="247"/>
      <c r="C727" s="248"/>
      <c r="D727" s="242" t="s">
        <v>190</v>
      </c>
      <c r="E727" s="249" t="s">
        <v>1</v>
      </c>
      <c r="F727" s="250" t="s">
        <v>2797</v>
      </c>
      <c r="G727" s="248"/>
      <c r="H727" s="251">
        <v>9.3100000000000005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7" t="s">
        <v>190</v>
      </c>
      <c r="AU727" s="257" t="s">
        <v>95</v>
      </c>
      <c r="AV727" s="13" t="s">
        <v>87</v>
      </c>
      <c r="AW727" s="13" t="s">
        <v>34</v>
      </c>
      <c r="AX727" s="13" t="s">
        <v>85</v>
      </c>
      <c r="AY727" s="257" t="s">
        <v>179</v>
      </c>
    </row>
    <row r="728" s="2" customFormat="1" ht="24.15" customHeight="1">
      <c r="A728" s="39"/>
      <c r="B728" s="40"/>
      <c r="C728" s="229" t="s">
        <v>1018</v>
      </c>
      <c r="D728" s="229" t="s">
        <v>181</v>
      </c>
      <c r="E728" s="230" t="s">
        <v>2798</v>
      </c>
      <c r="F728" s="231" t="s">
        <v>2799</v>
      </c>
      <c r="G728" s="232" t="s">
        <v>184</v>
      </c>
      <c r="H728" s="233">
        <v>69.5</v>
      </c>
      <c r="I728" s="234"/>
      <c r="J728" s="235">
        <f>ROUND(I728*H728,2)</f>
        <v>0</v>
      </c>
      <c r="K728" s="231" t="s">
        <v>185</v>
      </c>
      <c r="L728" s="45"/>
      <c r="M728" s="236" t="s">
        <v>1</v>
      </c>
      <c r="N728" s="237" t="s">
        <v>43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0.22</v>
      </c>
      <c r="T728" s="239">
        <f>S728*H728</f>
        <v>15.290000000000001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186</v>
      </c>
      <c r="AT728" s="240" t="s">
        <v>181</v>
      </c>
      <c r="AU728" s="240" t="s">
        <v>95</v>
      </c>
      <c r="AY728" s="18" t="s">
        <v>179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85</v>
      </c>
      <c r="BK728" s="241">
        <f>ROUND(I728*H728,2)</f>
        <v>0</v>
      </c>
      <c r="BL728" s="18" t="s">
        <v>186</v>
      </c>
      <c r="BM728" s="240" t="s">
        <v>2800</v>
      </c>
    </row>
    <row r="729" s="2" customFormat="1">
      <c r="A729" s="39"/>
      <c r="B729" s="40"/>
      <c r="C729" s="41"/>
      <c r="D729" s="242" t="s">
        <v>188</v>
      </c>
      <c r="E729" s="41"/>
      <c r="F729" s="243" t="s">
        <v>2801</v>
      </c>
      <c r="G729" s="41"/>
      <c r="H729" s="41"/>
      <c r="I729" s="244"/>
      <c r="J729" s="41"/>
      <c r="K729" s="41"/>
      <c r="L729" s="45"/>
      <c r="M729" s="245"/>
      <c r="N729" s="246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188</v>
      </c>
      <c r="AU729" s="18" t="s">
        <v>95</v>
      </c>
    </row>
    <row r="730" s="13" customFormat="1">
      <c r="A730" s="13"/>
      <c r="B730" s="247"/>
      <c r="C730" s="248"/>
      <c r="D730" s="242" t="s">
        <v>190</v>
      </c>
      <c r="E730" s="249" t="s">
        <v>1</v>
      </c>
      <c r="F730" s="250" t="s">
        <v>2802</v>
      </c>
      <c r="G730" s="248"/>
      <c r="H730" s="251">
        <v>69.5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7" t="s">
        <v>190</v>
      </c>
      <c r="AU730" s="257" t="s">
        <v>95</v>
      </c>
      <c r="AV730" s="13" t="s">
        <v>87</v>
      </c>
      <c r="AW730" s="13" t="s">
        <v>34</v>
      </c>
      <c r="AX730" s="13" t="s">
        <v>85</v>
      </c>
      <c r="AY730" s="257" t="s">
        <v>179</v>
      </c>
    </row>
    <row r="731" s="2" customFormat="1" ht="24.15" customHeight="1">
      <c r="A731" s="39"/>
      <c r="B731" s="40"/>
      <c r="C731" s="229" t="s">
        <v>1024</v>
      </c>
      <c r="D731" s="229" t="s">
        <v>181</v>
      </c>
      <c r="E731" s="230" t="s">
        <v>1212</v>
      </c>
      <c r="F731" s="231" t="s">
        <v>1213</v>
      </c>
      <c r="G731" s="232" t="s">
        <v>184</v>
      </c>
      <c r="H731" s="233">
        <v>206.44</v>
      </c>
      <c r="I731" s="234"/>
      <c r="J731" s="235">
        <f>ROUND(I731*H731,2)</f>
        <v>0</v>
      </c>
      <c r="K731" s="231" t="s">
        <v>185</v>
      </c>
      <c r="L731" s="45"/>
      <c r="M731" s="236" t="s">
        <v>1</v>
      </c>
      <c r="N731" s="237" t="s">
        <v>43</v>
      </c>
      <c r="O731" s="92"/>
      <c r="P731" s="238">
        <f>O731*H731</f>
        <v>0</v>
      </c>
      <c r="Q731" s="238">
        <v>3.0000000000000001E-05</v>
      </c>
      <c r="R731" s="238">
        <f>Q731*H731</f>
        <v>0.0061932000000000003</v>
      </c>
      <c r="S731" s="238">
        <v>0.091999999999999998</v>
      </c>
      <c r="T731" s="239">
        <f>S731*H731</f>
        <v>18.99248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186</v>
      </c>
      <c r="AT731" s="240" t="s">
        <v>181</v>
      </c>
      <c r="AU731" s="240" t="s">
        <v>95</v>
      </c>
      <c r="AY731" s="18" t="s">
        <v>179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85</v>
      </c>
      <c r="BK731" s="241">
        <f>ROUND(I731*H731,2)</f>
        <v>0</v>
      </c>
      <c r="BL731" s="18" t="s">
        <v>186</v>
      </c>
      <c r="BM731" s="240" t="s">
        <v>2803</v>
      </c>
    </row>
    <row r="732" s="2" customFormat="1">
      <c r="A732" s="39"/>
      <c r="B732" s="40"/>
      <c r="C732" s="41"/>
      <c r="D732" s="242" t="s">
        <v>188</v>
      </c>
      <c r="E732" s="41"/>
      <c r="F732" s="243" t="s">
        <v>1215</v>
      </c>
      <c r="G732" s="41"/>
      <c r="H732" s="41"/>
      <c r="I732" s="244"/>
      <c r="J732" s="41"/>
      <c r="K732" s="41"/>
      <c r="L732" s="45"/>
      <c r="M732" s="245"/>
      <c r="N732" s="246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188</v>
      </c>
      <c r="AU732" s="18" t="s">
        <v>95</v>
      </c>
    </row>
    <row r="733" s="13" customFormat="1">
      <c r="A733" s="13"/>
      <c r="B733" s="247"/>
      <c r="C733" s="248"/>
      <c r="D733" s="242" t="s">
        <v>190</v>
      </c>
      <c r="E733" s="249" t="s">
        <v>1</v>
      </c>
      <c r="F733" s="250" t="s">
        <v>2804</v>
      </c>
      <c r="G733" s="248"/>
      <c r="H733" s="251">
        <v>206.44</v>
      </c>
      <c r="I733" s="252"/>
      <c r="J733" s="248"/>
      <c r="K733" s="248"/>
      <c r="L733" s="253"/>
      <c r="M733" s="254"/>
      <c r="N733" s="255"/>
      <c r="O733" s="255"/>
      <c r="P733" s="255"/>
      <c r="Q733" s="255"/>
      <c r="R733" s="255"/>
      <c r="S733" s="255"/>
      <c r="T733" s="25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7" t="s">
        <v>190</v>
      </c>
      <c r="AU733" s="257" t="s">
        <v>95</v>
      </c>
      <c r="AV733" s="13" t="s">
        <v>87</v>
      </c>
      <c r="AW733" s="13" t="s">
        <v>34</v>
      </c>
      <c r="AX733" s="13" t="s">
        <v>85</v>
      </c>
      <c r="AY733" s="257" t="s">
        <v>179</v>
      </c>
    </row>
    <row r="734" s="2" customFormat="1" ht="24.15" customHeight="1">
      <c r="A734" s="39"/>
      <c r="B734" s="40"/>
      <c r="C734" s="229" t="s">
        <v>1030</v>
      </c>
      <c r="D734" s="229" t="s">
        <v>181</v>
      </c>
      <c r="E734" s="230" t="s">
        <v>1218</v>
      </c>
      <c r="F734" s="231" t="s">
        <v>1219</v>
      </c>
      <c r="G734" s="232" t="s">
        <v>184</v>
      </c>
      <c r="H734" s="233">
        <v>273.55000000000001</v>
      </c>
      <c r="I734" s="234"/>
      <c r="J734" s="235">
        <f>ROUND(I734*H734,2)</f>
        <v>0</v>
      </c>
      <c r="K734" s="231" t="s">
        <v>185</v>
      </c>
      <c r="L734" s="45"/>
      <c r="M734" s="236" t="s">
        <v>1</v>
      </c>
      <c r="N734" s="237" t="s">
        <v>43</v>
      </c>
      <c r="O734" s="92"/>
      <c r="P734" s="238">
        <f>O734*H734</f>
        <v>0</v>
      </c>
      <c r="Q734" s="238">
        <v>8.0000000000000007E-05</v>
      </c>
      <c r="R734" s="238">
        <f>Q734*H734</f>
        <v>0.021884000000000004</v>
      </c>
      <c r="S734" s="238">
        <v>0.23000000000000001</v>
      </c>
      <c r="T734" s="239">
        <f>S734*H734</f>
        <v>62.916500000000006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186</v>
      </c>
      <c r="AT734" s="240" t="s">
        <v>181</v>
      </c>
      <c r="AU734" s="240" t="s">
        <v>95</v>
      </c>
      <c r="AY734" s="18" t="s">
        <v>179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85</v>
      </c>
      <c r="BK734" s="241">
        <f>ROUND(I734*H734,2)</f>
        <v>0</v>
      </c>
      <c r="BL734" s="18" t="s">
        <v>186</v>
      </c>
      <c r="BM734" s="240" t="s">
        <v>2805</v>
      </c>
    </row>
    <row r="735" s="2" customFormat="1">
      <c r="A735" s="39"/>
      <c r="B735" s="40"/>
      <c r="C735" s="41"/>
      <c r="D735" s="242" t="s">
        <v>188</v>
      </c>
      <c r="E735" s="41"/>
      <c r="F735" s="243" t="s">
        <v>1221</v>
      </c>
      <c r="G735" s="41"/>
      <c r="H735" s="41"/>
      <c r="I735" s="244"/>
      <c r="J735" s="41"/>
      <c r="K735" s="41"/>
      <c r="L735" s="45"/>
      <c r="M735" s="245"/>
      <c r="N735" s="246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188</v>
      </c>
      <c r="AU735" s="18" t="s">
        <v>95</v>
      </c>
    </row>
    <row r="736" s="13" customFormat="1">
      <c r="A736" s="13"/>
      <c r="B736" s="247"/>
      <c r="C736" s="248"/>
      <c r="D736" s="242" t="s">
        <v>190</v>
      </c>
      <c r="E736" s="249" t="s">
        <v>1</v>
      </c>
      <c r="F736" s="250" t="s">
        <v>2806</v>
      </c>
      <c r="G736" s="248"/>
      <c r="H736" s="251">
        <v>87.329999999999998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7" t="s">
        <v>190</v>
      </c>
      <c r="AU736" s="257" t="s">
        <v>95</v>
      </c>
      <c r="AV736" s="13" t="s">
        <v>87</v>
      </c>
      <c r="AW736" s="13" t="s">
        <v>34</v>
      </c>
      <c r="AX736" s="13" t="s">
        <v>78</v>
      </c>
      <c r="AY736" s="257" t="s">
        <v>179</v>
      </c>
    </row>
    <row r="737" s="13" customFormat="1">
      <c r="A737" s="13"/>
      <c r="B737" s="247"/>
      <c r="C737" s="248"/>
      <c r="D737" s="242" t="s">
        <v>190</v>
      </c>
      <c r="E737" s="249" t="s">
        <v>1</v>
      </c>
      <c r="F737" s="250" t="s">
        <v>2807</v>
      </c>
      <c r="G737" s="248"/>
      <c r="H737" s="251">
        <v>100.11</v>
      </c>
      <c r="I737" s="252"/>
      <c r="J737" s="248"/>
      <c r="K737" s="248"/>
      <c r="L737" s="253"/>
      <c r="M737" s="254"/>
      <c r="N737" s="255"/>
      <c r="O737" s="255"/>
      <c r="P737" s="255"/>
      <c r="Q737" s="255"/>
      <c r="R737" s="255"/>
      <c r="S737" s="255"/>
      <c r="T737" s="25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7" t="s">
        <v>190</v>
      </c>
      <c r="AU737" s="257" t="s">
        <v>95</v>
      </c>
      <c r="AV737" s="13" t="s">
        <v>87</v>
      </c>
      <c r="AW737" s="13" t="s">
        <v>34</v>
      </c>
      <c r="AX737" s="13" t="s">
        <v>78</v>
      </c>
      <c r="AY737" s="257" t="s">
        <v>179</v>
      </c>
    </row>
    <row r="738" s="13" customFormat="1">
      <c r="A738" s="13"/>
      <c r="B738" s="247"/>
      <c r="C738" s="248"/>
      <c r="D738" s="242" t="s">
        <v>190</v>
      </c>
      <c r="E738" s="249" t="s">
        <v>1</v>
      </c>
      <c r="F738" s="250" t="s">
        <v>2808</v>
      </c>
      <c r="G738" s="248"/>
      <c r="H738" s="251">
        <v>86.109999999999999</v>
      </c>
      <c r="I738" s="252"/>
      <c r="J738" s="248"/>
      <c r="K738" s="248"/>
      <c r="L738" s="253"/>
      <c r="M738" s="254"/>
      <c r="N738" s="255"/>
      <c r="O738" s="255"/>
      <c r="P738" s="255"/>
      <c r="Q738" s="255"/>
      <c r="R738" s="255"/>
      <c r="S738" s="255"/>
      <c r="T738" s="256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7" t="s">
        <v>190</v>
      </c>
      <c r="AU738" s="257" t="s">
        <v>95</v>
      </c>
      <c r="AV738" s="13" t="s">
        <v>87</v>
      </c>
      <c r="AW738" s="13" t="s">
        <v>34</v>
      </c>
      <c r="AX738" s="13" t="s">
        <v>78</v>
      </c>
      <c r="AY738" s="257" t="s">
        <v>179</v>
      </c>
    </row>
    <row r="739" s="14" customFormat="1">
      <c r="A739" s="14"/>
      <c r="B739" s="258"/>
      <c r="C739" s="259"/>
      <c r="D739" s="242" t="s">
        <v>190</v>
      </c>
      <c r="E739" s="260" t="s">
        <v>1</v>
      </c>
      <c r="F739" s="261" t="s">
        <v>192</v>
      </c>
      <c r="G739" s="259"/>
      <c r="H739" s="262">
        <v>273.55000000000001</v>
      </c>
      <c r="I739" s="263"/>
      <c r="J739" s="259"/>
      <c r="K739" s="259"/>
      <c r="L739" s="264"/>
      <c r="M739" s="265"/>
      <c r="N739" s="266"/>
      <c r="O739" s="266"/>
      <c r="P739" s="266"/>
      <c r="Q739" s="266"/>
      <c r="R739" s="266"/>
      <c r="S739" s="266"/>
      <c r="T739" s="26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8" t="s">
        <v>190</v>
      </c>
      <c r="AU739" s="268" t="s">
        <v>95</v>
      </c>
      <c r="AV739" s="14" t="s">
        <v>186</v>
      </c>
      <c r="AW739" s="14" t="s">
        <v>34</v>
      </c>
      <c r="AX739" s="14" t="s">
        <v>85</v>
      </c>
      <c r="AY739" s="268" t="s">
        <v>179</v>
      </c>
    </row>
    <row r="740" s="2" customFormat="1" ht="16.5" customHeight="1">
      <c r="A740" s="39"/>
      <c r="B740" s="40"/>
      <c r="C740" s="229" t="s">
        <v>1035</v>
      </c>
      <c r="D740" s="229" t="s">
        <v>181</v>
      </c>
      <c r="E740" s="230" t="s">
        <v>1232</v>
      </c>
      <c r="F740" s="231" t="s">
        <v>1233</v>
      </c>
      <c r="G740" s="232" t="s">
        <v>253</v>
      </c>
      <c r="H740" s="233">
        <v>8.0999999999999996</v>
      </c>
      <c r="I740" s="234"/>
      <c r="J740" s="235">
        <f>ROUND(I740*H740,2)</f>
        <v>0</v>
      </c>
      <c r="K740" s="231" t="s">
        <v>185</v>
      </c>
      <c r="L740" s="45"/>
      <c r="M740" s="236" t="s">
        <v>1</v>
      </c>
      <c r="N740" s="237" t="s">
        <v>43</v>
      </c>
      <c r="O740" s="92"/>
      <c r="P740" s="238">
        <f>O740*H740</f>
        <v>0</v>
      </c>
      <c r="Q740" s="238">
        <v>0</v>
      </c>
      <c r="R740" s="238">
        <f>Q740*H740</f>
        <v>0</v>
      </c>
      <c r="S740" s="238">
        <v>0.20499999999999999</v>
      </c>
      <c r="T740" s="239">
        <f>S740*H740</f>
        <v>1.6604999999999999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186</v>
      </c>
      <c r="AT740" s="240" t="s">
        <v>181</v>
      </c>
      <c r="AU740" s="240" t="s">
        <v>95</v>
      </c>
      <c r="AY740" s="18" t="s">
        <v>179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85</v>
      </c>
      <c r="BK740" s="241">
        <f>ROUND(I740*H740,2)</f>
        <v>0</v>
      </c>
      <c r="BL740" s="18" t="s">
        <v>186</v>
      </c>
      <c r="BM740" s="240" t="s">
        <v>2809</v>
      </c>
    </row>
    <row r="741" s="2" customFormat="1">
      <c r="A741" s="39"/>
      <c r="B741" s="40"/>
      <c r="C741" s="41"/>
      <c r="D741" s="242" t="s">
        <v>188</v>
      </c>
      <c r="E741" s="41"/>
      <c r="F741" s="243" t="s">
        <v>1235</v>
      </c>
      <c r="G741" s="41"/>
      <c r="H741" s="41"/>
      <c r="I741" s="244"/>
      <c r="J741" s="41"/>
      <c r="K741" s="41"/>
      <c r="L741" s="45"/>
      <c r="M741" s="245"/>
      <c r="N741" s="246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188</v>
      </c>
      <c r="AU741" s="18" t="s">
        <v>95</v>
      </c>
    </row>
    <row r="742" s="13" customFormat="1">
      <c r="A742" s="13"/>
      <c r="B742" s="247"/>
      <c r="C742" s="248"/>
      <c r="D742" s="242" t="s">
        <v>190</v>
      </c>
      <c r="E742" s="249" t="s">
        <v>1</v>
      </c>
      <c r="F742" s="250" t="s">
        <v>2747</v>
      </c>
      <c r="G742" s="248"/>
      <c r="H742" s="251">
        <v>8.0999999999999996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190</v>
      </c>
      <c r="AU742" s="257" t="s">
        <v>95</v>
      </c>
      <c r="AV742" s="13" t="s">
        <v>87</v>
      </c>
      <c r="AW742" s="13" t="s">
        <v>34</v>
      </c>
      <c r="AX742" s="13" t="s">
        <v>85</v>
      </c>
      <c r="AY742" s="257" t="s">
        <v>179</v>
      </c>
    </row>
    <row r="743" s="2" customFormat="1" ht="16.5" customHeight="1">
      <c r="A743" s="39"/>
      <c r="B743" s="40"/>
      <c r="C743" s="229" t="s">
        <v>1040</v>
      </c>
      <c r="D743" s="229" t="s">
        <v>181</v>
      </c>
      <c r="E743" s="230" t="s">
        <v>1226</v>
      </c>
      <c r="F743" s="231" t="s">
        <v>1227</v>
      </c>
      <c r="G743" s="232" t="s">
        <v>253</v>
      </c>
      <c r="H743" s="233">
        <v>8.1999999999999993</v>
      </c>
      <c r="I743" s="234"/>
      <c r="J743" s="235">
        <f>ROUND(I743*H743,2)</f>
        <v>0</v>
      </c>
      <c r="K743" s="231" t="s">
        <v>185</v>
      </c>
      <c r="L743" s="45"/>
      <c r="M743" s="236" t="s">
        <v>1</v>
      </c>
      <c r="N743" s="237" t="s">
        <v>43</v>
      </c>
      <c r="O743" s="92"/>
      <c r="P743" s="238">
        <f>O743*H743</f>
        <v>0</v>
      </c>
      <c r="Q743" s="238">
        <v>0</v>
      </c>
      <c r="R743" s="238">
        <f>Q743*H743</f>
        <v>0</v>
      </c>
      <c r="S743" s="238">
        <v>0.11500000000000001</v>
      </c>
      <c r="T743" s="239">
        <f>S743*H743</f>
        <v>0.94299999999999995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186</v>
      </c>
      <c r="AT743" s="240" t="s">
        <v>181</v>
      </c>
      <c r="AU743" s="240" t="s">
        <v>95</v>
      </c>
      <c r="AY743" s="18" t="s">
        <v>179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85</v>
      </c>
      <c r="BK743" s="241">
        <f>ROUND(I743*H743,2)</f>
        <v>0</v>
      </c>
      <c r="BL743" s="18" t="s">
        <v>186</v>
      </c>
      <c r="BM743" s="240" t="s">
        <v>2810</v>
      </c>
    </row>
    <row r="744" s="2" customFormat="1">
      <c r="A744" s="39"/>
      <c r="B744" s="40"/>
      <c r="C744" s="41"/>
      <c r="D744" s="242" t="s">
        <v>188</v>
      </c>
      <c r="E744" s="41"/>
      <c r="F744" s="243" t="s">
        <v>1229</v>
      </c>
      <c r="G744" s="41"/>
      <c r="H744" s="41"/>
      <c r="I744" s="244"/>
      <c r="J744" s="41"/>
      <c r="K744" s="41"/>
      <c r="L744" s="45"/>
      <c r="M744" s="245"/>
      <c r="N744" s="246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188</v>
      </c>
      <c r="AU744" s="18" t="s">
        <v>95</v>
      </c>
    </row>
    <row r="745" s="13" customFormat="1">
      <c r="A745" s="13"/>
      <c r="B745" s="247"/>
      <c r="C745" s="248"/>
      <c r="D745" s="242" t="s">
        <v>190</v>
      </c>
      <c r="E745" s="249" t="s">
        <v>1</v>
      </c>
      <c r="F745" s="250" t="s">
        <v>2811</v>
      </c>
      <c r="G745" s="248"/>
      <c r="H745" s="251">
        <v>8.1999999999999993</v>
      </c>
      <c r="I745" s="252"/>
      <c r="J745" s="248"/>
      <c r="K745" s="248"/>
      <c r="L745" s="253"/>
      <c r="M745" s="254"/>
      <c r="N745" s="255"/>
      <c r="O745" s="255"/>
      <c r="P745" s="255"/>
      <c r="Q745" s="255"/>
      <c r="R745" s="255"/>
      <c r="S745" s="255"/>
      <c r="T745" s="25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7" t="s">
        <v>190</v>
      </c>
      <c r="AU745" s="257" t="s">
        <v>95</v>
      </c>
      <c r="AV745" s="13" t="s">
        <v>87</v>
      </c>
      <c r="AW745" s="13" t="s">
        <v>34</v>
      </c>
      <c r="AX745" s="13" t="s">
        <v>78</v>
      </c>
      <c r="AY745" s="257" t="s">
        <v>179</v>
      </c>
    </row>
    <row r="746" s="14" customFormat="1">
      <c r="A746" s="14"/>
      <c r="B746" s="258"/>
      <c r="C746" s="259"/>
      <c r="D746" s="242" t="s">
        <v>190</v>
      </c>
      <c r="E746" s="260" t="s">
        <v>1</v>
      </c>
      <c r="F746" s="261" t="s">
        <v>192</v>
      </c>
      <c r="G746" s="259"/>
      <c r="H746" s="262">
        <v>8.1999999999999993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8" t="s">
        <v>190</v>
      </c>
      <c r="AU746" s="268" t="s">
        <v>95</v>
      </c>
      <c r="AV746" s="14" t="s">
        <v>186</v>
      </c>
      <c r="AW746" s="14" t="s">
        <v>34</v>
      </c>
      <c r="AX746" s="14" t="s">
        <v>85</v>
      </c>
      <c r="AY746" s="268" t="s">
        <v>179</v>
      </c>
    </row>
    <row r="747" s="2" customFormat="1" ht="24.15" customHeight="1">
      <c r="A747" s="39"/>
      <c r="B747" s="40"/>
      <c r="C747" s="229" t="s">
        <v>1046</v>
      </c>
      <c r="D747" s="229" t="s">
        <v>181</v>
      </c>
      <c r="E747" s="230" t="s">
        <v>2812</v>
      </c>
      <c r="F747" s="231" t="s">
        <v>2813</v>
      </c>
      <c r="G747" s="232" t="s">
        <v>195</v>
      </c>
      <c r="H747" s="233">
        <v>4</v>
      </c>
      <c r="I747" s="234"/>
      <c r="J747" s="235">
        <f>ROUND(I747*H747,2)</f>
        <v>0</v>
      </c>
      <c r="K747" s="231" t="s">
        <v>185</v>
      </c>
      <c r="L747" s="45"/>
      <c r="M747" s="236" t="s">
        <v>1</v>
      </c>
      <c r="N747" s="237" t="s">
        <v>43</v>
      </c>
      <c r="O747" s="92"/>
      <c r="P747" s="238">
        <f>O747*H747</f>
        <v>0</v>
      </c>
      <c r="Q747" s="238">
        <v>0</v>
      </c>
      <c r="R747" s="238">
        <f>Q747*H747</f>
        <v>0</v>
      </c>
      <c r="S747" s="238">
        <v>0.082000000000000003</v>
      </c>
      <c r="T747" s="239">
        <f>S747*H747</f>
        <v>0.32800000000000001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186</v>
      </c>
      <c r="AT747" s="240" t="s">
        <v>181</v>
      </c>
      <c r="AU747" s="240" t="s">
        <v>95</v>
      </c>
      <c r="AY747" s="18" t="s">
        <v>179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85</v>
      </c>
      <c r="BK747" s="241">
        <f>ROUND(I747*H747,2)</f>
        <v>0</v>
      </c>
      <c r="BL747" s="18" t="s">
        <v>186</v>
      </c>
      <c r="BM747" s="240" t="s">
        <v>2814</v>
      </c>
    </row>
    <row r="748" s="2" customFormat="1">
      <c r="A748" s="39"/>
      <c r="B748" s="40"/>
      <c r="C748" s="41"/>
      <c r="D748" s="242" t="s">
        <v>188</v>
      </c>
      <c r="E748" s="41"/>
      <c r="F748" s="243" t="s">
        <v>2815</v>
      </c>
      <c r="G748" s="41"/>
      <c r="H748" s="41"/>
      <c r="I748" s="244"/>
      <c r="J748" s="41"/>
      <c r="K748" s="41"/>
      <c r="L748" s="45"/>
      <c r="M748" s="245"/>
      <c r="N748" s="246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188</v>
      </c>
      <c r="AU748" s="18" t="s">
        <v>95</v>
      </c>
    </row>
    <row r="749" s="13" customFormat="1">
      <c r="A749" s="13"/>
      <c r="B749" s="247"/>
      <c r="C749" s="248"/>
      <c r="D749" s="242" t="s">
        <v>190</v>
      </c>
      <c r="E749" s="249" t="s">
        <v>1</v>
      </c>
      <c r="F749" s="250" t="s">
        <v>2816</v>
      </c>
      <c r="G749" s="248"/>
      <c r="H749" s="251">
        <v>4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7" t="s">
        <v>190</v>
      </c>
      <c r="AU749" s="257" t="s">
        <v>95</v>
      </c>
      <c r="AV749" s="13" t="s">
        <v>87</v>
      </c>
      <c r="AW749" s="13" t="s">
        <v>34</v>
      </c>
      <c r="AX749" s="13" t="s">
        <v>85</v>
      </c>
      <c r="AY749" s="257" t="s">
        <v>179</v>
      </c>
    </row>
    <row r="750" s="2" customFormat="1" ht="24.15" customHeight="1">
      <c r="A750" s="39"/>
      <c r="B750" s="40"/>
      <c r="C750" s="229" t="s">
        <v>1051</v>
      </c>
      <c r="D750" s="229" t="s">
        <v>181</v>
      </c>
      <c r="E750" s="230" t="s">
        <v>2817</v>
      </c>
      <c r="F750" s="231" t="s">
        <v>2818</v>
      </c>
      <c r="G750" s="232" t="s">
        <v>195</v>
      </c>
      <c r="H750" s="233">
        <v>4</v>
      </c>
      <c r="I750" s="234"/>
      <c r="J750" s="235">
        <f>ROUND(I750*H750,2)</f>
        <v>0</v>
      </c>
      <c r="K750" s="231" t="s">
        <v>185</v>
      </c>
      <c r="L750" s="45"/>
      <c r="M750" s="236" t="s">
        <v>1</v>
      </c>
      <c r="N750" s="237" t="s">
        <v>43</v>
      </c>
      <c r="O750" s="92"/>
      <c r="P750" s="238">
        <f>O750*H750</f>
        <v>0</v>
      </c>
      <c r="Q750" s="238">
        <v>0</v>
      </c>
      <c r="R750" s="238">
        <f>Q750*H750</f>
        <v>0</v>
      </c>
      <c r="S750" s="238">
        <v>0.0040000000000000001</v>
      </c>
      <c r="T750" s="239">
        <f>S750*H750</f>
        <v>0.016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186</v>
      </c>
      <c r="AT750" s="240" t="s">
        <v>181</v>
      </c>
      <c r="AU750" s="240" t="s">
        <v>95</v>
      </c>
      <c r="AY750" s="18" t="s">
        <v>179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85</v>
      </c>
      <c r="BK750" s="241">
        <f>ROUND(I750*H750,2)</f>
        <v>0</v>
      </c>
      <c r="BL750" s="18" t="s">
        <v>186</v>
      </c>
      <c r="BM750" s="240" t="s">
        <v>2819</v>
      </c>
    </row>
    <row r="751" s="2" customFormat="1">
      <c r="A751" s="39"/>
      <c r="B751" s="40"/>
      <c r="C751" s="41"/>
      <c r="D751" s="242" t="s">
        <v>188</v>
      </c>
      <c r="E751" s="41"/>
      <c r="F751" s="243" t="s">
        <v>2820</v>
      </c>
      <c r="G751" s="41"/>
      <c r="H751" s="41"/>
      <c r="I751" s="244"/>
      <c r="J751" s="41"/>
      <c r="K751" s="41"/>
      <c r="L751" s="45"/>
      <c r="M751" s="245"/>
      <c r="N751" s="246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188</v>
      </c>
      <c r="AU751" s="18" t="s">
        <v>95</v>
      </c>
    </row>
    <row r="752" s="13" customFormat="1">
      <c r="A752" s="13"/>
      <c r="B752" s="247"/>
      <c r="C752" s="248"/>
      <c r="D752" s="242" t="s">
        <v>190</v>
      </c>
      <c r="E752" s="249" t="s">
        <v>1</v>
      </c>
      <c r="F752" s="250" t="s">
        <v>2821</v>
      </c>
      <c r="G752" s="248"/>
      <c r="H752" s="251">
        <v>1</v>
      </c>
      <c r="I752" s="252"/>
      <c r="J752" s="248"/>
      <c r="K752" s="248"/>
      <c r="L752" s="253"/>
      <c r="M752" s="254"/>
      <c r="N752" s="255"/>
      <c r="O752" s="255"/>
      <c r="P752" s="255"/>
      <c r="Q752" s="255"/>
      <c r="R752" s="255"/>
      <c r="S752" s="255"/>
      <c r="T752" s="25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7" t="s">
        <v>190</v>
      </c>
      <c r="AU752" s="257" t="s">
        <v>95</v>
      </c>
      <c r="AV752" s="13" t="s">
        <v>87</v>
      </c>
      <c r="AW752" s="13" t="s">
        <v>34</v>
      </c>
      <c r="AX752" s="13" t="s">
        <v>78</v>
      </c>
      <c r="AY752" s="257" t="s">
        <v>179</v>
      </c>
    </row>
    <row r="753" s="13" customFormat="1">
      <c r="A753" s="13"/>
      <c r="B753" s="247"/>
      <c r="C753" s="248"/>
      <c r="D753" s="242" t="s">
        <v>190</v>
      </c>
      <c r="E753" s="249" t="s">
        <v>1</v>
      </c>
      <c r="F753" s="250" t="s">
        <v>2822</v>
      </c>
      <c r="G753" s="248"/>
      <c r="H753" s="251">
        <v>2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7" t="s">
        <v>190</v>
      </c>
      <c r="AU753" s="257" t="s">
        <v>95</v>
      </c>
      <c r="AV753" s="13" t="s">
        <v>87</v>
      </c>
      <c r="AW753" s="13" t="s">
        <v>34</v>
      </c>
      <c r="AX753" s="13" t="s">
        <v>78</v>
      </c>
      <c r="AY753" s="257" t="s">
        <v>179</v>
      </c>
    </row>
    <row r="754" s="13" customFormat="1">
      <c r="A754" s="13"/>
      <c r="B754" s="247"/>
      <c r="C754" s="248"/>
      <c r="D754" s="242" t="s">
        <v>190</v>
      </c>
      <c r="E754" s="249" t="s">
        <v>1</v>
      </c>
      <c r="F754" s="250" t="s">
        <v>2823</v>
      </c>
      <c r="G754" s="248"/>
      <c r="H754" s="251">
        <v>1</v>
      </c>
      <c r="I754" s="252"/>
      <c r="J754" s="248"/>
      <c r="K754" s="248"/>
      <c r="L754" s="253"/>
      <c r="M754" s="254"/>
      <c r="N754" s="255"/>
      <c r="O754" s="255"/>
      <c r="P754" s="255"/>
      <c r="Q754" s="255"/>
      <c r="R754" s="255"/>
      <c r="S754" s="255"/>
      <c r="T754" s="25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7" t="s">
        <v>190</v>
      </c>
      <c r="AU754" s="257" t="s">
        <v>95</v>
      </c>
      <c r="AV754" s="13" t="s">
        <v>87</v>
      </c>
      <c r="AW754" s="13" t="s">
        <v>34</v>
      </c>
      <c r="AX754" s="13" t="s">
        <v>78</v>
      </c>
      <c r="AY754" s="257" t="s">
        <v>179</v>
      </c>
    </row>
    <row r="755" s="14" customFormat="1">
      <c r="A755" s="14"/>
      <c r="B755" s="258"/>
      <c r="C755" s="259"/>
      <c r="D755" s="242" t="s">
        <v>190</v>
      </c>
      <c r="E755" s="260" t="s">
        <v>1</v>
      </c>
      <c r="F755" s="261" t="s">
        <v>192</v>
      </c>
      <c r="G755" s="259"/>
      <c r="H755" s="262">
        <v>4</v>
      </c>
      <c r="I755" s="263"/>
      <c r="J755" s="259"/>
      <c r="K755" s="259"/>
      <c r="L755" s="264"/>
      <c r="M755" s="265"/>
      <c r="N755" s="266"/>
      <c r="O755" s="266"/>
      <c r="P755" s="266"/>
      <c r="Q755" s="266"/>
      <c r="R755" s="266"/>
      <c r="S755" s="266"/>
      <c r="T755" s="267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8" t="s">
        <v>190</v>
      </c>
      <c r="AU755" s="268" t="s">
        <v>95</v>
      </c>
      <c r="AV755" s="14" t="s">
        <v>186</v>
      </c>
      <c r="AW755" s="14" t="s">
        <v>34</v>
      </c>
      <c r="AX755" s="14" t="s">
        <v>85</v>
      </c>
      <c r="AY755" s="268" t="s">
        <v>179</v>
      </c>
    </row>
    <row r="756" s="2" customFormat="1" ht="24.15" customHeight="1">
      <c r="A756" s="39"/>
      <c r="B756" s="40"/>
      <c r="C756" s="229" t="s">
        <v>1055</v>
      </c>
      <c r="D756" s="229" t="s">
        <v>181</v>
      </c>
      <c r="E756" s="230" t="s">
        <v>1261</v>
      </c>
      <c r="F756" s="231" t="s">
        <v>1262</v>
      </c>
      <c r="G756" s="232" t="s">
        <v>195</v>
      </c>
      <c r="H756" s="233">
        <v>3</v>
      </c>
      <c r="I756" s="234"/>
      <c r="J756" s="235">
        <f>ROUND(I756*H756,2)</f>
        <v>0</v>
      </c>
      <c r="K756" s="231" t="s">
        <v>185</v>
      </c>
      <c r="L756" s="45"/>
      <c r="M756" s="236" t="s">
        <v>1</v>
      </c>
      <c r="N756" s="237" t="s">
        <v>43</v>
      </c>
      <c r="O756" s="92"/>
      <c r="P756" s="238">
        <f>O756*H756</f>
        <v>0</v>
      </c>
      <c r="Q756" s="238">
        <v>0</v>
      </c>
      <c r="R756" s="238">
        <f>Q756*H756</f>
        <v>0</v>
      </c>
      <c r="S756" s="238">
        <v>0.16500000000000001</v>
      </c>
      <c r="T756" s="239">
        <f>S756*H756</f>
        <v>0.495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186</v>
      </c>
      <c r="AT756" s="240" t="s">
        <v>181</v>
      </c>
      <c r="AU756" s="240" t="s">
        <v>95</v>
      </c>
      <c r="AY756" s="18" t="s">
        <v>179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85</v>
      </c>
      <c r="BK756" s="241">
        <f>ROUND(I756*H756,2)</f>
        <v>0</v>
      </c>
      <c r="BL756" s="18" t="s">
        <v>186</v>
      </c>
      <c r="BM756" s="240" t="s">
        <v>2824</v>
      </c>
    </row>
    <row r="757" s="2" customFormat="1">
      <c r="A757" s="39"/>
      <c r="B757" s="40"/>
      <c r="C757" s="41"/>
      <c r="D757" s="242" t="s">
        <v>188</v>
      </c>
      <c r="E757" s="41"/>
      <c r="F757" s="243" t="s">
        <v>1264</v>
      </c>
      <c r="G757" s="41"/>
      <c r="H757" s="41"/>
      <c r="I757" s="244"/>
      <c r="J757" s="41"/>
      <c r="K757" s="41"/>
      <c r="L757" s="45"/>
      <c r="M757" s="245"/>
      <c r="N757" s="246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188</v>
      </c>
      <c r="AU757" s="18" t="s">
        <v>95</v>
      </c>
    </row>
    <row r="758" s="13" customFormat="1">
      <c r="A758" s="13"/>
      <c r="B758" s="247"/>
      <c r="C758" s="248"/>
      <c r="D758" s="242" t="s">
        <v>190</v>
      </c>
      <c r="E758" s="249" t="s">
        <v>1</v>
      </c>
      <c r="F758" s="250" t="s">
        <v>95</v>
      </c>
      <c r="G758" s="248"/>
      <c r="H758" s="251">
        <v>3</v>
      </c>
      <c r="I758" s="252"/>
      <c r="J758" s="248"/>
      <c r="K758" s="248"/>
      <c r="L758" s="253"/>
      <c r="M758" s="254"/>
      <c r="N758" s="255"/>
      <c r="O758" s="255"/>
      <c r="P758" s="255"/>
      <c r="Q758" s="255"/>
      <c r="R758" s="255"/>
      <c r="S758" s="255"/>
      <c r="T758" s="25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7" t="s">
        <v>190</v>
      </c>
      <c r="AU758" s="257" t="s">
        <v>95</v>
      </c>
      <c r="AV758" s="13" t="s">
        <v>87</v>
      </c>
      <c r="AW758" s="13" t="s">
        <v>34</v>
      </c>
      <c r="AX758" s="13" t="s">
        <v>85</v>
      </c>
      <c r="AY758" s="257" t="s">
        <v>179</v>
      </c>
    </row>
    <row r="759" s="2" customFormat="1" ht="24.15" customHeight="1">
      <c r="A759" s="39"/>
      <c r="B759" s="40"/>
      <c r="C759" s="229" t="s">
        <v>1061</v>
      </c>
      <c r="D759" s="229" t="s">
        <v>181</v>
      </c>
      <c r="E759" s="230" t="s">
        <v>1266</v>
      </c>
      <c r="F759" s="231" t="s">
        <v>1267</v>
      </c>
      <c r="G759" s="232" t="s">
        <v>253</v>
      </c>
      <c r="H759" s="233">
        <v>5</v>
      </c>
      <c r="I759" s="234"/>
      <c r="J759" s="235">
        <f>ROUND(I759*H759,2)</f>
        <v>0</v>
      </c>
      <c r="K759" s="231" t="s">
        <v>185</v>
      </c>
      <c r="L759" s="45"/>
      <c r="M759" s="236" t="s">
        <v>1</v>
      </c>
      <c r="N759" s="237" t="s">
        <v>43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0.00248</v>
      </c>
      <c r="T759" s="239">
        <f>S759*H759</f>
        <v>0.0124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186</v>
      </c>
      <c r="AT759" s="240" t="s">
        <v>181</v>
      </c>
      <c r="AU759" s="240" t="s">
        <v>95</v>
      </c>
      <c r="AY759" s="18" t="s">
        <v>179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85</v>
      </c>
      <c r="BK759" s="241">
        <f>ROUND(I759*H759,2)</f>
        <v>0</v>
      </c>
      <c r="BL759" s="18" t="s">
        <v>186</v>
      </c>
      <c r="BM759" s="240" t="s">
        <v>2825</v>
      </c>
    </row>
    <row r="760" s="2" customFormat="1">
      <c r="A760" s="39"/>
      <c r="B760" s="40"/>
      <c r="C760" s="41"/>
      <c r="D760" s="242" t="s">
        <v>188</v>
      </c>
      <c r="E760" s="41"/>
      <c r="F760" s="243" t="s">
        <v>1269</v>
      </c>
      <c r="G760" s="41"/>
      <c r="H760" s="41"/>
      <c r="I760" s="244"/>
      <c r="J760" s="41"/>
      <c r="K760" s="41"/>
      <c r="L760" s="45"/>
      <c r="M760" s="245"/>
      <c r="N760" s="246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188</v>
      </c>
      <c r="AU760" s="18" t="s">
        <v>95</v>
      </c>
    </row>
    <row r="761" s="13" customFormat="1">
      <c r="A761" s="13"/>
      <c r="B761" s="247"/>
      <c r="C761" s="248"/>
      <c r="D761" s="242" t="s">
        <v>190</v>
      </c>
      <c r="E761" s="249" t="s">
        <v>1</v>
      </c>
      <c r="F761" s="250" t="s">
        <v>211</v>
      </c>
      <c r="G761" s="248"/>
      <c r="H761" s="251">
        <v>5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190</v>
      </c>
      <c r="AU761" s="257" t="s">
        <v>95</v>
      </c>
      <c r="AV761" s="13" t="s">
        <v>87</v>
      </c>
      <c r="AW761" s="13" t="s">
        <v>34</v>
      </c>
      <c r="AX761" s="13" t="s">
        <v>85</v>
      </c>
      <c r="AY761" s="257" t="s">
        <v>179</v>
      </c>
    </row>
    <row r="762" s="12" customFormat="1" ht="22.8" customHeight="1">
      <c r="A762" s="12"/>
      <c r="B762" s="213"/>
      <c r="C762" s="214"/>
      <c r="D762" s="215" t="s">
        <v>77</v>
      </c>
      <c r="E762" s="227" t="s">
        <v>1287</v>
      </c>
      <c r="F762" s="227" t="s">
        <v>1288</v>
      </c>
      <c r="G762" s="214"/>
      <c r="H762" s="214"/>
      <c r="I762" s="217"/>
      <c r="J762" s="228">
        <f>BK762</f>
        <v>0</v>
      </c>
      <c r="K762" s="214"/>
      <c r="L762" s="219"/>
      <c r="M762" s="220"/>
      <c r="N762" s="221"/>
      <c r="O762" s="221"/>
      <c r="P762" s="222">
        <f>SUM(P763:P801)</f>
        <v>0</v>
      </c>
      <c r="Q762" s="221"/>
      <c r="R762" s="222">
        <f>SUM(R763:R801)</f>
        <v>0</v>
      </c>
      <c r="S762" s="221"/>
      <c r="T762" s="223">
        <f>SUM(T763:T801)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4" t="s">
        <v>85</v>
      </c>
      <c r="AT762" s="225" t="s">
        <v>77</v>
      </c>
      <c r="AU762" s="225" t="s">
        <v>85</v>
      </c>
      <c r="AY762" s="224" t="s">
        <v>179</v>
      </c>
      <c r="BK762" s="226">
        <f>SUM(BK763:BK801)</f>
        <v>0</v>
      </c>
    </row>
    <row r="763" s="2" customFormat="1" ht="21.75" customHeight="1">
      <c r="A763" s="39"/>
      <c r="B763" s="40"/>
      <c r="C763" s="229" t="s">
        <v>1066</v>
      </c>
      <c r="D763" s="229" t="s">
        <v>181</v>
      </c>
      <c r="E763" s="230" t="s">
        <v>1290</v>
      </c>
      <c r="F763" s="231" t="s">
        <v>1291</v>
      </c>
      <c r="G763" s="232" t="s">
        <v>403</v>
      </c>
      <c r="H763" s="233">
        <v>84.608999999999995</v>
      </c>
      <c r="I763" s="234"/>
      <c r="J763" s="235">
        <f>ROUND(I763*H763,2)</f>
        <v>0</v>
      </c>
      <c r="K763" s="231" t="s">
        <v>185</v>
      </c>
      <c r="L763" s="45"/>
      <c r="M763" s="236" t="s">
        <v>1</v>
      </c>
      <c r="N763" s="237" t="s">
        <v>43</v>
      </c>
      <c r="O763" s="92"/>
      <c r="P763" s="238">
        <f>O763*H763</f>
        <v>0</v>
      </c>
      <c r="Q763" s="238">
        <v>0</v>
      </c>
      <c r="R763" s="238">
        <f>Q763*H763</f>
        <v>0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186</v>
      </c>
      <c r="AT763" s="240" t="s">
        <v>181</v>
      </c>
      <c r="AU763" s="240" t="s">
        <v>87</v>
      </c>
      <c r="AY763" s="18" t="s">
        <v>179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85</v>
      </c>
      <c r="BK763" s="241">
        <f>ROUND(I763*H763,2)</f>
        <v>0</v>
      </c>
      <c r="BL763" s="18" t="s">
        <v>186</v>
      </c>
      <c r="BM763" s="240" t="s">
        <v>2826</v>
      </c>
    </row>
    <row r="764" s="2" customFormat="1">
      <c r="A764" s="39"/>
      <c r="B764" s="40"/>
      <c r="C764" s="41"/>
      <c r="D764" s="242" t="s">
        <v>188</v>
      </c>
      <c r="E764" s="41"/>
      <c r="F764" s="243" t="s">
        <v>1293</v>
      </c>
      <c r="G764" s="41"/>
      <c r="H764" s="41"/>
      <c r="I764" s="244"/>
      <c r="J764" s="41"/>
      <c r="K764" s="41"/>
      <c r="L764" s="45"/>
      <c r="M764" s="245"/>
      <c r="N764" s="246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188</v>
      </c>
      <c r="AU764" s="18" t="s">
        <v>87</v>
      </c>
    </row>
    <row r="765" s="13" customFormat="1">
      <c r="A765" s="13"/>
      <c r="B765" s="247"/>
      <c r="C765" s="248"/>
      <c r="D765" s="242" t="s">
        <v>190</v>
      </c>
      <c r="E765" s="249" t="s">
        <v>1</v>
      </c>
      <c r="F765" s="250" t="s">
        <v>2827</v>
      </c>
      <c r="G765" s="248"/>
      <c r="H765" s="251">
        <v>2.7000000000000002</v>
      </c>
      <c r="I765" s="252"/>
      <c r="J765" s="248"/>
      <c r="K765" s="248"/>
      <c r="L765" s="253"/>
      <c r="M765" s="254"/>
      <c r="N765" s="255"/>
      <c r="O765" s="255"/>
      <c r="P765" s="255"/>
      <c r="Q765" s="255"/>
      <c r="R765" s="255"/>
      <c r="S765" s="255"/>
      <c r="T765" s="25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7" t="s">
        <v>190</v>
      </c>
      <c r="AU765" s="257" t="s">
        <v>87</v>
      </c>
      <c r="AV765" s="13" t="s">
        <v>87</v>
      </c>
      <c r="AW765" s="13" t="s">
        <v>34</v>
      </c>
      <c r="AX765" s="13" t="s">
        <v>78</v>
      </c>
      <c r="AY765" s="257" t="s">
        <v>179</v>
      </c>
    </row>
    <row r="766" s="13" customFormat="1">
      <c r="A766" s="13"/>
      <c r="B766" s="247"/>
      <c r="C766" s="248"/>
      <c r="D766" s="242" t="s">
        <v>190</v>
      </c>
      <c r="E766" s="249" t="s">
        <v>1</v>
      </c>
      <c r="F766" s="250" t="s">
        <v>2828</v>
      </c>
      <c r="G766" s="248"/>
      <c r="H766" s="251">
        <v>81.909000000000006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7" t="s">
        <v>190</v>
      </c>
      <c r="AU766" s="257" t="s">
        <v>87</v>
      </c>
      <c r="AV766" s="13" t="s">
        <v>87</v>
      </c>
      <c r="AW766" s="13" t="s">
        <v>34</v>
      </c>
      <c r="AX766" s="13" t="s">
        <v>78</v>
      </c>
      <c r="AY766" s="257" t="s">
        <v>179</v>
      </c>
    </row>
    <row r="767" s="14" customFormat="1">
      <c r="A767" s="14"/>
      <c r="B767" s="258"/>
      <c r="C767" s="259"/>
      <c r="D767" s="242" t="s">
        <v>190</v>
      </c>
      <c r="E767" s="260" t="s">
        <v>1</v>
      </c>
      <c r="F767" s="261" t="s">
        <v>192</v>
      </c>
      <c r="G767" s="259"/>
      <c r="H767" s="262">
        <v>84.609000000000009</v>
      </c>
      <c r="I767" s="263"/>
      <c r="J767" s="259"/>
      <c r="K767" s="259"/>
      <c r="L767" s="264"/>
      <c r="M767" s="265"/>
      <c r="N767" s="266"/>
      <c r="O767" s="266"/>
      <c r="P767" s="266"/>
      <c r="Q767" s="266"/>
      <c r="R767" s="266"/>
      <c r="S767" s="266"/>
      <c r="T767" s="26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8" t="s">
        <v>190</v>
      </c>
      <c r="AU767" s="268" t="s">
        <v>87</v>
      </c>
      <c r="AV767" s="14" t="s">
        <v>186</v>
      </c>
      <c r="AW767" s="14" t="s">
        <v>34</v>
      </c>
      <c r="AX767" s="14" t="s">
        <v>85</v>
      </c>
      <c r="AY767" s="268" t="s">
        <v>179</v>
      </c>
    </row>
    <row r="768" s="2" customFormat="1" ht="24.15" customHeight="1">
      <c r="A768" s="39"/>
      <c r="B768" s="40"/>
      <c r="C768" s="229" t="s">
        <v>1071</v>
      </c>
      <c r="D768" s="229" t="s">
        <v>181</v>
      </c>
      <c r="E768" s="230" t="s">
        <v>1297</v>
      </c>
      <c r="F768" s="231" t="s">
        <v>1298</v>
      </c>
      <c r="G768" s="232" t="s">
        <v>403</v>
      </c>
      <c r="H768" s="233">
        <v>761.48099999999999</v>
      </c>
      <c r="I768" s="234"/>
      <c r="J768" s="235">
        <f>ROUND(I768*H768,2)</f>
        <v>0</v>
      </c>
      <c r="K768" s="231" t="s">
        <v>185</v>
      </c>
      <c r="L768" s="45"/>
      <c r="M768" s="236" t="s">
        <v>1</v>
      </c>
      <c r="N768" s="237" t="s">
        <v>43</v>
      </c>
      <c r="O768" s="92"/>
      <c r="P768" s="238">
        <f>O768*H768</f>
        <v>0</v>
      </c>
      <c r="Q768" s="238">
        <v>0</v>
      </c>
      <c r="R768" s="238">
        <f>Q768*H768</f>
        <v>0</v>
      </c>
      <c r="S768" s="238">
        <v>0</v>
      </c>
      <c r="T768" s="23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0" t="s">
        <v>186</v>
      </c>
      <c r="AT768" s="240" t="s">
        <v>181</v>
      </c>
      <c r="AU768" s="240" t="s">
        <v>87</v>
      </c>
      <c r="AY768" s="18" t="s">
        <v>179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85</v>
      </c>
      <c r="BK768" s="241">
        <f>ROUND(I768*H768,2)</f>
        <v>0</v>
      </c>
      <c r="BL768" s="18" t="s">
        <v>186</v>
      </c>
      <c r="BM768" s="240" t="s">
        <v>2829</v>
      </c>
    </row>
    <row r="769" s="2" customFormat="1">
      <c r="A769" s="39"/>
      <c r="B769" s="40"/>
      <c r="C769" s="41"/>
      <c r="D769" s="242" t="s">
        <v>188</v>
      </c>
      <c r="E769" s="41"/>
      <c r="F769" s="243" t="s">
        <v>1300</v>
      </c>
      <c r="G769" s="41"/>
      <c r="H769" s="41"/>
      <c r="I769" s="244"/>
      <c r="J769" s="41"/>
      <c r="K769" s="41"/>
      <c r="L769" s="45"/>
      <c r="M769" s="245"/>
      <c r="N769" s="246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188</v>
      </c>
      <c r="AU769" s="18" t="s">
        <v>87</v>
      </c>
    </row>
    <row r="770" s="2" customFormat="1">
      <c r="A770" s="39"/>
      <c r="B770" s="40"/>
      <c r="C770" s="41"/>
      <c r="D770" s="242" t="s">
        <v>198</v>
      </c>
      <c r="E770" s="41"/>
      <c r="F770" s="269" t="s">
        <v>329</v>
      </c>
      <c r="G770" s="41"/>
      <c r="H770" s="41"/>
      <c r="I770" s="244"/>
      <c r="J770" s="41"/>
      <c r="K770" s="41"/>
      <c r="L770" s="45"/>
      <c r="M770" s="245"/>
      <c r="N770" s="246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198</v>
      </c>
      <c r="AU770" s="18" t="s">
        <v>87</v>
      </c>
    </row>
    <row r="771" s="13" customFormat="1">
      <c r="A771" s="13"/>
      <c r="B771" s="247"/>
      <c r="C771" s="248"/>
      <c r="D771" s="242" t="s">
        <v>190</v>
      </c>
      <c r="E771" s="249" t="s">
        <v>1</v>
      </c>
      <c r="F771" s="250" t="s">
        <v>2830</v>
      </c>
      <c r="G771" s="248"/>
      <c r="H771" s="251">
        <v>24.300000000000001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7" t="s">
        <v>190</v>
      </c>
      <c r="AU771" s="257" t="s">
        <v>87</v>
      </c>
      <c r="AV771" s="13" t="s">
        <v>87</v>
      </c>
      <c r="AW771" s="13" t="s">
        <v>34</v>
      </c>
      <c r="AX771" s="13" t="s">
        <v>78</v>
      </c>
      <c r="AY771" s="257" t="s">
        <v>179</v>
      </c>
    </row>
    <row r="772" s="13" customFormat="1">
      <c r="A772" s="13"/>
      <c r="B772" s="247"/>
      <c r="C772" s="248"/>
      <c r="D772" s="242" t="s">
        <v>190</v>
      </c>
      <c r="E772" s="249" t="s">
        <v>1</v>
      </c>
      <c r="F772" s="250" t="s">
        <v>2831</v>
      </c>
      <c r="G772" s="248"/>
      <c r="H772" s="251">
        <v>737.18100000000004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7" t="s">
        <v>190</v>
      </c>
      <c r="AU772" s="257" t="s">
        <v>87</v>
      </c>
      <c r="AV772" s="13" t="s">
        <v>87</v>
      </c>
      <c r="AW772" s="13" t="s">
        <v>34</v>
      </c>
      <c r="AX772" s="13" t="s">
        <v>78</v>
      </c>
      <c r="AY772" s="257" t="s">
        <v>179</v>
      </c>
    </row>
    <row r="773" s="14" customFormat="1">
      <c r="A773" s="14"/>
      <c r="B773" s="258"/>
      <c r="C773" s="259"/>
      <c r="D773" s="242" t="s">
        <v>190</v>
      </c>
      <c r="E773" s="260" t="s">
        <v>1</v>
      </c>
      <c r="F773" s="261" t="s">
        <v>192</v>
      </c>
      <c r="G773" s="259"/>
      <c r="H773" s="262">
        <v>761.48099999999999</v>
      </c>
      <c r="I773" s="263"/>
      <c r="J773" s="259"/>
      <c r="K773" s="259"/>
      <c r="L773" s="264"/>
      <c r="M773" s="265"/>
      <c r="N773" s="266"/>
      <c r="O773" s="266"/>
      <c r="P773" s="266"/>
      <c r="Q773" s="266"/>
      <c r="R773" s="266"/>
      <c r="S773" s="266"/>
      <c r="T773" s="26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8" t="s">
        <v>190</v>
      </c>
      <c r="AU773" s="268" t="s">
        <v>87</v>
      </c>
      <c r="AV773" s="14" t="s">
        <v>186</v>
      </c>
      <c r="AW773" s="14" t="s">
        <v>34</v>
      </c>
      <c r="AX773" s="14" t="s">
        <v>85</v>
      </c>
      <c r="AY773" s="268" t="s">
        <v>179</v>
      </c>
    </row>
    <row r="774" s="2" customFormat="1" ht="21.75" customHeight="1">
      <c r="A774" s="39"/>
      <c r="B774" s="40"/>
      <c r="C774" s="229" t="s">
        <v>1076</v>
      </c>
      <c r="D774" s="229" t="s">
        <v>181</v>
      </c>
      <c r="E774" s="230" t="s">
        <v>1304</v>
      </c>
      <c r="F774" s="231" t="s">
        <v>1305</v>
      </c>
      <c r="G774" s="232" t="s">
        <v>403</v>
      </c>
      <c r="H774" s="233">
        <v>18.716999999999999</v>
      </c>
      <c r="I774" s="234"/>
      <c r="J774" s="235">
        <f>ROUND(I774*H774,2)</f>
        <v>0</v>
      </c>
      <c r="K774" s="231" t="s">
        <v>185</v>
      </c>
      <c r="L774" s="45"/>
      <c r="M774" s="236" t="s">
        <v>1</v>
      </c>
      <c r="N774" s="237" t="s">
        <v>43</v>
      </c>
      <c r="O774" s="92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186</v>
      </c>
      <c r="AT774" s="240" t="s">
        <v>181</v>
      </c>
      <c r="AU774" s="240" t="s">
        <v>87</v>
      </c>
      <c r="AY774" s="18" t="s">
        <v>179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85</v>
      </c>
      <c r="BK774" s="241">
        <f>ROUND(I774*H774,2)</f>
        <v>0</v>
      </c>
      <c r="BL774" s="18" t="s">
        <v>186</v>
      </c>
      <c r="BM774" s="240" t="s">
        <v>2832</v>
      </c>
    </row>
    <row r="775" s="2" customFormat="1">
      <c r="A775" s="39"/>
      <c r="B775" s="40"/>
      <c r="C775" s="41"/>
      <c r="D775" s="242" t="s">
        <v>188</v>
      </c>
      <c r="E775" s="41"/>
      <c r="F775" s="243" t="s">
        <v>1307</v>
      </c>
      <c r="G775" s="41"/>
      <c r="H775" s="41"/>
      <c r="I775" s="244"/>
      <c r="J775" s="41"/>
      <c r="K775" s="41"/>
      <c r="L775" s="45"/>
      <c r="M775" s="245"/>
      <c r="N775" s="24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188</v>
      </c>
      <c r="AU775" s="18" t="s">
        <v>87</v>
      </c>
    </row>
    <row r="776" s="13" customFormat="1">
      <c r="A776" s="13"/>
      <c r="B776" s="247"/>
      <c r="C776" s="248"/>
      <c r="D776" s="242" t="s">
        <v>190</v>
      </c>
      <c r="E776" s="249" t="s">
        <v>1</v>
      </c>
      <c r="F776" s="250" t="s">
        <v>2833</v>
      </c>
      <c r="G776" s="248"/>
      <c r="H776" s="251">
        <v>2.9319999999999999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7" t="s">
        <v>190</v>
      </c>
      <c r="AU776" s="257" t="s">
        <v>87</v>
      </c>
      <c r="AV776" s="13" t="s">
        <v>87</v>
      </c>
      <c r="AW776" s="13" t="s">
        <v>34</v>
      </c>
      <c r="AX776" s="13" t="s">
        <v>78</v>
      </c>
      <c r="AY776" s="257" t="s">
        <v>179</v>
      </c>
    </row>
    <row r="777" s="13" customFormat="1">
      <c r="A777" s="13"/>
      <c r="B777" s="247"/>
      <c r="C777" s="248"/>
      <c r="D777" s="242" t="s">
        <v>190</v>
      </c>
      <c r="E777" s="249" t="s">
        <v>1</v>
      </c>
      <c r="F777" s="250" t="s">
        <v>2834</v>
      </c>
      <c r="G777" s="248"/>
      <c r="H777" s="251">
        <v>15.289999999999999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190</v>
      </c>
      <c r="AU777" s="257" t="s">
        <v>87</v>
      </c>
      <c r="AV777" s="13" t="s">
        <v>87</v>
      </c>
      <c r="AW777" s="13" t="s">
        <v>34</v>
      </c>
      <c r="AX777" s="13" t="s">
        <v>78</v>
      </c>
      <c r="AY777" s="257" t="s">
        <v>179</v>
      </c>
    </row>
    <row r="778" s="13" customFormat="1">
      <c r="A778" s="13"/>
      <c r="B778" s="247"/>
      <c r="C778" s="248"/>
      <c r="D778" s="242" t="s">
        <v>190</v>
      </c>
      <c r="E778" s="249" t="s">
        <v>1</v>
      </c>
      <c r="F778" s="250" t="s">
        <v>2835</v>
      </c>
      <c r="G778" s="248"/>
      <c r="H778" s="251">
        <v>0.495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7" t="s">
        <v>190</v>
      </c>
      <c r="AU778" s="257" t="s">
        <v>87</v>
      </c>
      <c r="AV778" s="13" t="s">
        <v>87</v>
      </c>
      <c r="AW778" s="13" t="s">
        <v>34</v>
      </c>
      <c r="AX778" s="13" t="s">
        <v>78</v>
      </c>
      <c r="AY778" s="257" t="s">
        <v>179</v>
      </c>
    </row>
    <row r="779" s="14" customFormat="1">
      <c r="A779" s="14"/>
      <c r="B779" s="258"/>
      <c r="C779" s="259"/>
      <c r="D779" s="242" t="s">
        <v>190</v>
      </c>
      <c r="E779" s="260" t="s">
        <v>1</v>
      </c>
      <c r="F779" s="261" t="s">
        <v>192</v>
      </c>
      <c r="G779" s="259"/>
      <c r="H779" s="262">
        <v>18.716999999999999</v>
      </c>
      <c r="I779" s="263"/>
      <c r="J779" s="259"/>
      <c r="K779" s="259"/>
      <c r="L779" s="264"/>
      <c r="M779" s="265"/>
      <c r="N779" s="266"/>
      <c r="O779" s="266"/>
      <c r="P779" s="266"/>
      <c r="Q779" s="266"/>
      <c r="R779" s="266"/>
      <c r="S779" s="266"/>
      <c r="T779" s="26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8" t="s">
        <v>190</v>
      </c>
      <c r="AU779" s="268" t="s">
        <v>87</v>
      </c>
      <c r="AV779" s="14" t="s">
        <v>186</v>
      </c>
      <c r="AW779" s="14" t="s">
        <v>34</v>
      </c>
      <c r="AX779" s="14" t="s">
        <v>85</v>
      </c>
      <c r="AY779" s="268" t="s">
        <v>179</v>
      </c>
    </row>
    <row r="780" s="2" customFormat="1" ht="24.15" customHeight="1">
      <c r="A780" s="39"/>
      <c r="B780" s="40"/>
      <c r="C780" s="229" t="s">
        <v>459</v>
      </c>
      <c r="D780" s="229" t="s">
        <v>181</v>
      </c>
      <c r="E780" s="230" t="s">
        <v>1312</v>
      </c>
      <c r="F780" s="231" t="s">
        <v>1313</v>
      </c>
      <c r="G780" s="232" t="s">
        <v>403</v>
      </c>
      <c r="H780" s="233">
        <v>168.453</v>
      </c>
      <c r="I780" s="234"/>
      <c r="J780" s="235">
        <f>ROUND(I780*H780,2)</f>
        <v>0</v>
      </c>
      <c r="K780" s="231" t="s">
        <v>185</v>
      </c>
      <c r="L780" s="45"/>
      <c r="M780" s="236" t="s">
        <v>1</v>
      </c>
      <c r="N780" s="237" t="s">
        <v>43</v>
      </c>
      <c r="O780" s="92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0" t="s">
        <v>186</v>
      </c>
      <c r="AT780" s="240" t="s">
        <v>181</v>
      </c>
      <c r="AU780" s="240" t="s">
        <v>87</v>
      </c>
      <c r="AY780" s="18" t="s">
        <v>179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85</v>
      </c>
      <c r="BK780" s="241">
        <f>ROUND(I780*H780,2)</f>
        <v>0</v>
      </c>
      <c r="BL780" s="18" t="s">
        <v>186</v>
      </c>
      <c r="BM780" s="240" t="s">
        <v>2836</v>
      </c>
    </row>
    <row r="781" s="2" customFormat="1">
      <c r="A781" s="39"/>
      <c r="B781" s="40"/>
      <c r="C781" s="41"/>
      <c r="D781" s="242" t="s">
        <v>188</v>
      </c>
      <c r="E781" s="41"/>
      <c r="F781" s="243" t="s">
        <v>1300</v>
      </c>
      <c r="G781" s="41"/>
      <c r="H781" s="41"/>
      <c r="I781" s="244"/>
      <c r="J781" s="41"/>
      <c r="K781" s="41"/>
      <c r="L781" s="45"/>
      <c r="M781" s="245"/>
      <c r="N781" s="246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188</v>
      </c>
      <c r="AU781" s="18" t="s">
        <v>87</v>
      </c>
    </row>
    <row r="782" s="2" customFormat="1">
      <c r="A782" s="39"/>
      <c r="B782" s="40"/>
      <c r="C782" s="41"/>
      <c r="D782" s="242" t="s">
        <v>198</v>
      </c>
      <c r="E782" s="41"/>
      <c r="F782" s="269" t="s">
        <v>329</v>
      </c>
      <c r="G782" s="41"/>
      <c r="H782" s="41"/>
      <c r="I782" s="244"/>
      <c r="J782" s="41"/>
      <c r="K782" s="41"/>
      <c r="L782" s="45"/>
      <c r="M782" s="245"/>
      <c r="N782" s="246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198</v>
      </c>
      <c r="AU782" s="18" t="s">
        <v>87</v>
      </c>
    </row>
    <row r="783" s="13" customFormat="1">
      <c r="A783" s="13"/>
      <c r="B783" s="247"/>
      <c r="C783" s="248"/>
      <c r="D783" s="242" t="s">
        <v>190</v>
      </c>
      <c r="E783" s="249" t="s">
        <v>1</v>
      </c>
      <c r="F783" s="250" t="s">
        <v>2837</v>
      </c>
      <c r="G783" s="248"/>
      <c r="H783" s="251">
        <v>26.388000000000002</v>
      </c>
      <c r="I783" s="252"/>
      <c r="J783" s="248"/>
      <c r="K783" s="248"/>
      <c r="L783" s="253"/>
      <c r="M783" s="254"/>
      <c r="N783" s="255"/>
      <c r="O783" s="255"/>
      <c r="P783" s="255"/>
      <c r="Q783" s="255"/>
      <c r="R783" s="255"/>
      <c r="S783" s="255"/>
      <c r="T783" s="256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7" t="s">
        <v>190</v>
      </c>
      <c r="AU783" s="257" t="s">
        <v>87</v>
      </c>
      <c r="AV783" s="13" t="s">
        <v>87</v>
      </c>
      <c r="AW783" s="13" t="s">
        <v>34</v>
      </c>
      <c r="AX783" s="13" t="s">
        <v>78</v>
      </c>
      <c r="AY783" s="257" t="s">
        <v>179</v>
      </c>
    </row>
    <row r="784" s="13" customFormat="1">
      <c r="A784" s="13"/>
      <c r="B784" s="247"/>
      <c r="C784" s="248"/>
      <c r="D784" s="242" t="s">
        <v>190</v>
      </c>
      <c r="E784" s="249" t="s">
        <v>1</v>
      </c>
      <c r="F784" s="250" t="s">
        <v>2838</v>
      </c>
      <c r="G784" s="248"/>
      <c r="H784" s="251">
        <v>137.61000000000001</v>
      </c>
      <c r="I784" s="252"/>
      <c r="J784" s="248"/>
      <c r="K784" s="248"/>
      <c r="L784" s="253"/>
      <c r="M784" s="254"/>
      <c r="N784" s="255"/>
      <c r="O784" s="255"/>
      <c r="P784" s="255"/>
      <c r="Q784" s="255"/>
      <c r="R784" s="255"/>
      <c r="S784" s="255"/>
      <c r="T784" s="25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7" t="s">
        <v>190</v>
      </c>
      <c r="AU784" s="257" t="s">
        <v>87</v>
      </c>
      <c r="AV784" s="13" t="s">
        <v>87</v>
      </c>
      <c r="AW784" s="13" t="s">
        <v>34</v>
      </c>
      <c r="AX784" s="13" t="s">
        <v>78</v>
      </c>
      <c r="AY784" s="257" t="s">
        <v>179</v>
      </c>
    </row>
    <row r="785" s="13" customFormat="1">
      <c r="A785" s="13"/>
      <c r="B785" s="247"/>
      <c r="C785" s="248"/>
      <c r="D785" s="242" t="s">
        <v>190</v>
      </c>
      <c r="E785" s="249" t="s">
        <v>1</v>
      </c>
      <c r="F785" s="250" t="s">
        <v>2839</v>
      </c>
      <c r="G785" s="248"/>
      <c r="H785" s="251">
        <v>4.4550000000000001</v>
      </c>
      <c r="I785" s="252"/>
      <c r="J785" s="248"/>
      <c r="K785" s="248"/>
      <c r="L785" s="253"/>
      <c r="M785" s="254"/>
      <c r="N785" s="255"/>
      <c r="O785" s="255"/>
      <c r="P785" s="255"/>
      <c r="Q785" s="255"/>
      <c r="R785" s="255"/>
      <c r="S785" s="255"/>
      <c r="T785" s="25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7" t="s">
        <v>190</v>
      </c>
      <c r="AU785" s="257" t="s">
        <v>87</v>
      </c>
      <c r="AV785" s="13" t="s">
        <v>87</v>
      </c>
      <c r="AW785" s="13" t="s">
        <v>34</v>
      </c>
      <c r="AX785" s="13" t="s">
        <v>78</v>
      </c>
      <c r="AY785" s="257" t="s">
        <v>179</v>
      </c>
    </row>
    <row r="786" s="14" customFormat="1">
      <c r="A786" s="14"/>
      <c r="B786" s="258"/>
      <c r="C786" s="259"/>
      <c r="D786" s="242" t="s">
        <v>190</v>
      </c>
      <c r="E786" s="260" t="s">
        <v>1</v>
      </c>
      <c r="F786" s="261" t="s">
        <v>192</v>
      </c>
      <c r="G786" s="259"/>
      <c r="H786" s="262">
        <v>168.45300000000003</v>
      </c>
      <c r="I786" s="263"/>
      <c r="J786" s="259"/>
      <c r="K786" s="259"/>
      <c r="L786" s="264"/>
      <c r="M786" s="265"/>
      <c r="N786" s="266"/>
      <c r="O786" s="266"/>
      <c r="P786" s="266"/>
      <c r="Q786" s="266"/>
      <c r="R786" s="266"/>
      <c r="S786" s="266"/>
      <c r="T786" s="26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8" t="s">
        <v>190</v>
      </c>
      <c r="AU786" s="268" t="s">
        <v>87</v>
      </c>
      <c r="AV786" s="14" t="s">
        <v>186</v>
      </c>
      <c r="AW786" s="14" t="s">
        <v>34</v>
      </c>
      <c r="AX786" s="14" t="s">
        <v>85</v>
      </c>
      <c r="AY786" s="268" t="s">
        <v>179</v>
      </c>
    </row>
    <row r="787" s="2" customFormat="1" ht="37.8" customHeight="1">
      <c r="A787" s="39"/>
      <c r="B787" s="40"/>
      <c r="C787" s="229" t="s">
        <v>1088</v>
      </c>
      <c r="D787" s="229" t="s">
        <v>181</v>
      </c>
      <c r="E787" s="230" t="s">
        <v>1319</v>
      </c>
      <c r="F787" s="231" t="s">
        <v>1320</v>
      </c>
      <c r="G787" s="232" t="s">
        <v>403</v>
      </c>
      <c r="H787" s="233">
        <v>2.9319999999999999</v>
      </c>
      <c r="I787" s="234"/>
      <c r="J787" s="235">
        <f>ROUND(I787*H787,2)</f>
        <v>0</v>
      </c>
      <c r="K787" s="231" t="s">
        <v>185</v>
      </c>
      <c r="L787" s="45"/>
      <c r="M787" s="236" t="s">
        <v>1</v>
      </c>
      <c r="N787" s="237" t="s">
        <v>43</v>
      </c>
      <c r="O787" s="92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0" t="s">
        <v>186</v>
      </c>
      <c r="AT787" s="240" t="s">
        <v>181</v>
      </c>
      <c r="AU787" s="240" t="s">
        <v>87</v>
      </c>
      <c r="AY787" s="18" t="s">
        <v>179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85</v>
      </c>
      <c r="BK787" s="241">
        <f>ROUND(I787*H787,2)</f>
        <v>0</v>
      </c>
      <c r="BL787" s="18" t="s">
        <v>186</v>
      </c>
      <c r="BM787" s="240" t="s">
        <v>2840</v>
      </c>
    </row>
    <row r="788" s="2" customFormat="1">
      <c r="A788" s="39"/>
      <c r="B788" s="40"/>
      <c r="C788" s="41"/>
      <c r="D788" s="242" t="s">
        <v>188</v>
      </c>
      <c r="E788" s="41"/>
      <c r="F788" s="243" t="s">
        <v>1322</v>
      </c>
      <c r="G788" s="41"/>
      <c r="H788" s="41"/>
      <c r="I788" s="244"/>
      <c r="J788" s="41"/>
      <c r="K788" s="41"/>
      <c r="L788" s="45"/>
      <c r="M788" s="245"/>
      <c r="N788" s="246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188</v>
      </c>
      <c r="AU788" s="18" t="s">
        <v>87</v>
      </c>
    </row>
    <row r="789" s="13" customFormat="1">
      <c r="A789" s="13"/>
      <c r="B789" s="247"/>
      <c r="C789" s="248"/>
      <c r="D789" s="242" t="s">
        <v>190</v>
      </c>
      <c r="E789" s="249" t="s">
        <v>1</v>
      </c>
      <c r="F789" s="250" t="s">
        <v>2841</v>
      </c>
      <c r="G789" s="248"/>
      <c r="H789" s="251">
        <v>2.9319999999999999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7" t="s">
        <v>190</v>
      </c>
      <c r="AU789" s="257" t="s">
        <v>87</v>
      </c>
      <c r="AV789" s="13" t="s">
        <v>87</v>
      </c>
      <c r="AW789" s="13" t="s">
        <v>34</v>
      </c>
      <c r="AX789" s="13" t="s">
        <v>85</v>
      </c>
      <c r="AY789" s="257" t="s">
        <v>179</v>
      </c>
    </row>
    <row r="790" s="2" customFormat="1" ht="37.8" customHeight="1">
      <c r="A790" s="39"/>
      <c r="B790" s="40"/>
      <c r="C790" s="229" t="s">
        <v>1094</v>
      </c>
      <c r="D790" s="229" t="s">
        <v>181</v>
      </c>
      <c r="E790" s="230" t="s">
        <v>1325</v>
      </c>
      <c r="F790" s="231" t="s">
        <v>1326</v>
      </c>
      <c r="G790" s="232" t="s">
        <v>403</v>
      </c>
      <c r="H790" s="233">
        <v>0.495</v>
      </c>
      <c r="I790" s="234"/>
      <c r="J790" s="235">
        <f>ROUND(I790*H790,2)</f>
        <v>0</v>
      </c>
      <c r="K790" s="231" t="s">
        <v>185</v>
      </c>
      <c r="L790" s="45"/>
      <c r="M790" s="236" t="s">
        <v>1</v>
      </c>
      <c r="N790" s="237" t="s">
        <v>43</v>
      </c>
      <c r="O790" s="92"/>
      <c r="P790" s="238">
        <f>O790*H790</f>
        <v>0</v>
      </c>
      <c r="Q790" s="238">
        <v>0</v>
      </c>
      <c r="R790" s="238">
        <f>Q790*H790</f>
        <v>0</v>
      </c>
      <c r="S790" s="238">
        <v>0</v>
      </c>
      <c r="T790" s="23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0" t="s">
        <v>186</v>
      </c>
      <c r="AT790" s="240" t="s">
        <v>181</v>
      </c>
      <c r="AU790" s="240" t="s">
        <v>87</v>
      </c>
      <c r="AY790" s="18" t="s">
        <v>179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8" t="s">
        <v>85</v>
      </c>
      <c r="BK790" s="241">
        <f>ROUND(I790*H790,2)</f>
        <v>0</v>
      </c>
      <c r="BL790" s="18" t="s">
        <v>186</v>
      </c>
      <c r="BM790" s="240" t="s">
        <v>2842</v>
      </c>
    </row>
    <row r="791" s="2" customFormat="1">
      <c r="A791" s="39"/>
      <c r="B791" s="40"/>
      <c r="C791" s="41"/>
      <c r="D791" s="242" t="s">
        <v>188</v>
      </c>
      <c r="E791" s="41"/>
      <c r="F791" s="243" t="s">
        <v>1328</v>
      </c>
      <c r="G791" s="41"/>
      <c r="H791" s="41"/>
      <c r="I791" s="244"/>
      <c r="J791" s="41"/>
      <c r="K791" s="41"/>
      <c r="L791" s="45"/>
      <c r="M791" s="245"/>
      <c r="N791" s="246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188</v>
      </c>
      <c r="AU791" s="18" t="s">
        <v>87</v>
      </c>
    </row>
    <row r="792" s="13" customFormat="1">
      <c r="A792" s="13"/>
      <c r="B792" s="247"/>
      <c r="C792" s="248"/>
      <c r="D792" s="242" t="s">
        <v>190</v>
      </c>
      <c r="E792" s="249" t="s">
        <v>1</v>
      </c>
      <c r="F792" s="250" t="s">
        <v>2843</v>
      </c>
      <c r="G792" s="248"/>
      <c r="H792" s="251">
        <v>0.495</v>
      </c>
      <c r="I792" s="252"/>
      <c r="J792" s="248"/>
      <c r="K792" s="248"/>
      <c r="L792" s="253"/>
      <c r="M792" s="254"/>
      <c r="N792" s="255"/>
      <c r="O792" s="255"/>
      <c r="P792" s="255"/>
      <c r="Q792" s="255"/>
      <c r="R792" s="255"/>
      <c r="S792" s="255"/>
      <c r="T792" s="25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7" t="s">
        <v>190</v>
      </c>
      <c r="AU792" s="257" t="s">
        <v>87</v>
      </c>
      <c r="AV792" s="13" t="s">
        <v>87</v>
      </c>
      <c r="AW792" s="13" t="s">
        <v>34</v>
      </c>
      <c r="AX792" s="13" t="s">
        <v>85</v>
      </c>
      <c r="AY792" s="257" t="s">
        <v>179</v>
      </c>
    </row>
    <row r="793" s="2" customFormat="1" ht="44.25" customHeight="1">
      <c r="A793" s="39"/>
      <c r="B793" s="40"/>
      <c r="C793" s="229" t="s">
        <v>1100</v>
      </c>
      <c r="D793" s="229" t="s">
        <v>181</v>
      </c>
      <c r="E793" s="230" t="s">
        <v>1331</v>
      </c>
      <c r="F793" s="231" t="s">
        <v>1332</v>
      </c>
      <c r="G793" s="232" t="s">
        <v>403</v>
      </c>
      <c r="H793" s="233">
        <v>2.7000000000000002</v>
      </c>
      <c r="I793" s="234"/>
      <c r="J793" s="235">
        <f>ROUND(I793*H793,2)</f>
        <v>0</v>
      </c>
      <c r="K793" s="231" t="s">
        <v>185</v>
      </c>
      <c r="L793" s="45"/>
      <c r="M793" s="236" t="s">
        <v>1</v>
      </c>
      <c r="N793" s="237" t="s">
        <v>43</v>
      </c>
      <c r="O793" s="92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0" t="s">
        <v>186</v>
      </c>
      <c r="AT793" s="240" t="s">
        <v>181</v>
      </c>
      <c r="AU793" s="240" t="s">
        <v>87</v>
      </c>
      <c r="AY793" s="18" t="s">
        <v>179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85</v>
      </c>
      <c r="BK793" s="241">
        <f>ROUND(I793*H793,2)</f>
        <v>0</v>
      </c>
      <c r="BL793" s="18" t="s">
        <v>186</v>
      </c>
      <c r="BM793" s="240" t="s">
        <v>2844</v>
      </c>
    </row>
    <row r="794" s="2" customFormat="1">
      <c r="A794" s="39"/>
      <c r="B794" s="40"/>
      <c r="C794" s="41"/>
      <c r="D794" s="242" t="s">
        <v>188</v>
      </c>
      <c r="E794" s="41"/>
      <c r="F794" s="243" t="s">
        <v>412</v>
      </c>
      <c r="G794" s="41"/>
      <c r="H794" s="41"/>
      <c r="I794" s="244"/>
      <c r="J794" s="41"/>
      <c r="K794" s="41"/>
      <c r="L794" s="45"/>
      <c r="M794" s="245"/>
      <c r="N794" s="24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188</v>
      </c>
      <c r="AU794" s="18" t="s">
        <v>87</v>
      </c>
    </row>
    <row r="795" s="13" customFormat="1">
      <c r="A795" s="13"/>
      <c r="B795" s="247"/>
      <c r="C795" s="248"/>
      <c r="D795" s="242" t="s">
        <v>190</v>
      </c>
      <c r="E795" s="249" t="s">
        <v>1</v>
      </c>
      <c r="F795" s="250" t="s">
        <v>2845</v>
      </c>
      <c r="G795" s="248"/>
      <c r="H795" s="251">
        <v>2.7000000000000002</v>
      </c>
      <c r="I795" s="252"/>
      <c r="J795" s="248"/>
      <c r="K795" s="248"/>
      <c r="L795" s="253"/>
      <c r="M795" s="254"/>
      <c r="N795" s="255"/>
      <c r="O795" s="255"/>
      <c r="P795" s="255"/>
      <c r="Q795" s="255"/>
      <c r="R795" s="255"/>
      <c r="S795" s="255"/>
      <c r="T795" s="25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7" t="s">
        <v>190</v>
      </c>
      <c r="AU795" s="257" t="s">
        <v>87</v>
      </c>
      <c r="AV795" s="13" t="s">
        <v>87</v>
      </c>
      <c r="AW795" s="13" t="s">
        <v>34</v>
      </c>
      <c r="AX795" s="13" t="s">
        <v>78</v>
      </c>
      <c r="AY795" s="257" t="s">
        <v>179</v>
      </c>
    </row>
    <row r="796" s="14" customFormat="1">
      <c r="A796" s="14"/>
      <c r="B796" s="258"/>
      <c r="C796" s="259"/>
      <c r="D796" s="242" t="s">
        <v>190</v>
      </c>
      <c r="E796" s="260" t="s">
        <v>1</v>
      </c>
      <c r="F796" s="261" t="s">
        <v>192</v>
      </c>
      <c r="G796" s="259"/>
      <c r="H796" s="262">
        <v>2.7000000000000002</v>
      </c>
      <c r="I796" s="263"/>
      <c r="J796" s="259"/>
      <c r="K796" s="259"/>
      <c r="L796" s="264"/>
      <c r="M796" s="265"/>
      <c r="N796" s="266"/>
      <c r="O796" s="266"/>
      <c r="P796" s="266"/>
      <c r="Q796" s="266"/>
      <c r="R796" s="266"/>
      <c r="S796" s="266"/>
      <c r="T796" s="26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8" t="s">
        <v>190</v>
      </c>
      <c r="AU796" s="268" t="s">
        <v>87</v>
      </c>
      <c r="AV796" s="14" t="s">
        <v>186</v>
      </c>
      <c r="AW796" s="14" t="s">
        <v>34</v>
      </c>
      <c r="AX796" s="14" t="s">
        <v>85</v>
      </c>
      <c r="AY796" s="268" t="s">
        <v>179</v>
      </c>
    </row>
    <row r="797" s="2" customFormat="1" ht="44.25" customHeight="1">
      <c r="A797" s="39"/>
      <c r="B797" s="40"/>
      <c r="C797" s="229" t="s">
        <v>1106</v>
      </c>
      <c r="D797" s="229" t="s">
        <v>181</v>
      </c>
      <c r="E797" s="230" t="s">
        <v>1336</v>
      </c>
      <c r="F797" s="231" t="s">
        <v>1337</v>
      </c>
      <c r="G797" s="232" t="s">
        <v>403</v>
      </c>
      <c r="H797" s="233">
        <v>97.198999999999998</v>
      </c>
      <c r="I797" s="234"/>
      <c r="J797" s="235">
        <f>ROUND(I797*H797,2)</f>
        <v>0</v>
      </c>
      <c r="K797" s="231" t="s">
        <v>185</v>
      </c>
      <c r="L797" s="45"/>
      <c r="M797" s="236" t="s">
        <v>1</v>
      </c>
      <c r="N797" s="237" t="s">
        <v>43</v>
      </c>
      <c r="O797" s="92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0" t="s">
        <v>186</v>
      </c>
      <c r="AT797" s="240" t="s">
        <v>181</v>
      </c>
      <c r="AU797" s="240" t="s">
        <v>87</v>
      </c>
      <c r="AY797" s="18" t="s">
        <v>179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85</v>
      </c>
      <c r="BK797" s="241">
        <f>ROUND(I797*H797,2)</f>
        <v>0</v>
      </c>
      <c r="BL797" s="18" t="s">
        <v>186</v>
      </c>
      <c r="BM797" s="240" t="s">
        <v>2846</v>
      </c>
    </row>
    <row r="798" s="2" customFormat="1">
      <c r="A798" s="39"/>
      <c r="B798" s="40"/>
      <c r="C798" s="41"/>
      <c r="D798" s="242" t="s">
        <v>188</v>
      </c>
      <c r="E798" s="41"/>
      <c r="F798" s="243" t="s">
        <v>1339</v>
      </c>
      <c r="G798" s="41"/>
      <c r="H798" s="41"/>
      <c r="I798" s="244"/>
      <c r="J798" s="41"/>
      <c r="K798" s="41"/>
      <c r="L798" s="45"/>
      <c r="M798" s="245"/>
      <c r="N798" s="246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188</v>
      </c>
      <c r="AU798" s="18" t="s">
        <v>87</v>
      </c>
    </row>
    <row r="799" s="13" customFormat="1">
      <c r="A799" s="13"/>
      <c r="B799" s="247"/>
      <c r="C799" s="248"/>
      <c r="D799" s="242" t="s">
        <v>190</v>
      </c>
      <c r="E799" s="249" t="s">
        <v>1</v>
      </c>
      <c r="F799" s="250" t="s">
        <v>2847</v>
      </c>
      <c r="G799" s="248"/>
      <c r="H799" s="251">
        <v>81.909000000000006</v>
      </c>
      <c r="I799" s="252"/>
      <c r="J799" s="248"/>
      <c r="K799" s="248"/>
      <c r="L799" s="253"/>
      <c r="M799" s="254"/>
      <c r="N799" s="255"/>
      <c r="O799" s="255"/>
      <c r="P799" s="255"/>
      <c r="Q799" s="255"/>
      <c r="R799" s="255"/>
      <c r="S799" s="255"/>
      <c r="T799" s="25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7" t="s">
        <v>190</v>
      </c>
      <c r="AU799" s="257" t="s">
        <v>87</v>
      </c>
      <c r="AV799" s="13" t="s">
        <v>87</v>
      </c>
      <c r="AW799" s="13" t="s">
        <v>34</v>
      </c>
      <c r="AX799" s="13" t="s">
        <v>78</v>
      </c>
      <c r="AY799" s="257" t="s">
        <v>179</v>
      </c>
    </row>
    <row r="800" s="13" customFormat="1">
      <c r="A800" s="13"/>
      <c r="B800" s="247"/>
      <c r="C800" s="248"/>
      <c r="D800" s="242" t="s">
        <v>190</v>
      </c>
      <c r="E800" s="249" t="s">
        <v>1</v>
      </c>
      <c r="F800" s="250" t="s">
        <v>2848</v>
      </c>
      <c r="G800" s="248"/>
      <c r="H800" s="251">
        <v>15.289999999999999</v>
      </c>
      <c r="I800" s="252"/>
      <c r="J800" s="248"/>
      <c r="K800" s="248"/>
      <c r="L800" s="253"/>
      <c r="M800" s="254"/>
      <c r="N800" s="255"/>
      <c r="O800" s="255"/>
      <c r="P800" s="255"/>
      <c r="Q800" s="255"/>
      <c r="R800" s="255"/>
      <c r="S800" s="255"/>
      <c r="T800" s="25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7" t="s">
        <v>190</v>
      </c>
      <c r="AU800" s="257" t="s">
        <v>87</v>
      </c>
      <c r="AV800" s="13" t="s">
        <v>87</v>
      </c>
      <c r="AW800" s="13" t="s">
        <v>34</v>
      </c>
      <c r="AX800" s="13" t="s">
        <v>78</v>
      </c>
      <c r="AY800" s="257" t="s">
        <v>179</v>
      </c>
    </row>
    <row r="801" s="14" customFormat="1">
      <c r="A801" s="14"/>
      <c r="B801" s="258"/>
      <c r="C801" s="259"/>
      <c r="D801" s="242" t="s">
        <v>190</v>
      </c>
      <c r="E801" s="260" t="s">
        <v>1</v>
      </c>
      <c r="F801" s="261" t="s">
        <v>192</v>
      </c>
      <c r="G801" s="259"/>
      <c r="H801" s="262">
        <v>97.199000000000012</v>
      </c>
      <c r="I801" s="263"/>
      <c r="J801" s="259"/>
      <c r="K801" s="259"/>
      <c r="L801" s="264"/>
      <c r="M801" s="265"/>
      <c r="N801" s="266"/>
      <c r="O801" s="266"/>
      <c r="P801" s="266"/>
      <c r="Q801" s="266"/>
      <c r="R801" s="266"/>
      <c r="S801" s="266"/>
      <c r="T801" s="26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8" t="s">
        <v>190</v>
      </c>
      <c r="AU801" s="268" t="s">
        <v>87</v>
      </c>
      <c r="AV801" s="14" t="s">
        <v>186</v>
      </c>
      <c r="AW801" s="14" t="s">
        <v>34</v>
      </c>
      <c r="AX801" s="14" t="s">
        <v>85</v>
      </c>
      <c r="AY801" s="268" t="s">
        <v>179</v>
      </c>
    </row>
    <row r="802" s="12" customFormat="1" ht="22.8" customHeight="1">
      <c r="A802" s="12"/>
      <c r="B802" s="213"/>
      <c r="C802" s="214"/>
      <c r="D802" s="215" t="s">
        <v>77</v>
      </c>
      <c r="E802" s="227" t="s">
        <v>1341</v>
      </c>
      <c r="F802" s="227" t="s">
        <v>1342</v>
      </c>
      <c r="G802" s="214"/>
      <c r="H802" s="214"/>
      <c r="I802" s="217"/>
      <c r="J802" s="228">
        <f>BK802</f>
        <v>0</v>
      </c>
      <c r="K802" s="214"/>
      <c r="L802" s="219"/>
      <c r="M802" s="220"/>
      <c r="N802" s="221"/>
      <c r="O802" s="221"/>
      <c r="P802" s="222">
        <f>SUM(P803:P804)</f>
        <v>0</v>
      </c>
      <c r="Q802" s="221"/>
      <c r="R802" s="222">
        <f>SUM(R803:R804)</f>
        <v>0</v>
      </c>
      <c r="S802" s="221"/>
      <c r="T802" s="223">
        <f>SUM(T803:T804)</f>
        <v>0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24" t="s">
        <v>85</v>
      </c>
      <c r="AT802" s="225" t="s">
        <v>77</v>
      </c>
      <c r="AU802" s="225" t="s">
        <v>85</v>
      </c>
      <c r="AY802" s="224" t="s">
        <v>179</v>
      </c>
      <c r="BK802" s="226">
        <f>SUM(BK803:BK804)</f>
        <v>0</v>
      </c>
    </row>
    <row r="803" s="2" customFormat="1" ht="33" customHeight="1">
      <c r="A803" s="39"/>
      <c r="B803" s="40"/>
      <c r="C803" s="229" t="s">
        <v>1113</v>
      </c>
      <c r="D803" s="229" t="s">
        <v>181</v>
      </c>
      <c r="E803" s="230" t="s">
        <v>1344</v>
      </c>
      <c r="F803" s="231" t="s">
        <v>1345</v>
      </c>
      <c r="G803" s="232" t="s">
        <v>403</v>
      </c>
      <c r="H803" s="233">
        <v>83.811000000000007</v>
      </c>
      <c r="I803" s="234"/>
      <c r="J803" s="235">
        <f>ROUND(I803*H803,2)</f>
        <v>0</v>
      </c>
      <c r="K803" s="231" t="s">
        <v>185</v>
      </c>
      <c r="L803" s="45"/>
      <c r="M803" s="236" t="s">
        <v>1</v>
      </c>
      <c r="N803" s="237" t="s">
        <v>43</v>
      </c>
      <c r="O803" s="92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186</v>
      </c>
      <c r="AT803" s="240" t="s">
        <v>181</v>
      </c>
      <c r="AU803" s="240" t="s">
        <v>87</v>
      </c>
      <c r="AY803" s="18" t="s">
        <v>179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85</v>
      </c>
      <c r="BK803" s="241">
        <f>ROUND(I803*H803,2)</f>
        <v>0</v>
      </c>
      <c r="BL803" s="18" t="s">
        <v>186</v>
      </c>
      <c r="BM803" s="240" t="s">
        <v>2849</v>
      </c>
    </row>
    <row r="804" s="2" customFormat="1">
      <c r="A804" s="39"/>
      <c r="B804" s="40"/>
      <c r="C804" s="41"/>
      <c r="D804" s="242" t="s">
        <v>188</v>
      </c>
      <c r="E804" s="41"/>
      <c r="F804" s="243" t="s">
        <v>1347</v>
      </c>
      <c r="G804" s="41"/>
      <c r="H804" s="41"/>
      <c r="I804" s="244"/>
      <c r="J804" s="41"/>
      <c r="K804" s="41"/>
      <c r="L804" s="45"/>
      <c r="M804" s="245"/>
      <c r="N804" s="24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188</v>
      </c>
      <c r="AU804" s="18" t="s">
        <v>87</v>
      </c>
    </row>
    <row r="805" s="12" customFormat="1" ht="25.92" customHeight="1">
      <c r="A805" s="12"/>
      <c r="B805" s="213"/>
      <c r="C805" s="214"/>
      <c r="D805" s="215" t="s">
        <v>77</v>
      </c>
      <c r="E805" s="216" t="s">
        <v>400</v>
      </c>
      <c r="F805" s="216" t="s">
        <v>2066</v>
      </c>
      <c r="G805" s="214"/>
      <c r="H805" s="214"/>
      <c r="I805" s="217"/>
      <c r="J805" s="218">
        <f>BK805</f>
        <v>0</v>
      </c>
      <c r="K805" s="214"/>
      <c r="L805" s="219"/>
      <c r="M805" s="220"/>
      <c r="N805" s="221"/>
      <c r="O805" s="221"/>
      <c r="P805" s="222">
        <f>P806</f>
        <v>0</v>
      </c>
      <c r="Q805" s="221"/>
      <c r="R805" s="222">
        <f>R806</f>
        <v>0</v>
      </c>
      <c r="S805" s="221"/>
      <c r="T805" s="223">
        <f>T806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95</v>
      </c>
      <c r="AT805" s="225" t="s">
        <v>77</v>
      </c>
      <c r="AU805" s="225" t="s">
        <v>78</v>
      </c>
      <c r="AY805" s="224" t="s">
        <v>179</v>
      </c>
      <c r="BK805" s="226">
        <f>BK806</f>
        <v>0</v>
      </c>
    </row>
    <row r="806" s="12" customFormat="1" ht="22.8" customHeight="1">
      <c r="A806" s="12"/>
      <c r="B806" s="213"/>
      <c r="C806" s="214"/>
      <c r="D806" s="215" t="s">
        <v>77</v>
      </c>
      <c r="E806" s="227" t="s">
        <v>2211</v>
      </c>
      <c r="F806" s="227" t="s">
        <v>2212</v>
      </c>
      <c r="G806" s="214"/>
      <c r="H806" s="214"/>
      <c r="I806" s="217"/>
      <c r="J806" s="228">
        <f>BK806</f>
        <v>0</v>
      </c>
      <c r="K806" s="214"/>
      <c r="L806" s="219"/>
      <c r="M806" s="220"/>
      <c r="N806" s="221"/>
      <c r="O806" s="221"/>
      <c r="P806" s="222">
        <f>SUM(P807:P810)</f>
        <v>0</v>
      </c>
      <c r="Q806" s="221"/>
      <c r="R806" s="222">
        <f>SUM(R807:R810)</f>
        <v>0</v>
      </c>
      <c r="S806" s="221"/>
      <c r="T806" s="223">
        <f>SUM(T807:T810)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24" t="s">
        <v>95</v>
      </c>
      <c r="AT806" s="225" t="s">
        <v>77</v>
      </c>
      <c r="AU806" s="225" t="s">
        <v>85</v>
      </c>
      <c r="AY806" s="224" t="s">
        <v>179</v>
      </c>
      <c r="BK806" s="226">
        <f>SUM(BK807:BK810)</f>
        <v>0</v>
      </c>
    </row>
    <row r="807" s="2" customFormat="1" ht="24.15" customHeight="1">
      <c r="A807" s="39"/>
      <c r="B807" s="40"/>
      <c r="C807" s="229" t="s">
        <v>1119</v>
      </c>
      <c r="D807" s="229" t="s">
        <v>181</v>
      </c>
      <c r="E807" s="230" t="s">
        <v>2850</v>
      </c>
      <c r="F807" s="231" t="s">
        <v>2851</v>
      </c>
      <c r="G807" s="232" t="s">
        <v>253</v>
      </c>
      <c r="H807" s="233">
        <v>27</v>
      </c>
      <c r="I807" s="234"/>
      <c r="J807" s="235">
        <f>ROUND(I807*H807,2)</f>
        <v>0</v>
      </c>
      <c r="K807" s="231" t="s">
        <v>1</v>
      </c>
      <c r="L807" s="45"/>
      <c r="M807" s="236" t="s">
        <v>1</v>
      </c>
      <c r="N807" s="237" t="s">
        <v>43</v>
      </c>
      <c r="O807" s="92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586</v>
      </c>
      <c r="AT807" s="240" t="s">
        <v>181</v>
      </c>
      <c r="AU807" s="240" t="s">
        <v>87</v>
      </c>
      <c r="AY807" s="18" t="s">
        <v>179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85</v>
      </c>
      <c r="BK807" s="241">
        <f>ROUND(I807*H807,2)</f>
        <v>0</v>
      </c>
      <c r="BL807" s="18" t="s">
        <v>586</v>
      </c>
      <c r="BM807" s="240" t="s">
        <v>2852</v>
      </c>
    </row>
    <row r="808" s="2" customFormat="1">
      <c r="A808" s="39"/>
      <c r="B808" s="40"/>
      <c r="C808" s="41"/>
      <c r="D808" s="242" t="s">
        <v>188</v>
      </c>
      <c r="E808" s="41"/>
      <c r="F808" s="243" t="s">
        <v>2851</v>
      </c>
      <c r="G808" s="41"/>
      <c r="H808" s="41"/>
      <c r="I808" s="244"/>
      <c r="J808" s="41"/>
      <c r="K808" s="41"/>
      <c r="L808" s="45"/>
      <c r="M808" s="245"/>
      <c r="N808" s="246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188</v>
      </c>
      <c r="AU808" s="18" t="s">
        <v>87</v>
      </c>
    </row>
    <row r="809" s="2" customFormat="1">
      <c r="A809" s="39"/>
      <c r="B809" s="40"/>
      <c r="C809" s="41"/>
      <c r="D809" s="242" t="s">
        <v>198</v>
      </c>
      <c r="E809" s="41"/>
      <c r="F809" s="269" t="s">
        <v>2853</v>
      </c>
      <c r="G809" s="41"/>
      <c r="H809" s="41"/>
      <c r="I809" s="244"/>
      <c r="J809" s="41"/>
      <c r="K809" s="41"/>
      <c r="L809" s="45"/>
      <c r="M809" s="245"/>
      <c r="N809" s="246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198</v>
      </c>
      <c r="AU809" s="18" t="s">
        <v>87</v>
      </c>
    </row>
    <row r="810" s="13" customFormat="1">
      <c r="A810" s="13"/>
      <c r="B810" s="247"/>
      <c r="C810" s="248"/>
      <c r="D810" s="242" t="s">
        <v>190</v>
      </c>
      <c r="E810" s="249" t="s">
        <v>1</v>
      </c>
      <c r="F810" s="250" t="s">
        <v>337</v>
      </c>
      <c r="G810" s="248"/>
      <c r="H810" s="251">
        <v>27</v>
      </c>
      <c r="I810" s="252"/>
      <c r="J810" s="248"/>
      <c r="K810" s="248"/>
      <c r="L810" s="253"/>
      <c r="M810" s="301"/>
      <c r="N810" s="302"/>
      <c r="O810" s="302"/>
      <c r="P810" s="302"/>
      <c r="Q810" s="302"/>
      <c r="R810" s="302"/>
      <c r="S810" s="302"/>
      <c r="T810" s="30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7" t="s">
        <v>190</v>
      </c>
      <c r="AU810" s="257" t="s">
        <v>87</v>
      </c>
      <c r="AV810" s="13" t="s">
        <v>87</v>
      </c>
      <c r="AW810" s="13" t="s">
        <v>34</v>
      </c>
      <c r="AX810" s="13" t="s">
        <v>85</v>
      </c>
      <c r="AY810" s="257" t="s">
        <v>179</v>
      </c>
    </row>
    <row r="811" s="2" customFormat="1" ht="6.96" customHeight="1">
      <c r="A811" s="39"/>
      <c r="B811" s="67"/>
      <c r="C811" s="68"/>
      <c r="D811" s="68"/>
      <c r="E811" s="68"/>
      <c r="F811" s="68"/>
      <c r="G811" s="68"/>
      <c r="H811" s="68"/>
      <c r="I811" s="68"/>
      <c r="J811" s="68"/>
      <c r="K811" s="68"/>
      <c r="L811" s="45"/>
      <c r="M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</sheetData>
  <sheetProtection sheet="1" autoFilter="0" formatColumns="0" formatRows="0" objects="1" scenarios="1" spinCount="100000" saltValue="cvF641AErjeBuwEYeRIjg/okZO0jtqyLN3d5FvgYhd57wWgPokUp8JPFo4saFEgbkDO+FNCGnchNV0c1lNJTQA==" hashValue="9MNMqOou3Ns48g3oZ230I6qeOPSOhxajSAwgJjIDTwOZLcm7bZ8iNPDc9fHnUfgGusv/3eQQXLFbg7nS2gPNOA==" algorithmName="SHA-512" password="CC35"/>
  <autoFilter ref="C132:K8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1440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ROUND((SUM(BE125:BE163)),  2)</f>
        <v>0</v>
      </c>
      <c r="G35" s="39"/>
      <c r="H35" s="39"/>
      <c r="I35" s="166">
        <v>0.20999999999999999</v>
      </c>
      <c r="J35" s="165">
        <f>ROUND(((SUM(BE125:BE163))*I35),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ROUND((SUM(BF125:BF163)),  2)</f>
        <v>0</v>
      </c>
      <c r="G36" s="39"/>
      <c r="H36" s="39"/>
      <c r="I36" s="166">
        <v>0.14999999999999999</v>
      </c>
      <c r="J36" s="165">
        <f>ROUND(((SUM(BF125:BF163))*I36),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ROUND((SUM(BG125:BG163)),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ROUND((SUM(BH125:BH163)),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ROUND((SUM(BI125:BI163)),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101s - Sanace zemní pláně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149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150</v>
      </c>
      <c r="E100" s="199"/>
      <c r="F100" s="199"/>
      <c r="G100" s="199"/>
      <c r="H100" s="199"/>
      <c r="I100" s="199"/>
      <c r="J100" s="200">
        <f>J127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1441</v>
      </c>
      <c r="E101" s="199"/>
      <c r="F101" s="199"/>
      <c r="G101" s="199"/>
      <c r="H101" s="199"/>
      <c r="I101" s="199"/>
      <c r="J101" s="200">
        <f>J143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156</v>
      </c>
      <c r="E102" s="199"/>
      <c r="F102" s="199"/>
      <c r="G102" s="199"/>
      <c r="H102" s="199"/>
      <c r="I102" s="199"/>
      <c r="J102" s="200">
        <f>J156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159</v>
      </c>
      <c r="E103" s="199"/>
      <c r="F103" s="199"/>
      <c r="G103" s="199"/>
      <c r="H103" s="199"/>
      <c r="I103" s="199"/>
      <c r="J103" s="200">
        <f>J161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164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Klatovy - cyklostezka podél I/22 v Puškinově ulici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2360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140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101s - Sanace zemní pláně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 xml:space="preserve">Klatovy </v>
      </c>
      <c r="G119" s="41"/>
      <c r="H119" s="41"/>
      <c r="I119" s="33" t="s">
        <v>24</v>
      </c>
      <c r="J119" s="80" t="str">
        <f>IF(J14="","",J14)</f>
        <v>2. 11. 2023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26</v>
      </c>
      <c r="D121" s="41"/>
      <c r="E121" s="41"/>
      <c r="F121" s="28" t="str">
        <f>E17</f>
        <v xml:space="preserve"> </v>
      </c>
      <c r="G121" s="41"/>
      <c r="H121" s="41"/>
      <c r="I121" s="33" t="s">
        <v>32</v>
      </c>
      <c r="J121" s="37" t="str">
        <f>E23</f>
        <v>Projekce dopravní Filip,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165</v>
      </c>
      <c r="D124" s="205" t="s">
        <v>63</v>
      </c>
      <c r="E124" s="205" t="s">
        <v>59</v>
      </c>
      <c r="F124" s="205" t="s">
        <v>60</v>
      </c>
      <c r="G124" s="205" t="s">
        <v>166</v>
      </c>
      <c r="H124" s="205" t="s">
        <v>167</v>
      </c>
      <c r="I124" s="205" t="s">
        <v>168</v>
      </c>
      <c r="J124" s="205" t="s">
        <v>146</v>
      </c>
      <c r="K124" s="206" t="s">
        <v>169</v>
      </c>
      <c r="L124" s="207"/>
      <c r="M124" s="101" t="s">
        <v>1</v>
      </c>
      <c r="N124" s="102" t="s">
        <v>42</v>
      </c>
      <c r="O124" s="102" t="s">
        <v>170</v>
      </c>
      <c r="P124" s="102" t="s">
        <v>171</v>
      </c>
      <c r="Q124" s="102" t="s">
        <v>172</v>
      </c>
      <c r="R124" s="102" t="s">
        <v>173</v>
      </c>
      <c r="S124" s="102" t="s">
        <v>174</v>
      </c>
      <c r="T124" s="103" t="s">
        <v>175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176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0.1002369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148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77</v>
      </c>
      <c r="E126" s="216" t="s">
        <v>177</v>
      </c>
      <c r="F126" s="216" t="s">
        <v>178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P127+P143+P156+P161</f>
        <v>0</v>
      </c>
      <c r="Q126" s="221"/>
      <c r="R126" s="222">
        <f>R127+R143+R156+R161</f>
        <v>0.1002369</v>
      </c>
      <c r="S126" s="221"/>
      <c r="T126" s="223">
        <f>T127+T143+T156+T161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85</v>
      </c>
      <c r="AT126" s="225" t="s">
        <v>77</v>
      </c>
      <c r="AU126" s="225" t="s">
        <v>78</v>
      </c>
      <c r="AY126" s="224" t="s">
        <v>179</v>
      </c>
      <c r="BK126" s="226">
        <f>BK127+BK143+BK156+BK161</f>
        <v>0</v>
      </c>
    </row>
    <row r="127" s="12" customFormat="1" ht="22.8" customHeight="1">
      <c r="A127" s="12"/>
      <c r="B127" s="213"/>
      <c r="C127" s="214"/>
      <c r="D127" s="215" t="s">
        <v>77</v>
      </c>
      <c r="E127" s="227" t="s">
        <v>85</v>
      </c>
      <c r="F127" s="227" t="s">
        <v>180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SUM(P128:P142)</f>
        <v>0</v>
      </c>
      <c r="Q127" s="221"/>
      <c r="R127" s="222">
        <f>SUM(R128:R142)</f>
        <v>0</v>
      </c>
      <c r="S127" s="221"/>
      <c r="T127" s="223">
        <f>SUM(T128:T142)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77</v>
      </c>
      <c r="AU127" s="225" t="s">
        <v>85</v>
      </c>
      <c r="AY127" s="224" t="s">
        <v>179</v>
      </c>
      <c r="BK127" s="226">
        <f>SUM(BK128:BK142)</f>
        <v>0</v>
      </c>
    </row>
    <row r="128" s="2" customFormat="1" ht="33" customHeight="1">
      <c r="A128" s="39"/>
      <c r="B128" s="40"/>
      <c r="C128" s="229" t="s">
        <v>85</v>
      </c>
      <c r="D128" s="229" t="s">
        <v>181</v>
      </c>
      <c r="E128" s="230" t="s">
        <v>1442</v>
      </c>
      <c r="F128" s="231" t="s">
        <v>1443</v>
      </c>
      <c r="G128" s="232" t="s">
        <v>246</v>
      </c>
      <c r="H128" s="233">
        <v>73.890000000000001</v>
      </c>
      <c r="I128" s="234"/>
      <c r="J128" s="235">
        <f>ROUND(I128*H128,2)</f>
        <v>0</v>
      </c>
      <c r="K128" s="231" t="s">
        <v>185</v>
      </c>
      <c r="L128" s="45"/>
      <c r="M128" s="236" t="s">
        <v>1</v>
      </c>
      <c r="N128" s="237" t="s">
        <v>43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186</v>
      </c>
      <c r="AT128" s="240" t="s">
        <v>181</v>
      </c>
      <c r="AU128" s="240" t="s">
        <v>87</v>
      </c>
      <c r="AY128" s="18" t="s">
        <v>179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85</v>
      </c>
      <c r="BK128" s="241">
        <f>ROUND(I128*H128,2)</f>
        <v>0</v>
      </c>
      <c r="BL128" s="18" t="s">
        <v>186</v>
      </c>
      <c r="BM128" s="240" t="s">
        <v>1444</v>
      </c>
    </row>
    <row r="129" s="2" customFormat="1">
      <c r="A129" s="39"/>
      <c r="B129" s="40"/>
      <c r="C129" s="41"/>
      <c r="D129" s="242" t="s">
        <v>188</v>
      </c>
      <c r="E129" s="41"/>
      <c r="F129" s="243" t="s">
        <v>1445</v>
      </c>
      <c r="G129" s="41"/>
      <c r="H129" s="41"/>
      <c r="I129" s="244"/>
      <c r="J129" s="41"/>
      <c r="K129" s="41"/>
      <c r="L129" s="45"/>
      <c r="M129" s="245"/>
      <c r="N129" s="24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188</v>
      </c>
      <c r="AU129" s="18" t="s">
        <v>87</v>
      </c>
    </row>
    <row r="130" s="15" customFormat="1">
      <c r="A130" s="15"/>
      <c r="B130" s="270"/>
      <c r="C130" s="271"/>
      <c r="D130" s="242" t="s">
        <v>190</v>
      </c>
      <c r="E130" s="272" t="s">
        <v>1</v>
      </c>
      <c r="F130" s="273" t="s">
        <v>1446</v>
      </c>
      <c r="G130" s="271"/>
      <c r="H130" s="272" t="s">
        <v>1</v>
      </c>
      <c r="I130" s="274"/>
      <c r="J130" s="271"/>
      <c r="K130" s="271"/>
      <c r="L130" s="275"/>
      <c r="M130" s="276"/>
      <c r="N130" s="277"/>
      <c r="O130" s="277"/>
      <c r="P130" s="277"/>
      <c r="Q130" s="277"/>
      <c r="R130" s="277"/>
      <c r="S130" s="277"/>
      <c r="T130" s="27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9" t="s">
        <v>190</v>
      </c>
      <c r="AU130" s="279" t="s">
        <v>87</v>
      </c>
      <c r="AV130" s="15" t="s">
        <v>85</v>
      </c>
      <c r="AW130" s="15" t="s">
        <v>34</v>
      </c>
      <c r="AX130" s="15" t="s">
        <v>78</v>
      </c>
      <c r="AY130" s="279" t="s">
        <v>179</v>
      </c>
    </row>
    <row r="131" s="13" customFormat="1">
      <c r="A131" s="13"/>
      <c r="B131" s="247"/>
      <c r="C131" s="248"/>
      <c r="D131" s="242" t="s">
        <v>190</v>
      </c>
      <c r="E131" s="249" t="s">
        <v>1</v>
      </c>
      <c r="F131" s="250" t="s">
        <v>2854</v>
      </c>
      <c r="G131" s="248"/>
      <c r="H131" s="251">
        <v>22.373999999999999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190</v>
      </c>
      <c r="AU131" s="257" t="s">
        <v>87</v>
      </c>
      <c r="AV131" s="13" t="s">
        <v>87</v>
      </c>
      <c r="AW131" s="13" t="s">
        <v>34</v>
      </c>
      <c r="AX131" s="13" t="s">
        <v>78</v>
      </c>
      <c r="AY131" s="257" t="s">
        <v>179</v>
      </c>
    </row>
    <row r="132" s="13" customFormat="1">
      <c r="A132" s="13"/>
      <c r="B132" s="247"/>
      <c r="C132" s="248"/>
      <c r="D132" s="242" t="s">
        <v>190</v>
      </c>
      <c r="E132" s="249" t="s">
        <v>1</v>
      </c>
      <c r="F132" s="250" t="s">
        <v>2855</v>
      </c>
      <c r="G132" s="248"/>
      <c r="H132" s="251">
        <v>51.515999999999998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190</v>
      </c>
      <c r="AU132" s="257" t="s">
        <v>87</v>
      </c>
      <c r="AV132" s="13" t="s">
        <v>87</v>
      </c>
      <c r="AW132" s="13" t="s">
        <v>34</v>
      </c>
      <c r="AX132" s="13" t="s">
        <v>78</v>
      </c>
      <c r="AY132" s="257" t="s">
        <v>179</v>
      </c>
    </row>
    <row r="133" s="14" customFormat="1">
      <c r="A133" s="14"/>
      <c r="B133" s="258"/>
      <c r="C133" s="259"/>
      <c r="D133" s="242" t="s">
        <v>190</v>
      </c>
      <c r="E133" s="260" t="s">
        <v>1</v>
      </c>
      <c r="F133" s="261" t="s">
        <v>192</v>
      </c>
      <c r="G133" s="259"/>
      <c r="H133" s="262">
        <v>73.890000000000001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8" t="s">
        <v>190</v>
      </c>
      <c r="AU133" s="268" t="s">
        <v>87</v>
      </c>
      <c r="AV133" s="14" t="s">
        <v>186</v>
      </c>
      <c r="AW133" s="14" t="s">
        <v>34</v>
      </c>
      <c r="AX133" s="14" t="s">
        <v>85</v>
      </c>
      <c r="AY133" s="268" t="s">
        <v>179</v>
      </c>
    </row>
    <row r="134" s="2" customFormat="1" ht="37.8" customHeight="1">
      <c r="A134" s="39"/>
      <c r="B134" s="40"/>
      <c r="C134" s="229" t="s">
        <v>87</v>
      </c>
      <c r="D134" s="229" t="s">
        <v>181</v>
      </c>
      <c r="E134" s="230" t="s">
        <v>379</v>
      </c>
      <c r="F134" s="231" t="s">
        <v>380</v>
      </c>
      <c r="G134" s="232" t="s">
        <v>246</v>
      </c>
      <c r="H134" s="233">
        <v>73.890000000000001</v>
      </c>
      <c r="I134" s="234"/>
      <c r="J134" s="235">
        <f>ROUND(I134*H134,2)</f>
        <v>0</v>
      </c>
      <c r="K134" s="231" t="s">
        <v>185</v>
      </c>
      <c r="L134" s="45"/>
      <c r="M134" s="236" t="s">
        <v>1</v>
      </c>
      <c r="N134" s="237" t="s">
        <v>43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186</v>
      </c>
      <c r="AT134" s="240" t="s">
        <v>181</v>
      </c>
      <c r="AU134" s="240" t="s">
        <v>87</v>
      </c>
      <c r="AY134" s="18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85</v>
      </c>
      <c r="BK134" s="241">
        <f>ROUND(I134*H134,2)</f>
        <v>0</v>
      </c>
      <c r="BL134" s="18" t="s">
        <v>186</v>
      </c>
      <c r="BM134" s="240" t="s">
        <v>1449</v>
      </c>
    </row>
    <row r="135" s="2" customFormat="1">
      <c r="A135" s="39"/>
      <c r="B135" s="40"/>
      <c r="C135" s="41"/>
      <c r="D135" s="242" t="s">
        <v>188</v>
      </c>
      <c r="E135" s="41"/>
      <c r="F135" s="243" t="s">
        <v>382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188</v>
      </c>
      <c r="AU135" s="18" t="s">
        <v>87</v>
      </c>
    </row>
    <row r="136" s="2" customFormat="1">
      <c r="A136" s="39"/>
      <c r="B136" s="40"/>
      <c r="C136" s="41"/>
      <c r="D136" s="242" t="s">
        <v>198</v>
      </c>
      <c r="E136" s="41"/>
      <c r="F136" s="269" t="s">
        <v>329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198</v>
      </c>
      <c r="AU136" s="18" t="s">
        <v>87</v>
      </c>
    </row>
    <row r="137" s="13" customFormat="1">
      <c r="A137" s="13"/>
      <c r="B137" s="247"/>
      <c r="C137" s="248"/>
      <c r="D137" s="242" t="s">
        <v>190</v>
      </c>
      <c r="E137" s="249" t="s">
        <v>1</v>
      </c>
      <c r="F137" s="250" t="s">
        <v>2856</v>
      </c>
      <c r="G137" s="248"/>
      <c r="H137" s="251">
        <v>73.890000000000001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190</v>
      </c>
      <c r="AU137" s="257" t="s">
        <v>87</v>
      </c>
      <c r="AV137" s="13" t="s">
        <v>87</v>
      </c>
      <c r="AW137" s="13" t="s">
        <v>34</v>
      </c>
      <c r="AX137" s="13" t="s">
        <v>78</v>
      </c>
      <c r="AY137" s="257" t="s">
        <v>179</v>
      </c>
    </row>
    <row r="138" s="14" customFormat="1">
      <c r="A138" s="14"/>
      <c r="B138" s="258"/>
      <c r="C138" s="259"/>
      <c r="D138" s="242" t="s">
        <v>190</v>
      </c>
      <c r="E138" s="260" t="s">
        <v>1</v>
      </c>
      <c r="F138" s="261" t="s">
        <v>192</v>
      </c>
      <c r="G138" s="259"/>
      <c r="H138" s="262">
        <v>73.890000000000001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190</v>
      </c>
      <c r="AU138" s="268" t="s">
        <v>87</v>
      </c>
      <c r="AV138" s="14" t="s">
        <v>186</v>
      </c>
      <c r="AW138" s="14" t="s">
        <v>34</v>
      </c>
      <c r="AX138" s="14" t="s">
        <v>85</v>
      </c>
      <c r="AY138" s="268" t="s">
        <v>179</v>
      </c>
    </row>
    <row r="139" s="2" customFormat="1" ht="33" customHeight="1">
      <c r="A139" s="39"/>
      <c r="B139" s="40"/>
      <c r="C139" s="229" t="s">
        <v>95</v>
      </c>
      <c r="D139" s="229" t="s">
        <v>181</v>
      </c>
      <c r="E139" s="230" t="s">
        <v>409</v>
      </c>
      <c r="F139" s="231" t="s">
        <v>410</v>
      </c>
      <c r="G139" s="232" t="s">
        <v>403</v>
      </c>
      <c r="H139" s="233">
        <v>133.00200000000001</v>
      </c>
      <c r="I139" s="234"/>
      <c r="J139" s="235">
        <f>ROUND(I139*H139,2)</f>
        <v>0</v>
      </c>
      <c r="K139" s="231" t="s">
        <v>185</v>
      </c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186</v>
      </c>
      <c r="AT139" s="240" t="s">
        <v>181</v>
      </c>
      <c r="AU139" s="240" t="s">
        <v>87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186</v>
      </c>
      <c r="BM139" s="240" t="s">
        <v>1451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412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87</v>
      </c>
    </row>
    <row r="141" s="13" customFormat="1">
      <c r="A141" s="13"/>
      <c r="B141" s="247"/>
      <c r="C141" s="248"/>
      <c r="D141" s="242" t="s">
        <v>190</v>
      </c>
      <c r="E141" s="249" t="s">
        <v>1</v>
      </c>
      <c r="F141" s="250" t="s">
        <v>2856</v>
      </c>
      <c r="G141" s="248"/>
      <c r="H141" s="251">
        <v>73.890000000000001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190</v>
      </c>
      <c r="AU141" s="257" t="s">
        <v>87</v>
      </c>
      <c r="AV141" s="13" t="s">
        <v>87</v>
      </c>
      <c r="AW141" s="13" t="s">
        <v>34</v>
      </c>
      <c r="AX141" s="13" t="s">
        <v>85</v>
      </c>
      <c r="AY141" s="257" t="s">
        <v>179</v>
      </c>
    </row>
    <row r="142" s="13" customFormat="1">
      <c r="A142" s="13"/>
      <c r="B142" s="247"/>
      <c r="C142" s="248"/>
      <c r="D142" s="242" t="s">
        <v>190</v>
      </c>
      <c r="E142" s="248"/>
      <c r="F142" s="250" t="s">
        <v>2857</v>
      </c>
      <c r="G142" s="248"/>
      <c r="H142" s="251">
        <v>133.00200000000001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190</v>
      </c>
      <c r="AU142" s="257" t="s">
        <v>87</v>
      </c>
      <c r="AV142" s="13" t="s">
        <v>87</v>
      </c>
      <c r="AW142" s="13" t="s">
        <v>4</v>
      </c>
      <c r="AX142" s="13" t="s">
        <v>85</v>
      </c>
      <c r="AY142" s="257" t="s">
        <v>179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211</v>
      </c>
      <c r="F143" s="227" t="s">
        <v>1453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SUM(P144:P155)</f>
        <v>0</v>
      </c>
      <c r="Q143" s="221"/>
      <c r="R143" s="222">
        <f>SUM(R144:R155)</f>
        <v>0</v>
      </c>
      <c r="S143" s="221"/>
      <c r="T143" s="223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85</v>
      </c>
      <c r="AY143" s="224" t="s">
        <v>179</v>
      </c>
      <c r="BK143" s="226">
        <f>SUM(BK144:BK155)</f>
        <v>0</v>
      </c>
    </row>
    <row r="144" s="2" customFormat="1" ht="24.15" customHeight="1">
      <c r="A144" s="39"/>
      <c r="B144" s="40"/>
      <c r="C144" s="229" t="s">
        <v>186</v>
      </c>
      <c r="D144" s="229" t="s">
        <v>181</v>
      </c>
      <c r="E144" s="230" t="s">
        <v>2858</v>
      </c>
      <c r="F144" s="231" t="s">
        <v>2859</v>
      </c>
      <c r="G144" s="232" t="s">
        <v>184</v>
      </c>
      <c r="H144" s="233">
        <v>149.16</v>
      </c>
      <c r="I144" s="234"/>
      <c r="J144" s="235">
        <f>ROUND(I144*H144,2)</f>
        <v>0</v>
      </c>
      <c r="K144" s="231" t="s">
        <v>185</v>
      </c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186</v>
      </c>
      <c r="AT144" s="240" t="s">
        <v>181</v>
      </c>
      <c r="AU144" s="240" t="s">
        <v>87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186</v>
      </c>
      <c r="BM144" s="240" t="s">
        <v>2860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2861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87</v>
      </c>
    </row>
    <row r="146" s="13" customFormat="1">
      <c r="A146" s="13"/>
      <c r="B146" s="247"/>
      <c r="C146" s="248"/>
      <c r="D146" s="242" t="s">
        <v>190</v>
      </c>
      <c r="E146" s="249" t="s">
        <v>1</v>
      </c>
      <c r="F146" s="250" t="s">
        <v>2862</v>
      </c>
      <c r="G146" s="248"/>
      <c r="H146" s="251">
        <v>149.16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190</v>
      </c>
      <c r="AU146" s="257" t="s">
        <v>87</v>
      </c>
      <c r="AV146" s="13" t="s">
        <v>87</v>
      </c>
      <c r="AW146" s="13" t="s">
        <v>34</v>
      </c>
      <c r="AX146" s="13" t="s">
        <v>78</v>
      </c>
      <c r="AY146" s="257" t="s">
        <v>179</v>
      </c>
    </row>
    <row r="147" s="14" customFormat="1">
      <c r="A147" s="14"/>
      <c r="B147" s="258"/>
      <c r="C147" s="259"/>
      <c r="D147" s="242" t="s">
        <v>190</v>
      </c>
      <c r="E147" s="260" t="s">
        <v>1</v>
      </c>
      <c r="F147" s="261" t="s">
        <v>192</v>
      </c>
      <c r="G147" s="259"/>
      <c r="H147" s="262">
        <v>149.16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190</v>
      </c>
      <c r="AU147" s="268" t="s">
        <v>87</v>
      </c>
      <c r="AV147" s="14" t="s">
        <v>186</v>
      </c>
      <c r="AW147" s="14" t="s">
        <v>34</v>
      </c>
      <c r="AX147" s="14" t="s">
        <v>85</v>
      </c>
      <c r="AY147" s="268" t="s">
        <v>179</v>
      </c>
    </row>
    <row r="148" s="2" customFormat="1" ht="24.15" customHeight="1">
      <c r="A148" s="39"/>
      <c r="B148" s="40"/>
      <c r="C148" s="229" t="s">
        <v>211</v>
      </c>
      <c r="D148" s="229" t="s">
        <v>181</v>
      </c>
      <c r="E148" s="230" t="s">
        <v>1459</v>
      </c>
      <c r="F148" s="231" t="s">
        <v>1460</v>
      </c>
      <c r="G148" s="232" t="s">
        <v>184</v>
      </c>
      <c r="H148" s="233">
        <v>114.48</v>
      </c>
      <c r="I148" s="234"/>
      <c r="J148" s="235">
        <f>ROUND(I148*H148,2)</f>
        <v>0</v>
      </c>
      <c r="K148" s="231" t="s">
        <v>185</v>
      </c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186</v>
      </c>
      <c r="AT148" s="240" t="s">
        <v>181</v>
      </c>
      <c r="AU148" s="240" t="s">
        <v>87</v>
      </c>
      <c r="AY148" s="18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85</v>
      </c>
      <c r="BK148" s="241">
        <f>ROUND(I148*H148,2)</f>
        <v>0</v>
      </c>
      <c r="BL148" s="18" t="s">
        <v>186</v>
      </c>
      <c r="BM148" s="240" t="s">
        <v>1461</v>
      </c>
    </row>
    <row r="149" s="2" customFormat="1">
      <c r="A149" s="39"/>
      <c r="B149" s="40"/>
      <c r="C149" s="41"/>
      <c r="D149" s="242" t="s">
        <v>188</v>
      </c>
      <c r="E149" s="41"/>
      <c r="F149" s="243" t="s">
        <v>1462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188</v>
      </c>
      <c r="AU149" s="18" t="s">
        <v>87</v>
      </c>
    </row>
    <row r="150" s="13" customFormat="1">
      <c r="A150" s="13"/>
      <c r="B150" s="247"/>
      <c r="C150" s="248"/>
      <c r="D150" s="242" t="s">
        <v>190</v>
      </c>
      <c r="E150" s="249" t="s">
        <v>1</v>
      </c>
      <c r="F150" s="250" t="s">
        <v>2863</v>
      </c>
      <c r="G150" s="248"/>
      <c r="H150" s="251">
        <v>114.48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190</v>
      </c>
      <c r="AU150" s="257" t="s">
        <v>87</v>
      </c>
      <c r="AV150" s="13" t="s">
        <v>87</v>
      </c>
      <c r="AW150" s="13" t="s">
        <v>34</v>
      </c>
      <c r="AX150" s="13" t="s">
        <v>78</v>
      </c>
      <c r="AY150" s="257" t="s">
        <v>179</v>
      </c>
    </row>
    <row r="151" s="14" customFormat="1">
      <c r="A151" s="14"/>
      <c r="B151" s="258"/>
      <c r="C151" s="259"/>
      <c r="D151" s="242" t="s">
        <v>190</v>
      </c>
      <c r="E151" s="260" t="s">
        <v>1</v>
      </c>
      <c r="F151" s="261" t="s">
        <v>192</v>
      </c>
      <c r="G151" s="259"/>
      <c r="H151" s="262">
        <v>114.48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8" t="s">
        <v>190</v>
      </c>
      <c r="AU151" s="268" t="s">
        <v>87</v>
      </c>
      <c r="AV151" s="14" t="s">
        <v>186</v>
      </c>
      <c r="AW151" s="14" t="s">
        <v>34</v>
      </c>
      <c r="AX151" s="14" t="s">
        <v>85</v>
      </c>
      <c r="AY151" s="268" t="s">
        <v>179</v>
      </c>
    </row>
    <row r="152" s="2" customFormat="1" ht="24.15" customHeight="1">
      <c r="A152" s="39"/>
      <c r="B152" s="40"/>
      <c r="C152" s="229" t="s">
        <v>217</v>
      </c>
      <c r="D152" s="229" t="s">
        <v>181</v>
      </c>
      <c r="E152" s="230" t="s">
        <v>1464</v>
      </c>
      <c r="F152" s="231" t="s">
        <v>1465</v>
      </c>
      <c r="G152" s="232" t="s">
        <v>184</v>
      </c>
      <c r="H152" s="233">
        <v>114.48</v>
      </c>
      <c r="I152" s="234"/>
      <c r="J152" s="235">
        <f>ROUND(I152*H152,2)</f>
        <v>0</v>
      </c>
      <c r="K152" s="231" t="s">
        <v>185</v>
      </c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186</v>
      </c>
      <c r="AT152" s="240" t="s">
        <v>181</v>
      </c>
      <c r="AU152" s="240" t="s">
        <v>87</v>
      </c>
      <c r="AY152" s="18" t="s">
        <v>179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85</v>
      </c>
      <c r="BK152" s="241">
        <f>ROUND(I152*H152,2)</f>
        <v>0</v>
      </c>
      <c r="BL152" s="18" t="s">
        <v>186</v>
      </c>
      <c r="BM152" s="240" t="s">
        <v>1466</v>
      </c>
    </row>
    <row r="153" s="2" customFormat="1">
      <c r="A153" s="39"/>
      <c r="B153" s="40"/>
      <c r="C153" s="41"/>
      <c r="D153" s="242" t="s">
        <v>188</v>
      </c>
      <c r="E153" s="41"/>
      <c r="F153" s="243" t="s">
        <v>1467</v>
      </c>
      <c r="G153" s="41"/>
      <c r="H153" s="41"/>
      <c r="I153" s="244"/>
      <c r="J153" s="41"/>
      <c r="K153" s="41"/>
      <c r="L153" s="45"/>
      <c r="M153" s="245"/>
      <c r="N153" s="24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188</v>
      </c>
      <c r="AU153" s="18" t="s">
        <v>87</v>
      </c>
    </row>
    <row r="154" s="13" customFormat="1">
      <c r="A154" s="13"/>
      <c r="B154" s="247"/>
      <c r="C154" s="248"/>
      <c r="D154" s="242" t="s">
        <v>190</v>
      </c>
      <c r="E154" s="249" t="s">
        <v>1</v>
      </c>
      <c r="F154" s="250" t="s">
        <v>2863</v>
      </c>
      <c r="G154" s="248"/>
      <c r="H154" s="251">
        <v>114.48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190</v>
      </c>
      <c r="AU154" s="257" t="s">
        <v>87</v>
      </c>
      <c r="AV154" s="13" t="s">
        <v>87</v>
      </c>
      <c r="AW154" s="13" t="s">
        <v>34</v>
      </c>
      <c r="AX154" s="13" t="s">
        <v>78</v>
      </c>
      <c r="AY154" s="257" t="s">
        <v>179</v>
      </c>
    </row>
    <row r="155" s="14" customFormat="1">
      <c r="A155" s="14"/>
      <c r="B155" s="258"/>
      <c r="C155" s="259"/>
      <c r="D155" s="242" t="s">
        <v>190</v>
      </c>
      <c r="E155" s="260" t="s">
        <v>1</v>
      </c>
      <c r="F155" s="261" t="s">
        <v>192</v>
      </c>
      <c r="G155" s="259"/>
      <c r="H155" s="262">
        <v>114.48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190</v>
      </c>
      <c r="AU155" s="268" t="s">
        <v>87</v>
      </c>
      <c r="AV155" s="14" t="s">
        <v>186</v>
      </c>
      <c r="AW155" s="14" t="s">
        <v>34</v>
      </c>
      <c r="AX155" s="14" t="s">
        <v>85</v>
      </c>
      <c r="AY155" s="268" t="s">
        <v>179</v>
      </c>
    </row>
    <row r="156" s="12" customFormat="1" ht="22.8" customHeight="1">
      <c r="A156" s="12"/>
      <c r="B156" s="213"/>
      <c r="C156" s="214"/>
      <c r="D156" s="215" t="s">
        <v>77</v>
      </c>
      <c r="E156" s="227" t="s">
        <v>216</v>
      </c>
      <c r="F156" s="227" t="s">
        <v>1029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SUM(P157:P160)</f>
        <v>0</v>
      </c>
      <c r="Q156" s="221"/>
      <c r="R156" s="222">
        <f>SUM(R157:R160)</f>
        <v>0.1002369</v>
      </c>
      <c r="S156" s="221"/>
      <c r="T156" s="22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85</v>
      </c>
      <c r="AT156" s="225" t="s">
        <v>77</v>
      </c>
      <c r="AU156" s="225" t="s">
        <v>85</v>
      </c>
      <c r="AY156" s="224" t="s">
        <v>179</v>
      </c>
      <c r="BK156" s="226">
        <f>SUM(BK157:BK160)</f>
        <v>0</v>
      </c>
    </row>
    <row r="157" s="2" customFormat="1" ht="24.15" customHeight="1">
      <c r="A157" s="39"/>
      <c r="B157" s="40"/>
      <c r="C157" s="229" t="s">
        <v>222</v>
      </c>
      <c r="D157" s="229" t="s">
        <v>181</v>
      </c>
      <c r="E157" s="230" t="s">
        <v>1468</v>
      </c>
      <c r="F157" s="231" t="s">
        <v>1469</v>
      </c>
      <c r="G157" s="232" t="s">
        <v>184</v>
      </c>
      <c r="H157" s="233">
        <v>213.27000000000001</v>
      </c>
      <c r="I157" s="234"/>
      <c r="J157" s="235">
        <f>ROUND(I157*H157,2)</f>
        <v>0</v>
      </c>
      <c r="K157" s="231" t="s">
        <v>185</v>
      </c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0.00046999999999999999</v>
      </c>
      <c r="R157" s="238">
        <f>Q157*H157</f>
        <v>0.1002369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186</v>
      </c>
      <c r="AT157" s="240" t="s">
        <v>181</v>
      </c>
      <c r="AU157" s="240" t="s">
        <v>87</v>
      </c>
      <c r="AY157" s="18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85</v>
      </c>
      <c r="BK157" s="241">
        <f>ROUND(I157*H157,2)</f>
        <v>0</v>
      </c>
      <c r="BL157" s="18" t="s">
        <v>186</v>
      </c>
      <c r="BM157" s="240" t="s">
        <v>1470</v>
      </c>
    </row>
    <row r="158" s="2" customFormat="1">
      <c r="A158" s="39"/>
      <c r="B158" s="40"/>
      <c r="C158" s="41"/>
      <c r="D158" s="242" t="s">
        <v>188</v>
      </c>
      <c r="E158" s="41"/>
      <c r="F158" s="243" t="s">
        <v>1471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188</v>
      </c>
      <c r="AU158" s="18" t="s">
        <v>87</v>
      </c>
    </row>
    <row r="159" s="13" customFormat="1">
      <c r="A159" s="13"/>
      <c r="B159" s="247"/>
      <c r="C159" s="248"/>
      <c r="D159" s="242" t="s">
        <v>190</v>
      </c>
      <c r="E159" s="249" t="s">
        <v>1</v>
      </c>
      <c r="F159" s="250" t="s">
        <v>2864</v>
      </c>
      <c r="G159" s="248"/>
      <c r="H159" s="251">
        <v>213.27000000000001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190</v>
      </c>
      <c r="AU159" s="257" t="s">
        <v>87</v>
      </c>
      <c r="AV159" s="13" t="s">
        <v>87</v>
      </c>
      <c r="AW159" s="13" t="s">
        <v>34</v>
      </c>
      <c r="AX159" s="13" t="s">
        <v>78</v>
      </c>
      <c r="AY159" s="257" t="s">
        <v>179</v>
      </c>
    </row>
    <row r="160" s="14" customFormat="1">
      <c r="A160" s="14"/>
      <c r="B160" s="258"/>
      <c r="C160" s="259"/>
      <c r="D160" s="242" t="s">
        <v>190</v>
      </c>
      <c r="E160" s="260" t="s">
        <v>1</v>
      </c>
      <c r="F160" s="261" t="s">
        <v>192</v>
      </c>
      <c r="G160" s="259"/>
      <c r="H160" s="262">
        <v>213.27000000000001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8" t="s">
        <v>190</v>
      </c>
      <c r="AU160" s="268" t="s">
        <v>87</v>
      </c>
      <c r="AV160" s="14" t="s">
        <v>186</v>
      </c>
      <c r="AW160" s="14" t="s">
        <v>34</v>
      </c>
      <c r="AX160" s="14" t="s">
        <v>85</v>
      </c>
      <c r="AY160" s="268" t="s">
        <v>179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1341</v>
      </c>
      <c r="F161" s="227" t="s">
        <v>1342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SUM(P162:P163)</f>
        <v>0</v>
      </c>
      <c r="Q161" s="221"/>
      <c r="R161" s="222">
        <f>SUM(R162:R163)</f>
        <v>0</v>
      </c>
      <c r="S161" s="221"/>
      <c r="T161" s="223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179</v>
      </c>
      <c r="BK161" s="226">
        <f>SUM(BK162:BK163)</f>
        <v>0</v>
      </c>
    </row>
    <row r="162" s="2" customFormat="1" ht="33" customHeight="1">
      <c r="A162" s="39"/>
      <c r="B162" s="40"/>
      <c r="C162" s="229" t="s">
        <v>227</v>
      </c>
      <c r="D162" s="229" t="s">
        <v>181</v>
      </c>
      <c r="E162" s="230" t="s">
        <v>1344</v>
      </c>
      <c r="F162" s="231" t="s">
        <v>1345</v>
      </c>
      <c r="G162" s="232" t="s">
        <v>403</v>
      </c>
      <c r="H162" s="233">
        <v>0.10000000000000001</v>
      </c>
      <c r="I162" s="234"/>
      <c r="J162" s="235">
        <f>ROUND(I162*H162,2)</f>
        <v>0</v>
      </c>
      <c r="K162" s="231" t="s">
        <v>185</v>
      </c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186</v>
      </c>
      <c r="AT162" s="240" t="s">
        <v>181</v>
      </c>
      <c r="AU162" s="240" t="s">
        <v>87</v>
      </c>
      <c r="AY162" s="18" t="s">
        <v>179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85</v>
      </c>
      <c r="BK162" s="241">
        <f>ROUND(I162*H162,2)</f>
        <v>0</v>
      </c>
      <c r="BL162" s="18" t="s">
        <v>186</v>
      </c>
      <c r="BM162" s="240" t="s">
        <v>1473</v>
      </c>
    </row>
    <row r="163" s="2" customFormat="1">
      <c r="A163" s="39"/>
      <c r="B163" s="40"/>
      <c r="C163" s="41"/>
      <c r="D163" s="242" t="s">
        <v>188</v>
      </c>
      <c r="E163" s="41"/>
      <c r="F163" s="243" t="s">
        <v>1347</v>
      </c>
      <c r="G163" s="41"/>
      <c r="H163" s="41"/>
      <c r="I163" s="244"/>
      <c r="J163" s="41"/>
      <c r="K163" s="41"/>
      <c r="L163" s="45"/>
      <c r="M163" s="304"/>
      <c r="N163" s="305"/>
      <c r="O163" s="306"/>
      <c r="P163" s="306"/>
      <c r="Q163" s="306"/>
      <c r="R163" s="306"/>
      <c r="S163" s="306"/>
      <c r="T163" s="307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188</v>
      </c>
      <c r="AU163" s="18" t="s">
        <v>87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vkakfbdgNFsXYJFzTNHshzl3CzaHqVI3pno7j10XVezbnLsg7trGvcdbi9RboNR7c3Nl6huJyXNuqWq3qg3j9g==" hashValue="CtIhnSuOF1rhDNiulXIb6+3RXfAMlGPMq7vElbzX76RoWYWV/ML/ZNe7auMO7MtF2VUSKdTllSl+tw21/Njjog==" algorithmName="SHA-512" password="CC35"/>
  <autoFilter ref="C124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2865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ROUND((SUM(BE131:BE790)),  2)</f>
        <v>0</v>
      </c>
      <c r="G35" s="39"/>
      <c r="H35" s="39"/>
      <c r="I35" s="166">
        <v>0.20999999999999999</v>
      </c>
      <c r="J35" s="165">
        <f>ROUND(((SUM(BE131:BE790))*I35),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ROUND((SUM(BF131:BF790)),  2)</f>
        <v>0</v>
      </c>
      <c r="G36" s="39"/>
      <c r="H36" s="39"/>
      <c r="I36" s="166">
        <v>0.14999999999999999</v>
      </c>
      <c r="J36" s="165">
        <f>ROUND(((SUM(BF131:BF790))*I36),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ROUND((SUM(BG131:BG790)),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ROUND((SUM(BH131:BH790)),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ROUND((SUM(BI131:BI790)),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302 - Tlaková splašková kanalizace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149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150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152</v>
      </c>
      <c r="E101" s="199"/>
      <c r="F101" s="199"/>
      <c r="G101" s="199"/>
      <c r="H101" s="199"/>
      <c r="I101" s="199"/>
      <c r="J101" s="200">
        <f>J470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153</v>
      </c>
      <c r="E102" s="199"/>
      <c r="F102" s="199"/>
      <c r="G102" s="199"/>
      <c r="H102" s="199"/>
      <c r="I102" s="199"/>
      <c r="J102" s="200">
        <f>J473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1441</v>
      </c>
      <c r="E103" s="199"/>
      <c r="F103" s="199"/>
      <c r="G103" s="199"/>
      <c r="H103" s="199"/>
      <c r="I103" s="199"/>
      <c r="J103" s="200">
        <f>J503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155</v>
      </c>
      <c r="E104" s="199"/>
      <c r="F104" s="199"/>
      <c r="G104" s="199"/>
      <c r="H104" s="199"/>
      <c r="I104" s="199"/>
      <c r="J104" s="200">
        <f>J526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156</v>
      </c>
      <c r="E105" s="199"/>
      <c r="F105" s="199"/>
      <c r="G105" s="199"/>
      <c r="H105" s="199"/>
      <c r="I105" s="199"/>
      <c r="J105" s="200">
        <f>J717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158</v>
      </c>
      <c r="E106" s="199"/>
      <c r="F106" s="199"/>
      <c r="G106" s="199"/>
      <c r="H106" s="199"/>
      <c r="I106" s="199"/>
      <c r="J106" s="200">
        <f>J738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159</v>
      </c>
      <c r="E107" s="199"/>
      <c r="F107" s="199"/>
      <c r="G107" s="199"/>
      <c r="H107" s="199"/>
      <c r="I107" s="199"/>
      <c r="J107" s="200">
        <f>J779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160</v>
      </c>
      <c r="E108" s="194"/>
      <c r="F108" s="194"/>
      <c r="G108" s="194"/>
      <c r="H108" s="194"/>
      <c r="I108" s="194"/>
      <c r="J108" s="195">
        <f>J784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2866</v>
      </c>
      <c r="E109" s="199"/>
      <c r="F109" s="199"/>
      <c r="G109" s="199"/>
      <c r="H109" s="199"/>
      <c r="I109" s="199"/>
      <c r="J109" s="200">
        <f>J785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164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Klatovy - cyklostezka podél I/22 v Puškinově ulici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138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2360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140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 xml:space="preserve">SO 302 - Tlaková splašková kanalizace 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F14</f>
        <v xml:space="preserve">Klatovy </v>
      </c>
      <c r="G125" s="41"/>
      <c r="H125" s="41"/>
      <c r="I125" s="33" t="s">
        <v>24</v>
      </c>
      <c r="J125" s="80" t="str">
        <f>IF(J14="","",J14)</f>
        <v>2. 11. 2023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26</v>
      </c>
      <c r="D127" s="41"/>
      <c r="E127" s="41"/>
      <c r="F127" s="28" t="str">
        <f>E17</f>
        <v xml:space="preserve"> </v>
      </c>
      <c r="G127" s="41"/>
      <c r="H127" s="41"/>
      <c r="I127" s="33" t="s">
        <v>32</v>
      </c>
      <c r="J127" s="37" t="str">
        <f>E23</f>
        <v>Projekce dopravní Filip,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35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165</v>
      </c>
      <c r="D130" s="205" t="s">
        <v>63</v>
      </c>
      <c r="E130" s="205" t="s">
        <v>59</v>
      </c>
      <c r="F130" s="205" t="s">
        <v>60</v>
      </c>
      <c r="G130" s="205" t="s">
        <v>166</v>
      </c>
      <c r="H130" s="205" t="s">
        <v>167</v>
      </c>
      <c r="I130" s="205" t="s">
        <v>168</v>
      </c>
      <c r="J130" s="205" t="s">
        <v>146</v>
      </c>
      <c r="K130" s="206" t="s">
        <v>169</v>
      </c>
      <c r="L130" s="207"/>
      <c r="M130" s="101" t="s">
        <v>1</v>
      </c>
      <c r="N130" s="102" t="s">
        <v>42</v>
      </c>
      <c r="O130" s="102" t="s">
        <v>170</v>
      </c>
      <c r="P130" s="102" t="s">
        <v>171</v>
      </c>
      <c r="Q130" s="102" t="s">
        <v>172</v>
      </c>
      <c r="R130" s="102" t="s">
        <v>173</v>
      </c>
      <c r="S130" s="102" t="s">
        <v>174</v>
      </c>
      <c r="T130" s="103" t="s">
        <v>175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176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P132+P784</f>
        <v>0</v>
      </c>
      <c r="Q131" s="105"/>
      <c r="R131" s="210">
        <f>R132+R784</f>
        <v>0</v>
      </c>
      <c r="S131" s="105"/>
      <c r="T131" s="211">
        <f>T132+T784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77</v>
      </c>
      <c r="AU131" s="18" t="s">
        <v>148</v>
      </c>
      <c r="BK131" s="212">
        <f>BK132+BK784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177</v>
      </c>
      <c r="F132" s="216" t="s">
        <v>178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P133+P470+P473+P503+P526+P717+P738+P779</f>
        <v>0</v>
      </c>
      <c r="Q132" s="221"/>
      <c r="R132" s="222">
        <f>R133+R470+R473+R503+R526+R717+R738+R779</f>
        <v>0</v>
      </c>
      <c r="S132" s="221"/>
      <c r="T132" s="223">
        <f>T133+T470+T473+T503+T526+T717+T738+T779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179</v>
      </c>
      <c r="BK132" s="226">
        <f>BK133+BK470+BK473+BK503+BK526+BK717+BK738+BK779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85</v>
      </c>
      <c r="F133" s="227" t="s">
        <v>180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SUM(P134:P469)</f>
        <v>0</v>
      </c>
      <c r="Q133" s="221"/>
      <c r="R133" s="222">
        <f>SUM(R134:R469)</f>
        <v>0</v>
      </c>
      <c r="S133" s="221"/>
      <c r="T133" s="223">
        <f>SUM(T134:T469)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179</v>
      </c>
      <c r="BK133" s="226">
        <f>SUM(BK134:BK469)</f>
        <v>0</v>
      </c>
    </row>
    <row r="134" s="2" customFormat="1" ht="37.8" customHeight="1">
      <c r="A134" s="39"/>
      <c r="B134" s="40"/>
      <c r="C134" s="229" t="s">
        <v>85</v>
      </c>
      <c r="D134" s="229" t="s">
        <v>181</v>
      </c>
      <c r="E134" s="230" t="s">
        <v>2867</v>
      </c>
      <c r="F134" s="231" t="s">
        <v>2868</v>
      </c>
      <c r="G134" s="232" t="s">
        <v>184</v>
      </c>
      <c r="H134" s="233">
        <v>100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43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186</v>
      </c>
      <c r="AT134" s="240" t="s">
        <v>181</v>
      </c>
      <c r="AU134" s="240" t="s">
        <v>87</v>
      </c>
      <c r="AY134" s="18" t="s">
        <v>179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85</v>
      </c>
      <c r="BK134" s="241">
        <f>ROUND(I134*H134,2)</f>
        <v>0</v>
      </c>
      <c r="BL134" s="18" t="s">
        <v>186</v>
      </c>
      <c r="BM134" s="240" t="s">
        <v>2869</v>
      </c>
    </row>
    <row r="135" s="2" customFormat="1">
      <c r="A135" s="39"/>
      <c r="B135" s="40"/>
      <c r="C135" s="41"/>
      <c r="D135" s="242" t="s">
        <v>188</v>
      </c>
      <c r="E135" s="41"/>
      <c r="F135" s="243" t="s">
        <v>2868</v>
      </c>
      <c r="G135" s="41"/>
      <c r="H135" s="41"/>
      <c r="I135" s="244"/>
      <c r="J135" s="41"/>
      <c r="K135" s="41"/>
      <c r="L135" s="45"/>
      <c r="M135" s="245"/>
      <c r="N135" s="24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188</v>
      </c>
      <c r="AU135" s="18" t="s">
        <v>87</v>
      </c>
    </row>
    <row r="136" s="15" customFormat="1">
      <c r="A136" s="15"/>
      <c r="B136" s="270"/>
      <c r="C136" s="271"/>
      <c r="D136" s="242" t="s">
        <v>190</v>
      </c>
      <c r="E136" s="272" t="s">
        <v>1</v>
      </c>
      <c r="F136" s="273" t="s">
        <v>2870</v>
      </c>
      <c r="G136" s="271"/>
      <c r="H136" s="272" t="s">
        <v>1</v>
      </c>
      <c r="I136" s="274"/>
      <c r="J136" s="271"/>
      <c r="K136" s="271"/>
      <c r="L136" s="275"/>
      <c r="M136" s="276"/>
      <c r="N136" s="277"/>
      <c r="O136" s="277"/>
      <c r="P136" s="277"/>
      <c r="Q136" s="277"/>
      <c r="R136" s="277"/>
      <c r="S136" s="277"/>
      <c r="T136" s="27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9" t="s">
        <v>190</v>
      </c>
      <c r="AU136" s="279" t="s">
        <v>87</v>
      </c>
      <c r="AV136" s="15" t="s">
        <v>85</v>
      </c>
      <c r="AW136" s="15" t="s">
        <v>34</v>
      </c>
      <c r="AX136" s="15" t="s">
        <v>78</v>
      </c>
      <c r="AY136" s="279" t="s">
        <v>179</v>
      </c>
    </row>
    <row r="137" s="13" customFormat="1">
      <c r="A137" s="13"/>
      <c r="B137" s="247"/>
      <c r="C137" s="248"/>
      <c r="D137" s="242" t="s">
        <v>190</v>
      </c>
      <c r="E137" s="249" t="s">
        <v>1</v>
      </c>
      <c r="F137" s="250" t="s">
        <v>2871</v>
      </c>
      <c r="G137" s="248"/>
      <c r="H137" s="251">
        <v>100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190</v>
      </c>
      <c r="AU137" s="257" t="s">
        <v>87</v>
      </c>
      <c r="AV137" s="13" t="s">
        <v>87</v>
      </c>
      <c r="AW137" s="13" t="s">
        <v>34</v>
      </c>
      <c r="AX137" s="13" t="s">
        <v>78</v>
      </c>
      <c r="AY137" s="257" t="s">
        <v>179</v>
      </c>
    </row>
    <row r="138" s="14" customFormat="1">
      <c r="A138" s="14"/>
      <c r="B138" s="258"/>
      <c r="C138" s="259"/>
      <c r="D138" s="242" t="s">
        <v>190</v>
      </c>
      <c r="E138" s="260" t="s">
        <v>1</v>
      </c>
      <c r="F138" s="261" t="s">
        <v>192</v>
      </c>
      <c r="G138" s="259"/>
      <c r="H138" s="262">
        <v>100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8" t="s">
        <v>190</v>
      </c>
      <c r="AU138" s="268" t="s">
        <v>87</v>
      </c>
      <c r="AV138" s="14" t="s">
        <v>186</v>
      </c>
      <c r="AW138" s="14" t="s">
        <v>34</v>
      </c>
      <c r="AX138" s="14" t="s">
        <v>85</v>
      </c>
      <c r="AY138" s="268" t="s">
        <v>179</v>
      </c>
    </row>
    <row r="139" s="2" customFormat="1" ht="24.15" customHeight="1">
      <c r="A139" s="39"/>
      <c r="B139" s="40"/>
      <c r="C139" s="229" t="s">
        <v>87</v>
      </c>
      <c r="D139" s="229" t="s">
        <v>181</v>
      </c>
      <c r="E139" s="230" t="s">
        <v>1182</v>
      </c>
      <c r="F139" s="231" t="s">
        <v>1183</v>
      </c>
      <c r="G139" s="232" t="s">
        <v>184</v>
      </c>
      <c r="H139" s="233">
        <v>33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186</v>
      </c>
      <c r="AT139" s="240" t="s">
        <v>181</v>
      </c>
      <c r="AU139" s="240" t="s">
        <v>87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186</v>
      </c>
      <c r="BM139" s="240" t="s">
        <v>2872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1183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87</v>
      </c>
    </row>
    <row r="141" s="2" customFormat="1">
      <c r="A141" s="39"/>
      <c r="B141" s="40"/>
      <c r="C141" s="41"/>
      <c r="D141" s="242" t="s">
        <v>198</v>
      </c>
      <c r="E141" s="41"/>
      <c r="F141" s="269" t="s">
        <v>2873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198</v>
      </c>
      <c r="AU141" s="18" t="s">
        <v>87</v>
      </c>
    </row>
    <row r="142" s="15" customFormat="1">
      <c r="A142" s="15"/>
      <c r="B142" s="270"/>
      <c r="C142" s="271"/>
      <c r="D142" s="242" t="s">
        <v>190</v>
      </c>
      <c r="E142" s="272" t="s">
        <v>1</v>
      </c>
      <c r="F142" s="273" t="s">
        <v>2874</v>
      </c>
      <c r="G142" s="271"/>
      <c r="H142" s="272" t="s">
        <v>1</v>
      </c>
      <c r="I142" s="274"/>
      <c r="J142" s="271"/>
      <c r="K142" s="271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190</v>
      </c>
      <c r="AU142" s="279" t="s">
        <v>87</v>
      </c>
      <c r="AV142" s="15" t="s">
        <v>85</v>
      </c>
      <c r="AW142" s="15" t="s">
        <v>34</v>
      </c>
      <c r="AX142" s="15" t="s">
        <v>78</v>
      </c>
      <c r="AY142" s="279" t="s">
        <v>179</v>
      </c>
    </row>
    <row r="143" s="13" customFormat="1">
      <c r="A143" s="13"/>
      <c r="B143" s="247"/>
      <c r="C143" s="248"/>
      <c r="D143" s="242" t="s">
        <v>190</v>
      </c>
      <c r="E143" s="249" t="s">
        <v>1</v>
      </c>
      <c r="F143" s="250" t="s">
        <v>2875</v>
      </c>
      <c r="G143" s="248"/>
      <c r="H143" s="251">
        <v>33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190</v>
      </c>
      <c r="AU143" s="257" t="s">
        <v>87</v>
      </c>
      <c r="AV143" s="13" t="s">
        <v>87</v>
      </c>
      <c r="AW143" s="13" t="s">
        <v>34</v>
      </c>
      <c r="AX143" s="13" t="s">
        <v>78</v>
      </c>
      <c r="AY143" s="257" t="s">
        <v>179</v>
      </c>
    </row>
    <row r="144" s="14" customFormat="1">
      <c r="A144" s="14"/>
      <c r="B144" s="258"/>
      <c r="C144" s="259"/>
      <c r="D144" s="242" t="s">
        <v>190</v>
      </c>
      <c r="E144" s="260" t="s">
        <v>1</v>
      </c>
      <c r="F144" s="261" t="s">
        <v>192</v>
      </c>
      <c r="G144" s="259"/>
      <c r="H144" s="262">
        <v>33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8" t="s">
        <v>190</v>
      </c>
      <c r="AU144" s="268" t="s">
        <v>87</v>
      </c>
      <c r="AV144" s="14" t="s">
        <v>186</v>
      </c>
      <c r="AW144" s="14" t="s">
        <v>34</v>
      </c>
      <c r="AX144" s="14" t="s">
        <v>85</v>
      </c>
      <c r="AY144" s="268" t="s">
        <v>179</v>
      </c>
    </row>
    <row r="145" s="2" customFormat="1" ht="24.15" customHeight="1">
      <c r="A145" s="39"/>
      <c r="B145" s="40"/>
      <c r="C145" s="229" t="s">
        <v>95</v>
      </c>
      <c r="D145" s="229" t="s">
        <v>181</v>
      </c>
      <c r="E145" s="230" t="s">
        <v>2876</v>
      </c>
      <c r="F145" s="231" t="s">
        <v>2877</v>
      </c>
      <c r="G145" s="232" t="s">
        <v>184</v>
      </c>
      <c r="H145" s="233">
        <v>2</v>
      </c>
      <c r="I145" s="234"/>
      <c r="J145" s="235">
        <f>ROUND(I145*H145,2)</f>
        <v>0</v>
      </c>
      <c r="K145" s="231" t="s">
        <v>1</v>
      </c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186</v>
      </c>
      <c r="AT145" s="240" t="s">
        <v>181</v>
      </c>
      <c r="AU145" s="240" t="s">
        <v>87</v>
      </c>
      <c r="AY145" s="18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85</v>
      </c>
      <c r="BK145" s="241">
        <f>ROUND(I145*H145,2)</f>
        <v>0</v>
      </c>
      <c r="BL145" s="18" t="s">
        <v>186</v>
      </c>
      <c r="BM145" s="240" t="s">
        <v>2878</v>
      </c>
    </row>
    <row r="146" s="2" customFormat="1">
      <c r="A146" s="39"/>
      <c r="B146" s="40"/>
      <c r="C146" s="41"/>
      <c r="D146" s="242" t="s">
        <v>188</v>
      </c>
      <c r="E146" s="41"/>
      <c r="F146" s="243" t="s">
        <v>2877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188</v>
      </c>
      <c r="AU146" s="18" t="s">
        <v>87</v>
      </c>
    </row>
    <row r="147" s="2" customFormat="1">
      <c r="A147" s="39"/>
      <c r="B147" s="40"/>
      <c r="C147" s="41"/>
      <c r="D147" s="242" t="s">
        <v>198</v>
      </c>
      <c r="E147" s="41"/>
      <c r="F147" s="269" t="s">
        <v>2873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198</v>
      </c>
      <c r="AU147" s="18" t="s">
        <v>87</v>
      </c>
    </row>
    <row r="148" s="15" customFormat="1">
      <c r="A148" s="15"/>
      <c r="B148" s="270"/>
      <c r="C148" s="271"/>
      <c r="D148" s="242" t="s">
        <v>190</v>
      </c>
      <c r="E148" s="272" t="s">
        <v>1</v>
      </c>
      <c r="F148" s="273" t="s">
        <v>2879</v>
      </c>
      <c r="G148" s="271"/>
      <c r="H148" s="272" t="s">
        <v>1</v>
      </c>
      <c r="I148" s="274"/>
      <c r="J148" s="271"/>
      <c r="K148" s="271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190</v>
      </c>
      <c r="AU148" s="279" t="s">
        <v>87</v>
      </c>
      <c r="AV148" s="15" t="s">
        <v>85</v>
      </c>
      <c r="AW148" s="15" t="s">
        <v>34</v>
      </c>
      <c r="AX148" s="15" t="s">
        <v>78</v>
      </c>
      <c r="AY148" s="279" t="s">
        <v>179</v>
      </c>
    </row>
    <row r="149" s="13" customFormat="1">
      <c r="A149" s="13"/>
      <c r="B149" s="247"/>
      <c r="C149" s="248"/>
      <c r="D149" s="242" t="s">
        <v>190</v>
      </c>
      <c r="E149" s="249" t="s">
        <v>1</v>
      </c>
      <c r="F149" s="250" t="s">
        <v>2880</v>
      </c>
      <c r="G149" s="248"/>
      <c r="H149" s="251">
        <v>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190</v>
      </c>
      <c r="AU149" s="257" t="s">
        <v>87</v>
      </c>
      <c r="AV149" s="13" t="s">
        <v>87</v>
      </c>
      <c r="AW149" s="13" t="s">
        <v>34</v>
      </c>
      <c r="AX149" s="13" t="s">
        <v>78</v>
      </c>
      <c r="AY149" s="257" t="s">
        <v>179</v>
      </c>
    </row>
    <row r="150" s="14" customFormat="1">
      <c r="A150" s="14"/>
      <c r="B150" s="258"/>
      <c r="C150" s="259"/>
      <c r="D150" s="242" t="s">
        <v>190</v>
      </c>
      <c r="E150" s="260" t="s">
        <v>1</v>
      </c>
      <c r="F150" s="261" t="s">
        <v>192</v>
      </c>
      <c r="G150" s="259"/>
      <c r="H150" s="262">
        <v>2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190</v>
      </c>
      <c r="AU150" s="268" t="s">
        <v>87</v>
      </c>
      <c r="AV150" s="14" t="s">
        <v>186</v>
      </c>
      <c r="AW150" s="14" t="s">
        <v>34</v>
      </c>
      <c r="AX150" s="14" t="s">
        <v>85</v>
      </c>
      <c r="AY150" s="268" t="s">
        <v>179</v>
      </c>
    </row>
    <row r="151" s="2" customFormat="1" ht="24.15" customHeight="1">
      <c r="A151" s="39"/>
      <c r="B151" s="40"/>
      <c r="C151" s="229" t="s">
        <v>186</v>
      </c>
      <c r="D151" s="229" t="s">
        <v>181</v>
      </c>
      <c r="E151" s="230" t="s">
        <v>2881</v>
      </c>
      <c r="F151" s="231" t="s">
        <v>2882</v>
      </c>
      <c r="G151" s="232" t="s">
        <v>184</v>
      </c>
      <c r="H151" s="233">
        <v>11.199999999999999</v>
      </c>
      <c r="I151" s="234"/>
      <c r="J151" s="235">
        <f>ROUND(I151*H151,2)</f>
        <v>0</v>
      </c>
      <c r="K151" s="231" t="s">
        <v>1</v>
      </c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186</v>
      </c>
      <c r="AT151" s="240" t="s">
        <v>181</v>
      </c>
      <c r="AU151" s="240" t="s">
        <v>87</v>
      </c>
      <c r="AY151" s="18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85</v>
      </c>
      <c r="BK151" s="241">
        <f>ROUND(I151*H151,2)</f>
        <v>0</v>
      </c>
      <c r="BL151" s="18" t="s">
        <v>186</v>
      </c>
      <c r="BM151" s="240" t="s">
        <v>2883</v>
      </c>
    </row>
    <row r="152" s="2" customFormat="1">
      <c r="A152" s="39"/>
      <c r="B152" s="40"/>
      <c r="C152" s="41"/>
      <c r="D152" s="242" t="s">
        <v>188</v>
      </c>
      <c r="E152" s="41"/>
      <c r="F152" s="243" t="s">
        <v>2882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188</v>
      </c>
      <c r="AU152" s="18" t="s">
        <v>87</v>
      </c>
    </row>
    <row r="153" s="15" customFormat="1">
      <c r="A153" s="15"/>
      <c r="B153" s="270"/>
      <c r="C153" s="271"/>
      <c r="D153" s="242" t="s">
        <v>190</v>
      </c>
      <c r="E153" s="272" t="s">
        <v>1</v>
      </c>
      <c r="F153" s="273" t="s">
        <v>2884</v>
      </c>
      <c r="G153" s="271"/>
      <c r="H153" s="272" t="s">
        <v>1</v>
      </c>
      <c r="I153" s="274"/>
      <c r="J153" s="271"/>
      <c r="K153" s="271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190</v>
      </c>
      <c r="AU153" s="279" t="s">
        <v>87</v>
      </c>
      <c r="AV153" s="15" t="s">
        <v>85</v>
      </c>
      <c r="AW153" s="15" t="s">
        <v>34</v>
      </c>
      <c r="AX153" s="15" t="s">
        <v>78</v>
      </c>
      <c r="AY153" s="279" t="s">
        <v>179</v>
      </c>
    </row>
    <row r="154" s="13" customFormat="1">
      <c r="A154" s="13"/>
      <c r="B154" s="247"/>
      <c r="C154" s="248"/>
      <c r="D154" s="242" t="s">
        <v>190</v>
      </c>
      <c r="E154" s="249" t="s">
        <v>1</v>
      </c>
      <c r="F154" s="250" t="s">
        <v>2885</v>
      </c>
      <c r="G154" s="248"/>
      <c r="H154" s="251">
        <v>11.199999999999999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190</v>
      </c>
      <c r="AU154" s="257" t="s">
        <v>87</v>
      </c>
      <c r="AV154" s="13" t="s">
        <v>87</v>
      </c>
      <c r="AW154" s="13" t="s">
        <v>34</v>
      </c>
      <c r="AX154" s="13" t="s">
        <v>78</v>
      </c>
      <c r="AY154" s="257" t="s">
        <v>179</v>
      </c>
    </row>
    <row r="155" s="14" customFormat="1">
      <c r="A155" s="14"/>
      <c r="B155" s="258"/>
      <c r="C155" s="259"/>
      <c r="D155" s="242" t="s">
        <v>190</v>
      </c>
      <c r="E155" s="260" t="s">
        <v>1</v>
      </c>
      <c r="F155" s="261" t="s">
        <v>192</v>
      </c>
      <c r="G155" s="259"/>
      <c r="H155" s="262">
        <v>11.199999999999999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190</v>
      </c>
      <c r="AU155" s="268" t="s">
        <v>87</v>
      </c>
      <c r="AV155" s="14" t="s">
        <v>186</v>
      </c>
      <c r="AW155" s="14" t="s">
        <v>34</v>
      </c>
      <c r="AX155" s="14" t="s">
        <v>85</v>
      </c>
      <c r="AY155" s="268" t="s">
        <v>179</v>
      </c>
    </row>
    <row r="156" s="2" customFormat="1" ht="16.5" customHeight="1">
      <c r="A156" s="39"/>
      <c r="B156" s="40"/>
      <c r="C156" s="229" t="s">
        <v>211</v>
      </c>
      <c r="D156" s="229" t="s">
        <v>181</v>
      </c>
      <c r="E156" s="230" t="s">
        <v>2886</v>
      </c>
      <c r="F156" s="231" t="s">
        <v>2887</v>
      </c>
      <c r="G156" s="232" t="s">
        <v>253</v>
      </c>
      <c r="H156" s="233">
        <v>26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186</v>
      </c>
      <c r="AT156" s="240" t="s">
        <v>181</v>
      </c>
      <c r="AU156" s="240" t="s">
        <v>87</v>
      </c>
      <c r="AY156" s="18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85</v>
      </c>
      <c r="BK156" s="241">
        <f>ROUND(I156*H156,2)</f>
        <v>0</v>
      </c>
      <c r="BL156" s="18" t="s">
        <v>186</v>
      </c>
      <c r="BM156" s="240" t="s">
        <v>2888</v>
      </c>
    </row>
    <row r="157" s="2" customFormat="1">
      <c r="A157" s="39"/>
      <c r="B157" s="40"/>
      <c r="C157" s="41"/>
      <c r="D157" s="242" t="s">
        <v>188</v>
      </c>
      <c r="E157" s="41"/>
      <c r="F157" s="243" t="s">
        <v>2887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188</v>
      </c>
      <c r="AU157" s="18" t="s">
        <v>87</v>
      </c>
    </row>
    <row r="158" s="2" customFormat="1" ht="16.5" customHeight="1">
      <c r="A158" s="39"/>
      <c r="B158" s="40"/>
      <c r="C158" s="229" t="s">
        <v>217</v>
      </c>
      <c r="D158" s="229" t="s">
        <v>181</v>
      </c>
      <c r="E158" s="230" t="s">
        <v>2889</v>
      </c>
      <c r="F158" s="231" t="s">
        <v>2890</v>
      </c>
      <c r="G158" s="232" t="s">
        <v>184</v>
      </c>
      <c r="H158" s="233">
        <v>54</v>
      </c>
      <c r="I158" s="234"/>
      <c r="J158" s="235">
        <f>ROUND(I158*H158,2)</f>
        <v>0</v>
      </c>
      <c r="K158" s="231" t="s">
        <v>1</v>
      </c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186</v>
      </c>
      <c r="AT158" s="240" t="s">
        <v>181</v>
      </c>
      <c r="AU158" s="240" t="s">
        <v>87</v>
      </c>
      <c r="AY158" s="18" t="s">
        <v>179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85</v>
      </c>
      <c r="BK158" s="241">
        <f>ROUND(I158*H158,2)</f>
        <v>0</v>
      </c>
      <c r="BL158" s="18" t="s">
        <v>186</v>
      </c>
      <c r="BM158" s="240" t="s">
        <v>2891</v>
      </c>
    </row>
    <row r="159" s="2" customFormat="1">
      <c r="A159" s="39"/>
      <c r="B159" s="40"/>
      <c r="C159" s="41"/>
      <c r="D159" s="242" t="s">
        <v>188</v>
      </c>
      <c r="E159" s="41"/>
      <c r="F159" s="243" t="s">
        <v>2890</v>
      </c>
      <c r="G159" s="41"/>
      <c r="H159" s="41"/>
      <c r="I159" s="244"/>
      <c r="J159" s="41"/>
      <c r="K159" s="41"/>
      <c r="L159" s="45"/>
      <c r="M159" s="245"/>
      <c r="N159" s="24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188</v>
      </c>
      <c r="AU159" s="18" t="s">
        <v>87</v>
      </c>
    </row>
    <row r="160" s="2" customFormat="1">
      <c r="A160" s="39"/>
      <c r="B160" s="40"/>
      <c r="C160" s="41"/>
      <c r="D160" s="242" t="s">
        <v>198</v>
      </c>
      <c r="E160" s="41"/>
      <c r="F160" s="269" t="s">
        <v>2892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198</v>
      </c>
      <c r="AU160" s="18" t="s">
        <v>87</v>
      </c>
    </row>
    <row r="161" s="15" customFormat="1">
      <c r="A161" s="15"/>
      <c r="B161" s="270"/>
      <c r="C161" s="271"/>
      <c r="D161" s="242" t="s">
        <v>190</v>
      </c>
      <c r="E161" s="272" t="s">
        <v>1</v>
      </c>
      <c r="F161" s="273" t="s">
        <v>2874</v>
      </c>
      <c r="G161" s="271"/>
      <c r="H161" s="272" t="s">
        <v>1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9" t="s">
        <v>190</v>
      </c>
      <c r="AU161" s="279" t="s">
        <v>87</v>
      </c>
      <c r="AV161" s="15" t="s">
        <v>85</v>
      </c>
      <c r="AW161" s="15" t="s">
        <v>34</v>
      </c>
      <c r="AX161" s="15" t="s">
        <v>78</v>
      </c>
      <c r="AY161" s="279" t="s">
        <v>179</v>
      </c>
    </row>
    <row r="162" s="13" customFormat="1">
      <c r="A162" s="13"/>
      <c r="B162" s="247"/>
      <c r="C162" s="248"/>
      <c r="D162" s="242" t="s">
        <v>190</v>
      </c>
      <c r="E162" s="249" t="s">
        <v>1</v>
      </c>
      <c r="F162" s="250" t="s">
        <v>2893</v>
      </c>
      <c r="G162" s="248"/>
      <c r="H162" s="251">
        <v>54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190</v>
      </c>
      <c r="AU162" s="257" t="s">
        <v>87</v>
      </c>
      <c r="AV162" s="13" t="s">
        <v>87</v>
      </c>
      <c r="AW162" s="13" t="s">
        <v>34</v>
      </c>
      <c r="AX162" s="13" t="s">
        <v>78</v>
      </c>
      <c r="AY162" s="257" t="s">
        <v>179</v>
      </c>
    </row>
    <row r="163" s="14" customFormat="1">
      <c r="A163" s="14"/>
      <c r="B163" s="258"/>
      <c r="C163" s="259"/>
      <c r="D163" s="242" t="s">
        <v>190</v>
      </c>
      <c r="E163" s="260" t="s">
        <v>1</v>
      </c>
      <c r="F163" s="261" t="s">
        <v>192</v>
      </c>
      <c r="G163" s="259"/>
      <c r="H163" s="262">
        <v>54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190</v>
      </c>
      <c r="AU163" s="268" t="s">
        <v>87</v>
      </c>
      <c r="AV163" s="14" t="s">
        <v>186</v>
      </c>
      <c r="AW163" s="14" t="s">
        <v>34</v>
      </c>
      <c r="AX163" s="14" t="s">
        <v>85</v>
      </c>
      <c r="AY163" s="268" t="s">
        <v>179</v>
      </c>
    </row>
    <row r="164" s="2" customFormat="1" ht="24.15" customHeight="1">
      <c r="A164" s="39"/>
      <c r="B164" s="40"/>
      <c r="C164" s="229" t="s">
        <v>222</v>
      </c>
      <c r="D164" s="229" t="s">
        <v>181</v>
      </c>
      <c r="E164" s="230" t="s">
        <v>2894</v>
      </c>
      <c r="F164" s="231" t="s">
        <v>2895</v>
      </c>
      <c r="G164" s="232" t="s">
        <v>184</v>
      </c>
      <c r="H164" s="233">
        <v>234</v>
      </c>
      <c r="I164" s="234"/>
      <c r="J164" s="235">
        <f>ROUND(I164*H164,2)</f>
        <v>0</v>
      </c>
      <c r="K164" s="231" t="s">
        <v>1</v>
      </c>
      <c r="L164" s="45"/>
      <c r="M164" s="236" t="s">
        <v>1</v>
      </c>
      <c r="N164" s="237" t="s">
        <v>43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186</v>
      </c>
      <c r="AT164" s="240" t="s">
        <v>181</v>
      </c>
      <c r="AU164" s="240" t="s">
        <v>87</v>
      </c>
      <c r="AY164" s="18" t="s">
        <v>179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85</v>
      </c>
      <c r="BK164" s="241">
        <f>ROUND(I164*H164,2)</f>
        <v>0</v>
      </c>
      <c r="BL164" s="18" t="s">
        <v>186</v>
      </c>
      <c r="BM164" s="240" t="s">
        <v>2896</v>
      </c>
    </row>
    <row r="165" s="2" customFormat="1">
      <c r="A165" s="39"/>
      <c r="B165" s="40"/>
      <c r="C165" s="41"/>
      <c r="D165" s="242" t="s">
        <v>188</v>
      </c>
      <c r="E165" s="41"/>
      <c r="F165" s="243" t="s">
        <v>2895</v>
      </c>
      <c r="G165" s="41"/>
      <c r="H165" s="41"/>
      <c r="I165" s="244"/>
      <c r="J165" s="41"/>
      <c r="K165" s="41"/>
      <c r="L165" s="45"/>
      <c r="M165" s="245"/>
      <c r="N165" s="24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188</v>
      </c>
      <c r="AU165" s="18" t="s">
        <v>87</v>
      </c>
    </row>
    <row r="166" s="2" customFormat="1">
      <c r="A166" s="39"/>
      <c r="B166" s="40"/>
      <c r="C166" s="41"/>
      <c r="D166" s="242" t="s">
        <v>198</v>
      </c>
      <c r="E166" s="41"/>
      <c r="F166" s="269" t="s">
        <v>2897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198</v>
      </c>
      <c r="AU166" s="18" t="s">
        <v>87</v>
      </c>
    </row>
    <row r="167" s="15" customFormat="1">
      <c r="A167" s="15"/>
      <c r="B167" s="270"/>
      <c r="C167" s="271"/>
      <c r="D167" s="242" t="s">
        <v>190</v>
      </c>
      <c r="E167" s="272" t="s">
        <v>1</v>
      </c>
      <c r="F167" s="273" t="s">
        <v>2898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9" t="s">
        <v>190</v>
      </c>
      <c r="AU167" s="279" t="s">
        <v>87</v>
      </c>
      <c r="AV167" s="15" t="s">
        <v>85</v>
      </c>
      <c r="AW167" s="15" t="s">
        <v>34</v>
      </c>
      <c r="AX167" s="15" t="s">
        <v>78</v>
      </c>
      <c r="AY167" s="279" t="s">
        <v>179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2899</v>
      </c>
      <c r="G168" s="248"/>
      <c r="H168" s="251">
        <v>234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4" customFormat="1">
      <c r="A169" s="14"/>
      <c r="B169" s="258"/>
      <c r="C169" s="259"/>
      <c r="D169" s="242" t="s">
        <v>190</v>
      </c>
      <c r="E169" s="260" t="s">
        <v>1</v>
      </c>
      <c r="F169" s="261" t="s">
        <v>192</v>
      </c>
      <c r="G169" s="259"/>
      <c r="H169" s="262">
        <v>234</v>
      </c>
      <c r="I169" s="263"/>
      <c r="J169" s="259"/>
      <c r="K169" s="259"/>
      <c r="L169" s="264"/>
      <c r="M169" s="265"/>
      <c r="N169" s="266"/>
      <c r="O169" s="266"/>
      <c r="P169" s="266"/>
      <c r="Q169" s="266"/>
      <c r="R169" s="266"/>
      <c r="S169" s="266"/>
      <c r="T169" s="26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8" t="s">
        <v>190</v>
      </c>
      <c r="AU169" s="268" t="s">
        <v>87</v>
      </c>
      <c r="AV169" s="14" t="s">
        <v>186</v>
      </c>
      <c r="AW169" s="14" t="s">
        <v>34</v>
      </c>
      <c r="AX169" s="14" t="s">
        <v>85</v>
      </c>
      <c r="AY169" s="268" t="s">
        <v>179</v>
      </c>
    </row>
    <row r="170" s="2" customFormat="1" ht="24.15" customHeight="1">
      <c r="A170" s="39"/>
      <c r="B170" s="40"/>
      <c r="C170" s="229" t="s">
        <v>227</v>
      </c>
      <c r="D170" s="229" t="s">
        <v>181</v>
      </c>
      <c r="E170" s="230" t="s">
        <v>2900</v>
      </c>
      <c r="F170" s="231" t="s">
        <v>2901</v>
      </c>
      <c r="G170" s="232" t="s">
        <v>246</v>
      </c>
      <c r="H170" s="233">
        <v>54.840000000000003</v>
      </c>
      <c r="I170" s="234"/>
      <c r="J170" s="235">
        <f>ROUND(I170*H170,2)</f>
        <v>0</v>
      </c>
      <c r="K170" s="231" t="s">
        <v>1</v>
      </c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186</v>
      </c>
      <c r="AT170" s="240" t="s">
        <v>181</v>
      </c>
      <c r="AU170" s="240" t="s">
        <v>87</v>
      </c>
      <c r="AY170" s="18" t="s">
        <v>179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85</v>
      </c>
      <c r="BK170" s="241">
        <f>ROUND(I170*H170,2)</f>
        <v>0</v>
      </c>
      <c r="BL170" s="18" t="s">
        <v>186</v>
      </c>
      <c r="BM170" s="240" t="s">
        <v>2902</v>
      </c>
    </row>
    <row r="171" s="2" customFormat="1">
      <c r="A171" s="39"/>
      <c r="B171" s="40"/>
      <c r="C171" s="41"/>
      <c r="D171" s="242" t="s">
        <v>188</v>
      </c>
      <c r="E171" s="41"/>
      <c r="F171" s="243" t="s">
        <v>2901</v>
      </c>
      <c r="G171" s="41"/>
      <c r="H171" s="41"/>
      <c r="I171" s="244"/>
      <c r="J171" s="41"/>
      <c r="K171" s="41"/>
      <c r="L171" s="45"/>
      <c r="M171" s="245"/>
      <c r="N171" s="24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188</v>
      </c>
      <c r="AU171" s="18" t="s">
        <v>87</v>
      </c>
    </row>
    <row r="172" s="15" customFormat="1">
      <c r="A172" s="15"/>
      <c r="B172" s="270"/>
      <c r="C172" s="271"/>
      <c r="D172" s="242" t="s">
        <v>190</v>
      </c>
      <c r="E172" s="272" t="s">
        <v>1</v>
      </c>
      <c r="F172" s="273" t="s">
        <v>2903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9" t="s">
        <v>190</v>
      </c>
      <c r="AU172" s="279" t="s">
        <v>87</v>
      </c>
      <c r="AV172" s="15" t="s">
        <v>85</v>
      </c>
      <c r="AW172" s="15" t="s">
        <v>34</v>
      </c>
      <c r="AX172" s="15" t="s">
        <v>78</v>
      </c>
      <c r="AY172" s="279" t="s">
        <v>179</v>
      </c>
    </row>
    <row r="173" s="13" customFormat="1">
      <c r="A173" s="13"/>
      <c r="B173" s="247"/>
      <c r="C173" s="248"/>
      <c r="D173" s="242" t="s">
        <v>190</v>
      </c>
      <c r="E173" s="249" t="s">
        <v>1</v>
      </c>
      <c r="F173" s="250" t="s">
        <v>2904</v>
      </c>
      <c r="G173" s="248"/>
      <c r="H173" s="251">
        <v>40.799999999999997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190</v>
      </c>
      <c r="AU173" s="257" t="s">
        <v>87</v>
      </c>
      <c r="AV173" s="13" t="s">
        <v>87</v>
      </c>
      <c r="AW173" s="13" t="s">
        <v>34</v>
      </c>
      <c r="AX173" s="13" t="s">
        <v>78</v>
      </c>
      <c r="AY173" s="257" t="s">
        <v>179</v>
      </c>
    </row>
    <row r="174" s="13" customFormat="1">
      <c r="A174" s="13"/>
      <c r="B174" s="247"/>
      <c r="C174" s="248"/>
      <c r="D174" s="242" t="s">
        <v>190</v>
      </c>
      <c r="E174" s="249" t="s">
        <v>1</v>
      </c>
      <c r="F174" s="250" t="s">
        <v>2905</v>
      </c>
      <c r="G174" s="248"/>
      <c r="H174" s="251">
        <v>14.039999999999999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190</v>
      </c>
      <c r="AU174" s="257" t="s">
        <v>87</v>
      </c>
      <c r="AV174" s="13" t="s">
        <v>87</v>
      </c>
      <c r="AW174" s="13" t="s">
        <v>34</v>
      </c>
      <c r="AX174" s="13" t="s">
        <v>78</v>
      </c>
      <c r="AY174" s="257" t="s">
        <v>179</v>
      </c>
    </row>
    <row r="175" s="14" customFormat="1">
      <c r="A175" s="14"/>
      <c r="B175" s="258"/>
      <c r="C175" s="259"/>
      <c r="D175" s="242" t="s">
        <v>190</v>
      </c>
      <c r="E175" s="260" t="s">
        <v>1</v>
      </c>
      <c r="F175" s="261" t="s">
        <v>192</v>
      </c>
      <c r="G175" s="259"/>
      <c r="H175" s="262">
        <v>54.840000000000003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8" t="s">
        <v>190</v>
      </c>
      <c r="AU175" s="268" t="s">
        <v>87</v>
      </c>
      <c r="AV175" s="14" t="s">
        <v>186</v>
      </c>
      <c r="AW175" s="14" t="s">
        <v>34</v>
      </c>
      <c r="AX175" s="14" t="s">
        <v>85</v>
      </c>
      <c r="AY175" s="268" t="s">
        <v>179</v>
      </c>
    </row>
    <row r="176" s="2" customFormat="1" ht="37.8" customHeight="1">
      <c r="A176" s="39"/>
      <c r="B176" s="40"/>
      <c r="C176" s="229" t="s">
        <v>216</v>
      </c>
      <c r="D176" s="229" t="s">
        <v>181</v>
      </c>
      <c r="E176" s="230" t="s">
        <v>1480</v>
      </c>
      <c r="F176" s="231" t="s">
        <v>1481</v>
      </c>
      <c r="G176" s="232" t="s">
        <v>246</v>
      </c>
      <c r="H176" s="233">
        <v>97.847999999999999</v>
      </c>
      <c r="I176" s="234"/>
      <c r="J176" s="235">
        <f>ROUND(I176*H176,2)</f>
        <v>0</v>
      </c>
      <c r="K176" s="231" t="s">
        <v>1</v>
      </c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186</v>
      </c>
      <c r="AT176" s="240" t="s">
        <v>181</v>
      </c>
      <c r="AU176" s="240" t="s">
        <v>87</v>
      </c>
      <c r="AY176" s="18" t="s">
        <v>179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85</v>
      </c>
      <c r="BK176" s="241">
        <f>ROUND(I176*H176,2)</f>
        <v>0</v>
      </c>
      <c r="BL176" s="18" t="s">
        <v>186</v>
      </c>
      <c r="BM176" s="240" t="s">
        <v>2906</v>
      </c>
    </row>
    <row r="177" s="2" customFormat="1">
      <c r="A177" s="39"/>
      <c r="B177" s="40"/>
      <c r="C177" s="41"/>
      <c r="D177" s="242" t="s">
        <v>188</v>
      </c>
      <c r="E177" s="41"/>
      <c r="F177" s="243" t="s">
        <v>1481</v>
      </c>
      <c r="G177" s="41"/>
      <c r="H177" s="41"/>
      <c r="I177" s="244"/>
      <c r="J177" s="41"/>
      <c r="K177" s="41"/>
      <c r="L177" s="45"/>
      <c r="M177" s="245"/>
      <c r="N177" s="24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188</v>
      </c>
      <c r="AU177" s="18" t="s">
        <v>87</v>
      </c>
    </row>
    <row r="178" s="15" customFormat="1">
      <c r="A178" s="15"/>
      <c r="B178" s="270"/>
      <c r="C178" s="271"/>
      <c r="D178" s="242" t="s">
        <v>190</v>
      </c>
      <c r="E178" s="272" t="s">
        <v>1</v>
      </c>
      <c r="F178" s="273" t="s">
        <v>2898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9" t="s">
        <v>190</v>
      </c>
      <c r="AU178" s="279" t="s">
        <v>87</v>
      </c>
      <c r="AV178" s="15" t="s">
        <v>85</v>
      </c>
      <c r="AW178" s="15" t="s">
        <v>34</v>
      </c>
      <c r="AX178" s="15" t="s">
        <v>78</v>
      </c>
      <c r="AY178" s="279" t="s">
        <v>179</v>
      </c>
    </row>
    <row r="179" s="13" customFormat="1">
      <c r="A179" s="13"/>
      <c r="B179" s="247"/>
      <c r="C179" s="248"/>
      <c r="D179" s="242" t="s">
        <v>190</v>
      </c>
      <c r="E179" s="249" t="s">
        <v>1</v>
      </c>
      <c r="F179" s="250" t="s">
        <v>2907</v>
      </c>
      <c r="G179" s="248"/>
      <c r="H179" s="251">
        <v>1.9199999999999999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190</v>
      </c>
      <c r="AU179" s="257" t="s">
        <v>87</v>
      </c>
      <c r="AV179" s="13" t="s">
        <v>87</v>
      </c>
      <c r="AW179" s="13" t="s">
        <v>34</v>
      </c>
      <c r="AX179" s="13" t="s">
        <v>78</v>
      </c>
      <c r="AY179" s="257" t="s">
        <v>179</v>
      </c>
    </row>
    <row r="180" s="13" customFormat="1">
      <c r="A180" s="13"/>
      <c r="B180" s="247"/>
      <c r="C180" s="248"/>
      <c r="D180" s="242" t="s">
        <v>190</v>
      </c>
      <c r="E180" s="249" t="s">
        <v>1</v>
      </c>
      <c r="F180" s="250" t="s">
        <v>2908</v>
      </c>
      <c r="G180" s="248"/>
      <c r="H180" s="251">
        <v>2.8319999999999999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190</v>
      </c>
      <c r="AU180" s="257" t="s">
        <v>87</v>
      </c>
      <c r="AV180" s="13" t="s">
        <v>87</v>
      </c>
      <c r="AW180" s="13" t="s">
        <v>34</v>
      </c>
      <c r="AX180" s="13" t="s">
        <v>78</v>
      </c>
      <c r="AY180" s="257" t="s">
        <v>179</v>
      </c>
    </row>
    <row r="181" s="13" customFormat="1">
      <c r="A181" s="13"/>
      <c r="B181" s="247"/>
      <c r="C181" s="248"/>
      <c r="D181" s="242" t="s">
        <v>190</v>
      </c>
      <c r="E181" s="249" t="s">
        <v>1</v>
      </c>
      <c r="F181" s="250" t="s">
        <v>2909</v>
      </c>
      <c r="G181" s="248"/>
      <c r="H181" s="251">
        <v>1.5600000000000001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190</v>
      </c>
      <c r="AU181" s="257" t="s">
        <v>87</v>
      </c>
      <c r="AV181" s="13" t="s">
        <v>87</v>
      </c>
      <c r="AW181" s="13" t="s">
        <v>34</v>
      </c>
      <c r="AX181" s="13" t="s">
        <v>78</v>
      </c>
      <c r="AY181" s="257" t="s">
        <v>179</v>
      </c>
    </row>
    <row r="182" s="13" customFormat="1">
      <c r="A182" s="13"/>
      <c r="B182" s="247"/>
      <c r="C182" s="248"/>
      <c r="D182" s="242" t="s">
        <v>190</v>
      </c>
      <c r="E182" s="249" t="s">
        <v>1</v>
      </c>
      <c r="F182" s="250" t="s">
        <v>2910</v>
      </c>
      <c r="G182" s="248"/>
      <c r="H182" s="251">
        <v>1.1040000000000001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190</v>
      </c>
      <c r="AU182" s="257" t="s">
        <v>87</v>
      </c>
      <c r="AV182" s="13" t="s">
        <v>87</v>
      </c>
      <c r="AW182" s="13" t="s">
        <v>34</v>
      </c>
      <c r="AX182" s="13" t="s">
        <v>78</v>
      </c>
      <c r="AY182" s="257" t="s">
        <v>179</v>
      </c>
    </row>
    <row r="183" s="13" customFormat="1">
      <c r="A183" s="13"/>
      <c r="B183" s="247"/>
      <c r="C183" s="248"/>
      <c r="D183" s="242" t="s">
        <v>190</v>
      </c>
      <c r="E183" s="249" t="s">
        <v>1</v>
      </c>
      <c r="F183" s="250" t="s">
        <v>2911</v>
      </c>
      <c r="G183" s="248"/>
      <c r="H183" s="251">
        <v>1.0800000000000001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190</v>
      </c>
      <c r="AU183" s="257" t="s">
        <v>87</v>
      </c>
      <c r="AV183" s="13" t="s">
        <v>87</v>
      </c>
      <c r="AW183" s="13" t="s">
        <v>34</v>
      </c>
      <c r="AX183" s="13" t="s">
        <v>78</v>
      </c>
      <c r="AY183" s="257" t="s">
        <v>179</v>
      </c>
    </row>
    <row r="184" s="13" customFormat="1">
      <c r="A184" s="13"/>
      <c r="B184" s="247"/>
      <c r="C184" s="248"/>
      <c r="D184" s="242" t="s">
        <v>190</v>
      </c>
      <c r="E184" s="249" t="s">
        <v>1</v>
      </c>
      <c r="F184" s="250" t="s">
        <v>2912</v>
      </c>
      <c r="G184" s="248"/>
      <c r="H184" s="251">
        <v>1.272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190</v>
      </c>
      <c r="AU184" s="257" t="s">
        <v>87</v>
      </c>
      <c r="AV184" s="13" t="s">
        <v>87</v>
      </c>
      <c r="AW184" s="13" t="s">
        <v>34</v>
      </c>
      <c r="AX184" s="13" t="s">
        <v>78</v>
      </c>
      <c r="AY184" s="257" t="s">
        <v>179</v>
      </c>
    </row>
    <row r="185" s="13" customFormat="1">
      <c r="A185" s="13"/>
      <c r="B185" s="247"/>
      <c r="C185" s="248"/>
      <c r="D185" s="242" t="s">
        <v>190</v>
      </c>
      <c r="E185" s="249" t="s">
        <v>1</v>
      </c>
      <c r="F185" s="250" t="s">
        <v>2913</v>
      </c>
      <c r="G185" s="248"/>
      <c r="H185" s="251">
        <v>1.5600000000000001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7" t="s">
        <v>190</v>
      </c>
      <c r="AU185" s="257" t="s">
        <v>87</v>
      </c>
      <c r="AV185" s="13" t="s">
        <v>87</v>
      </c>
      <c r="AW185" s="13" t="s">
        <v>34</v>
      </c>
      <c r="AX185" s="13" t="s">
        <v>78</v>
      </c>
      <c r="AY185" s="257" t="s">
        <v>179</v>
      </c>
    </row>
    <row r="186" s="13" customFormat="1">
      <c r="A186" s="13"/>
      <c r="B186" s="247"/>
      <c r="C186" s="248"/>
      <c r="D186" s="242" t="s">
        <v>190</v>
      </c>
      <c r="E186" s="249" t="s">
        <v>1</v>
      </c>
      <c r="F186" s="250" t="s">
        <v>2914</v>
      </c>
      <c r="G186" s="248"/>
      <c r="H186" s="251">
        <v>1.8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7" t="s">
        <v>190</v>
      </c>
      <c r="AU186" s="257" t="s">
        <v>87</v>
      </c>
      <c r="AV186" s="13" t="s">
        <v>87</v>
      </c>
      <c r="AW186" s="13" t="s">
        <v>34</v>
      </c>
      <c r="AX186" s="13" t="s">
        <v>78</v>
      </c>
      <c r="AY186" s="257" t="s">
        <v>179</v>
      </c>
    </row>
    <row r="187" s="13" customFormat="1">
      <c r="A187" s="13"/>
      <c r="B187" s="247"/>
      <c r="C187" s="248"/>
      <c r="D187" s="242" t="s">
        <v>190</v>
      </c>
      <c r="E187" s="249" t="s">
        <v>1</v>
      </c>
      <c r="F187" s="250" t="s">
        <v>2915</v>
      </c>
      <c r="G187" s="248"/>
      <c r="H187" s="251">
        <v>1.6319999999999999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190</v>
      </c>
      <c r="AU187" s="257" t="s">
        <v>87</v>
      </c>
      <c r="AV187" s="13" t="s">
        <v>87</v>
      </c>
      <c r="AW187" s="13" t="s">
        <v>34</v>
      </c>
      <c r="AX187" s="13" t="s">
        <v>78</v>
      </c>
      <c r="AY187" s="257" t="s">
        <v>179</v>
      </c>
    </row>
    <row r="188" s="13" customFormat="1">
      <c r="A188" s="13"/>
      <c r="B188" s="247"/>
      <c r="C188" s="248"/>
      <c r="D188" s="242" t="s">
        <v>190</v>
      </c>
      <c r="E188" s="249" t="s">
        <v>1</v>
      </c>
      <c r="F188" s="250" t="s">
        <v>2916</v>
      </c>
      <c r="G188" s="248"/>
      <c r="H188" s="251">
        <v>3.1200000000000001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190</v>
      </c>
      <c r="AU188" s="257" t="s">
        <v>87</v>
      </c>
      <c r="AV188" s="13" t="s">
        <v>87</v>
      </c>
      <c r="AW188" s="13" t="s">
        <v>34</v>
      </c>
      <c r="AX188" s="13" t="s">
        <v>78</v>
      </c>
      <c r="AY188" s="257" t="s">
        <v>179</v>
      </c>
    </row>
    <row r="189" s="16" customFormat="1">
      <c r="A189" s="16"/>
      <c r="B189" s="290"/>
      <c r="C189" s="291"/>
      <c r="D189" s="242" t="s">
        <v>190</v>
      </c>
      <c r="E189" s="292" t="s">
        <v>1</v>
      </c>
      <c r="F189" s="293" t="s">
        <v>1387</v>
      </c>
      <c r="G189" s="291"/>
      <c r="H189" s="294">
        <v>17.879999999999999</v>
      </c>
      <c r="I189" s="295"/>
      <c r="J189" s="291"/>
      <c r="K189" s="291"/>
      <c r="L189" s="296"/>
      <c r="M189" s="297"/>
      <c r="N189" s="298"/>
      <c r="O189" s="298"/>
      <c r="P189" s="298"/>
      <c r="Q189" s="298"/>
      <c r="R189" s="298"/>
      <c r="S189" s="298"/>
      <c r="T189" s="299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0" t="s">
        <v>190</v>
      </c>
      <c r="AU189" s="300" t="s">
        <v>87</v>
      </c>
      <c r="AV189" s="16" t="s">
        <v>95</v>
      </c>
      <c r="AW189" s="16" t="s">
        <v>34</v>
      </c>
      <c r="AX189" s="16" t="s">
        <v>78</v>
      </c>
      <c r="AY189" s="300" t="s">
        <v>179</v>
      </c>
    </row>
    <row r="190" s="15" customFormat="1">
      <c r="A190" s="15"/>
      <c r="B190" s="270"/>
      <c r="C190" s="271"/>
      <c r="D190" s="242" t="s">
        <v>190</v>
      </c>
      <c r="E190" s="272" t="s">
        <v>1</v>
      </c>
      <c r="F190" s="273" t="s">
        <v>2917</v>
      </c>
      <c r="G190" s="271"/>
      <c r="H190" s="272" t="s">
        <v>1</v>
      </c>
      <c r="I190" s="274"/>
      <c r="J190" s="271"/>
      <c r="K190" s="271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190</v>
      </c>
      <c r="AU190" s="279" t="s">
        <v>87</v>
      </c>
      <c r="AV190" s="15" t="s">
        <v>85</v>
      </c>
      <c r="AW190" s="15" t="s">
        <v>34</v>
      </c>
      <c r="AX190" s="15" t="s">
        <v>78</v>
      </c>
      <c r="AY190" s="279" t="s">
        <v>179</v>
      </c>
    </row>
    <row r="191" s="13" customFormat="1">
      <c r="A191" s="13"/>
      <c r="B191" s="247"/>
      <c r="C191" s="248"/>
      <c r="D191" s="242" t="s">
        <v>190</v>
      </c>
      <c r="E191" s="249" t="s">
        <v>1</v>
      </c>
      <c r="F191" s="250" t="s">
        <v>2918</v>
      </c>
      <c r="G191" s="248"/>
      <c r="H191" s="251">
        <v>6.5279999999999996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190</v>
      </c>
      <c r="AU191" s="257" t="s">
        <v>87</v>
      </c>
      <c r="AV191" s="13" t="s">
        <v>87</v>
      </c>
      <c r="AW191" s="13" t="s">
        <v>34</v>
      </c>
      <c r="AX191" s="13" t="s">
        <v>78</v>
      </c>
      <c r="AY191" s="257" t="s">
        <v>179</v>
      </c>
    </row>
    <row r="192" s="13" customFormat="1">
      <c r="A192" s="13"/>
      <c r="B192" s="247"/>
      <c r="C192" s="248"/>
      <c r="D192" s="242" t="s">
        <v>190</v>
      </c>
      <c r="E192" s="249" t="s">
        <v>1</v>
      </c>
      <c r="F192" s="250" t="s">
        <v>2919</v>
      </c>
      <c r="G192" s="248"/>
      <c r="H192" s="251">
        <v>5.6639999999999997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190</v>
      </c>
      <c r="AU192" s="257" t="s">
        <v>87</v>
      </c>
      <c r="AV192" s="13" t="s">
        <v>87</v>
      </c>
      <c r="AW192" s="13" t="s">
        <v>34</v>
      </c>
      <c r="AX192" s="13" t="s">
        <v>78</v>
      </c>
      <c r="AY192" s="257" t="s">
        <v>179</v>
      </c>
    </row>
    <row r="193" s="13" customFormat="1">
      <c r="A193" s="13"/>
      <c r="B193" s="247"/>
      <c r="C193" s="248"/>
      <c r="D193" s="242" t="s">
        <v>190</v>
      </c>
      <c r="E193" s="249" t="s">
        <v>1</v>
      </c>
      <c r="F193" s="250" t="s">
        <v>2920</v>
      </c>
      <c r="G193" s="248"/>
      <c r="H193" s="251">
        <v>6.5759999999999996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190</v>
      </c>
      <c r="AU193" s="257" t="s">
        <v>87</v>
      </c>
      <c r="AV193" s="13" t="s">
        <v>87</v>
      </c>
      <c r="AW193" s="13" t="s">
        <v>34</v>
      </c>
      <c r="AX193" s="13" t="s">
        <v>78</v>
      </c>
      <c r="AY193" s="257" t="s">
        <v>179</v>
      </c>
    </row>
    <row r="194" s="13" customFormat="1">
      <c r="A194" s="13"/>
      <c r="B194" s="247"/>
      <c r="C194" s="248"/>
      <c r="D194" s="242" t="s">
        <v>190</v>
      </c>
      <c r="E194" s="249" t="s">
        <v>1</v>
      </c>
      <c r="F194" s="250" t="s">
        <v>2921</v>
      </c>
      <c r="G194" s="248"/>
      <c r="H194" s="251">
        <v>6.6719999999999997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7" t="s">
        <v>190</v>
      </c>
      <c r="AU194" s="257" t="s">
        <v>87</v>
      </c>
      <c r="AV194" s="13" t="s">
        <v>87</v>
      </c>
      <c r="AW194" s="13" t="s">
        <v>34</v>
      </c>
      <c r="AX194" s="13" t="s">
        <v>78</v>
      </c>
      <c r="AY194" s="257" t="s">
        <v>179</v>
      </c>
    </row>
    <row r="195" s="13" customFormat="1">
      <c r="A195" s="13"/>
      <c r="B195" s="247"/>
      <c r="C195" s="248"/>
      <c r="D195" s="242" t="s">
        <v>190</v>
      </c>
      <c r="E195" s="249" t="s">
        <v>1</v>
      </c>
      <c r="F195" s="250" t="s">
        <v>2922</v>
      </c>
      <c r="G195" s="248"/>
      <c r="H195" s="251">
        <v>6.8159999999999998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7" t="s">
        <v>190</v>
      </c>
      <c r="AU195" s="257" t="s">
        <v>87</v>
      </c>
      <c r="AV195" s="13" t="s">
        <v>87</v>
      </c>
      <c r="AW195" s="13" t="s">
        <v>34</v>
      </c>
      <c r="AX195" s="13" t="s">
        <v>78</v>
      </c>
      <c r="AY195" s="257" t="s">
        <v>179</v>
      </c>
    </row>
    <row r="196" s="13" customFormat="1">
      <c r="A196" s="13"/>
      <c r="B196" s="247"/>
      <c r="C196" s="248"/>
      <c r="D196" s="242" t="s">
        <v>190</v>
      </c>
      <c r="E196" s="249" t="s">
        <v>1</v>
      </c>
      <c r="F196" s="250" t="s">
        <v>2923</v>
      </c>
      <c r="G196" s="248"/>
      <c r="H196" s="251">
        <v>6.2400000000000002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7" t="s">
        <v>190</v>
      </c>
      <c r="AU196" s="257" t="s">
        <v>87</v>
      </c>
      <c r="AV196" s="13" t="s">
        <v>87</v>
      </c>
      <c r="AW196" s="13" t="s">
        <v>34</v>
      </c>
      <c r="AX196" s="13" t="s">
        <v>78</v>
      </c>
      <c r="AY196" s="257" t="s">
        <v>179</v>
      </c>
    </row>
    <row r="197" s="13" customFormat="1">
      <c r="A197" s="13"/>
      <c r="B197" s="247"/>
      <c r="C197" s="248"/>
      <c r="D197" s="242" t="s">
        <v>190</v>
      </c>
      <c r="E197" s="249" t="s">
        <v>1</v>
      </c>
      <c r="F197" s="250" t="s">
        <v>2924</v>
      </c>
      <c r="G197" s="248"/>
      <c r="H197" s="251">
        <v>5.8559999999999999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7" t="s">
        <v>190</v>
      </c>
      <c r="AU197" s="257" t="s">
        <v>87</v>
      </c>
      <c r="AV197" s="13" t="s">
        <v>87</v>
      </c>
      <c r="AW197" s="13" t="s">
        <v>34</v>
      </c>
      <c r="AX197" s="13" t="s">
        <v>78</v>
      </c>
      <c r="AY197" s="257" t="s">
        <v>179</v>
      </c>
    </row>
    <row r="198" s="13" customFormat="1">
      <c r="A198" s="13"/>
      <c r="B198" s="247"/>
      <c r="C198" s="248"/>
      <c r="D198" s="242" t="s">
        <v>190</v>
      </c>
      <c r="E198" s="249" t="s">
        <v>1</v>
      </c>
      <c r="F198" s="250" t="s">
        <v>2925</v>
      </c>
      <c r="G198" s="248"/>
      <c r="H198" s="251">
        <v>6.2880000000000003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190</v>
      </c>
      <c r="AU198" s="257" t="s">
        <v>87</v>
      </c>
      <c r="AV198" s="13" t="s">
        <v>87</v>
      </c>
      <c r="AW198" s="13" t="s">
        <v>34</v>
      </c>
      <c r="AX198" s="13" t="s">
        <v>78</v>
      </c>
      <c r="AY198" s="257" t="s">
        <v>179</v>
      </c>
    </row>
    <row r="199" s="13" customFormat="1">
      <c r="A199" s="13"/>
      <c r="B199" s="247"/>
      <c r="C199" s="248"/>
      <c r="D199" s="242" t="s">
        <v>190</v>
      </c>
      <c r="E199" s="249" t="s">
        <v>1</v>
      </c>
      <c r="F199" s="250" t="s">
        <v>2926</v>
      </c>
      <c r="G199" s="248"/>
      <c r="H199" s="251">
        <v>7.3920000000000003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190</v>
      </c>
      <c r="AU199" s="257" t="s">
        <v>87</v>
      </c>
      <c r="AV199" s="13" t="s">
        <v>87</v>
      </c>
      <c r="AW199" s="13" t="s">
        <v>34</v>
      </c>
      <c r="AX199" s="13" t="s">
        <v>78</v>
      </c>
      <c r="AY199" s="257" t="s">
        <v>179</v>
      </c>
    </row>
    <row r="200" s="13" customFormat="1">
      <c r="A200" s="13"/>
      <c r="B200" s="247"/>
      <c r="C200" s="248"/>
      <c r="D200" s="242" t="s">
        <v>190</v>
      </c>
      <c r="E200" s="249" t="s">
        <v>1</v>
      </c>
      <c r="F200" s="250" t="s">
        <v>2927</v>
      </c>
      <c r="G200" s="248"/>
      <c r="H200" s="251">
        <v>7.5359999999999996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190</v>
      </c>
      <c r="AU200" s="257" t="s">
        <v>87</v>
      </c>
      <c r="AV200" s="13" t="s">
        <v>87</v>
      </c>
      <c r="AW200" s="13" t="s">
        <v>34</v>
      </c>
      <c r="AX200" s="13" t="s">
        <v>78</v>
      </c>
      <c r="AY200" s="257" t="s">
        <v>179</v>
      </c>
    </row>
    <row r="201" s="16" customFormat="1">
      <c r="A201" s="16"/>
      <c r="B201" s="290"/>
      <c r="C201" s="291"/>
      <c r="D201" s="242" t="s">
        <v>190</v>
      </c>
      <c r="E201" s="292" t="s">
        <v>1</v>
      </c>
      <c r="F201" s="293" t="s">
        <v>1387</v>
      </c>
      <c r="G201" s="291"/>
      <c r="H201" s="294">
        <v>65.567999999999998</v>
      </c>
      <c r="I201" s="295"/>
      <c r="J201" s="291"/>
      <c r="K201" s="291"/>
      <c r="L201" s="296"/>
      <c r="M201" s="297"/>
      <c r="N201" s="298"/>
      <c r="O201" s="298"/>
      <c r="P201" s="298"/>
      <c r="Q201" s="298"/>
      <c r="R201" s="298"/>
      <c r="S201" s="298"/>
      <c r="T201" s="299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0" t="s">
        <v>190</v>
      </c>
      <c r="AU201" s="300" t="s">
        <v>87</v>
      </c>
      <c r="AV201" s="16" t="s">
        <v>95</v>
      </c>
      <c r="AW201" s="16" t="s">
        <v>34</v>
      </c>
      <c r="AX201" s="16" t="s">
        <v>78</v>
      </c>
      <c r="AY201" s="300" t="s">
        <v>179</v>
      </c>
    </row>
    <row r="202" s="15" customFormat="1">
      <c r="A202" s="15"/>
      <c r="B202" s="270"/>
      <c r="C202" s="271"/>
      <c r="D202" s="242" t="s">
        <v>190</v>
      </c>
      <c r="E202" s="272" t="s">
        <v>1</v>
      </c>
      <c r="F202" s="273" t="s">
        <v>2928</v>
      </c>
      <c r="G202" s="271"/>
      <c r="H202" s="272" t="s">
        <v>1</v>
      </c>
      <c r="I202" s="274"/>
      <c r="J202" s="271"/>
      <c r="K202" s="271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190</v>
      </c>
      <c r="AU202" s="279" t="s">
        <v>87</v>
      </c>
      <c r="AV202" s="15" t="s">
        <v>85</v>
      </c>
      <c r="AW202" s="15" t="s">
        <v>34</v>
      </c>
      <c r="AX202" s="15" t="s">
        <v>78</v>
      </c>
      <c r="AY202" s="279" t="s">
        <v>179</v>
      </c>
    </row>
    <row r="203" s="13" customFormat="1">
      <c r="A203" s="13"/>
      <c r="B203" s="247"/>
      <c r="C203" s="248"/>
      <c r="D203" s="242" t="s">
        <v>190</v>
      </c>
      <c r="E203" s="249" t="s">
        <v>1</v>
      </c>
      <c r="F203" s="250" t="s">
        <v>2929</v>
      </c>
      <c r="G203" s="248"/>
      <c r="H203" s="251">
        <v>2.3999999999999999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34</v>
      </c>
      <c r="AX203" s="13" t="s">
        <v>78</v>
      </c>
      <c r="AY203" s="257" t="s">
        <v>179</v>
      </c>
    </row>
    <row r="204" s="13" customFormat="1">
      <c r="A204" s="13"/>
      <c r="B204" s="247"/>
      <c r="C204" s="248"/>
      <c r="D204" s="242" t="s">
        <v>190</v>
      </c>
      <c r="E204" s="249" t="s">
        <v>1</v>
      </c>
      <c r="F204" s="250" t="s">
        <v>2930</v>
      </c>
      <c r="G204" s="248"/>
      <c r="H204" s="251">
        <v>2.3999999999999999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190</v>
      </c>
      <c r="AU204" s="257" t="s">
        <v>87</v>
      </c>
      <c r="AV204" s="13" t="s">
        <v>87</v>
      </c>
      <c r="AW204" s="13" t="s">
        <v>34</v>
      </c>
      <c r="AX204" s="13" t="s">
        <v>78</v>
      </c>
      <c r="AY204" s="257" t="s">
        <v>179</v>
      </c>
    </row>
    <row r="205" s="13" customFormat="1">
      <c r="A205" s="13"/>
      <c r="B205" s="247"/>
      <c r="C205" s="248"/>
      <c r="D205" s="242" t="s">
        <v>190</v>
      </c>
      <c r="E205" s="249" t="s">
        <v>1</v>
      </c>
      <c r="F205" s="250" t="s">
        <v>2931</v>
      </c>
      <c r="G205" s="248"/>
      <c r="H205" s="251">
        <v>2.3999999999999999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190</v>
      </c>
      <c r="AU205" s="257" t="s">
        <v>87</v>
      </c>
      <c r="AV205" s="13" t="s">
        <v>87</v>
      </c>
      <c r="AW205" s="13" t="s">
        <v>34</v>
      </c>
      <c r="AX205" s="13" t="s">
        <v>78</v>
      </c>
      <c r="AY205" s="257" t="s">
        <v>179</v>
      </c>
    </row>
    <row r="206" s="13" customFormat="1">
      <c r="A206" s="13"/>
      <c r="B206" s="247"/>
      <c r="C206" s="248"/>
      <c r="D206" s="242" t="s">
        <v>190</v>
      </c>
      <c r="E206" s="249" t="s">
        <v>1</v>
      </c>
      <c r="F206" s="250" t="s">
        <v>2932</v>
      </c>
      <c r="G206" s="248"/>
      <c r="H206" s="251">
        <v>2.3999999999999999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190</v>
      </c>
      <c r="AU206" s="257" t="s">
        <v>87</v>
      </c>
      <c r="AV206" s="13" t="s">
        <v>87</v>
      </c>
      <c r="AW206" s="13" t="s">
        <v>34</v>
      </c>
      <c r="AX206" s="13" t="s">
        <v>78</v>
      </c>
      <c r="AY206" s="257" t="s">
        <v>179</v>
      </c>
    </row>
    <row r="207" s="13" customFormat="1">
      <c r="A207" s="13"/>
      <c r="B207" s="247"/>
      <c r="C207" s="248"/>
      <c r="D207" s="242" t="s">
        <v>190</v>
      </c>
      <c r="E207" s="249" t="s">
        <v>1</v>
      </c>
      <c r="F207" s="250" t="s">
        <v>2933</v>
      </c>
      <c r="G207" s="248"/>
      <c r="H207" s="251">
        <v>2.3999999999999999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190</v>
      </c>
      <c r="AU207" s="257" t="s">
        <v>87</v>
      </c>
      <c r="AV207" s="13" t="s">
        <v>87</v>
      </c>
      <c r="AW207" s="13" t="s">
        <v>34</v>
      </c>
      <c r="AX207" s="13" t="s">
        <v>78</v>
      </c>
      <c r="AY207" s="257" t="s">
        <v>179</v>
      </c>
    </row>
    <row r="208" s="13" customFormat="1">
      <c r="A208" s="13"/>
      <c r="B208" s="247"/>
      <c r="C208" s="248"/>
      <c r="D208" s="242" t="s">
        <v>190</v>
      </c>
      <c r="E208" s="249" t="s">
        <v>1</v>
      </c>
      <c r="F208" s="250" t="s">
        <v>2934</v>
      </c>
      <c r="G208" s="248"/>
      <c r="H208" s="251">
        <v>2.3999999999999999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190</v>
      </c>
      <c r="AU208" s="257" t="s">
        <v>87</v>
      </c>
      <c r="AV208" s="13" t="s">
        <v>87</v>
      </c>
      <c r="AW208" s="13" t="s">
        <v>34</v>
      </c>
      <c r="AX208" s="13" t="s">
        <v>78</v>
      </c>
      <c r="AY208" s="257" t="s">
        <v>179</v>
      </c>
    </row>
    <row r="209" s="16" customFormat="1">
      <c r="A209" s="16"/>
      <c r="B209" s="290"/>
      <c r="C209" s="291"/>
      <c r="D209" s="242" t="s">
        <v>190</v>
      </c>
      <c r="E209" s="292" t="s">
        <v>1</v>
      </c>
      <c r="F209" s="293" t="s">
        <v>1387</v>
      </c>
      <c r="G209" s="291"/>
      <c r="H209" s="294">
        <v>14.4</v>
      </c>
      <c r="I209" s="295"/>
      <c r="J209" s="291"/>
      <c r="K209" s="291"/>
      <c r="L209" s="296"/>
      <c r="M209" s="297"/>
      <c r="N209" s="298"/>
      <c r="O209" s="298"/>
      <c r="P209" s="298"/>
      <c r="Q209" s="298"/>
      <c r="R209" s="298"/>
      <c r="S209" s="298"/>
      <c r="T209" s="299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0" t="s">
        <v>190</v>
      </c>
      <c r="AU209" s="300" t="s">
        <v>87</v>
      </c>
      <c r="AV209" s="16" t="s">
        <v>95</v>
      </c>
      <c r="AW209" s="16" t="s">
        <v>34</v>
      </c>
      <c r="AX209" s="16" t="s">
        <v>78</v>
      </c>
      <c r="AY209" s="300" t="s">
        <v>179</v>
      </c>
    </row>
    <row r="210" s="14" customFormat="1">
      <c r="A210" s="14"/>
      <c r="B210" s="258"/>
      <c r="C210" s="259"/>
      <c r="D210" s="242" t="s">
        <v>190</v>
      </c>
      <c r="E210" s="260" t="s">
        <v>1</v>
      </c>
      <c r="F210" s="261" t="s">
        <v>192</v>
      </c>
      <c r="G210" s="259"/>
      <c r="H210" s="262">
        <v>97.847999999999999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8" t="s">
        <v>190</v>
      </c>
      <c r="AU210" s="268" t="s">
        <v>87</v>
      </c>
      <c r="AV210" s="14" t="s">
        <v>186</v>
      </c>
      <c r="AW210" s="14" t="s">
        <v>34</v>
      </c>
      <c r="AX210" s="14" t="s">
        <v>85</v>
      </c>
      <c r="AY210" s="268" t="s">
        <v>179</v>
      </c>
    </row>
    <row r="211" s="2" customFormat="1" ht="37.8" customHeight="1">
      <c r="A211" s="39"/>
      <c r="B211" s="40"/>
      <c r="C211" s="229" t="s">
        <v>237</v>
      </c>
      <c r="D211" s="229" t="s">
        <v>181</v>
      </c>
      <c r="E211" s="230" t="s">
        <v>2935</v>
      </c>
      <c r="F211" s="231" t="s">
        <v>2936</v>
      </c>
      <c r="G211" s="232" t="s">
        <v>246</v>
      </c>
      <c r="H211" s="233">
        <v>6.6749999999999998</v>
      </c>
      <c r="I211" s="234"/>
      <c r="J211" s="235">
        <f>ROUND(I211*H211,2)</f>
        <v>0</v>
      </c>
      <c r="K211" s="231" t="s">
        <v>1</v>
      </c>
      <c r="L211" s="45"/>
      <c r="M211" s="236" t="s">
        <v>1</v>
      </c>
      <c r="N211" s="237" t="s">
        <v>43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186</v>
      </c>
      <c r="AT211" s="240" t="s">
        <v>181</v>
      </c>
      <c r="AU211" s="240" t="s">
        <v>87</v>
      </c>
      <c r="AY211" s="18" t="s">
        <v>179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85</v>
      </c>
      <c r="BK211" s="241">
        <f>ROUND(I211*H211,2)</f>
        <v>0</v>
      </c>
      <c r="BL211" s="18" t="s">
        <v>186</v>
      </c>
      <c r="BM211" s="240" t="s">
        <v>2937</v>
      </c>
    </row>
    <row r="212" s="2" customFormat="1">
      <c r="A212" s="39"/>
      <c r="B212" s="40"/>
      <c r="C212" s="41"/>
      <c r="D212" s="242" t="s">
        <v>188</v>
      </c>
      <c r="E212" s="41"/>
      <c r="F212" s="243" t="s">
        <v>2936</v>
      </c>
      <c r="G212" s="41"/>
      <c r="H212" s="41"/>
      <c r="I212" s="244"/>
      <c r="J212" s="41"/>
      <c r="K212" s="41"/>
      <c r="L212" s="45"/>
      <c r="M212" s="245"/>
      <c r="N212" s="24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188</v>
      </c>
      <c r="AU212" s="18" t="s">
        <v>87</v>
      </c>
    </row>
    <row r="213" s="15" customFormat="1">
      <c r="A213" s="15"/>
      <c r="B213" s="270"/>
      <c r="C213" s="271"/>
      <c r="D213" s="242" t="s">
        <v>190</v>
      </c>
      <c r="E213" s="272" t="s">
        <v>1</v>
      </c>
      <c r="F213" s="273" t="s">
        <v>2938</v>
      </c>
      <c r="G213" s="271"/>
      <c r="H213" s="272" t="s">
        <v>1</v>
      </c>
      <c r="I213" s="274"/>
      <c r="J213" s="271"/>
      <c r="K213" s="271"/>
      <c r="L213" s="275"/>
      <c r="M213" s="276"/>
      <c r="N213" s="277"/>
      <c r="O213" s="277"/>
      <c r="P213" s="277"/>
      <c r="Q213" s="277"/>
      <c r="R213" s="277"/>
      <c r="S213" s="277"/>
      <c r="T213" s="27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9" t="s">
        <v>190</v>
      </c>
      <c r="AU213" s="279" t="s">
        <v>87</v>
      </c>
      <c r="AV213" s="15" t="s">
        <v>85</v>
      </c>
      <c r="AW213" s="15" t="s">
        <v>34</v>
      </c>
      <c r="AX213" s="15" t="s">
        <v>78</v>
      </c>
      <c r="AY213" s="279" t="s">
        <v>179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2939</v>
      </c>
      <c r="G214" s="248"/>
      <c r="H214" s="251">
        <v>6.6749999999999998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87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4" customFormat="1">
      <c r="A215" s="14"/>
      <c r="B215" s="258"/>
      <c r="C215" s="259"/>
      <c r="D215" s="242" t="s">
        <v>190</v>
      </c>
      <c r="E215" s="260" t="s">
        <v>1</v>
      </c>
      <c r="F215" s="261" t="s">
        <v>192</v>
      </c>
      <c r="G215" s="259"/>
      <c r="H215" s="262">
        <v>6.6749999999999998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190</v>
      </c>
      <c r="AU215" s="268" t="s">
        <v>87</v>
      </c>
      <c r="AV215" s="14" t="s">
        <v>186</v>
      </c>
      <c r="AW215" s="14" t="s">
        <v>34</v>
      </c>
      <c r="AX215" s="14" t="s">
        <v>85</v>
      </c>
      <c r="AY215" s="268" t="s">
        <v>179</v>
      </c>
    </row>
    <row r="216" s="2" customFormat="1" ht="33" customHeight="1">
      <c r="A216" s="39"/>
      <c r="B216" s="40"/>
      <c r="C216" s="229" t="s">
        <v>243</v>
      </c>
      <c r="D216" s="229" t="s">
        <v>181</v>
      </c>
      <c r="E216" s="230" t="s">
        <v>2940</v>
      </c>
      <c r="F216" s="231" t="s">
        <v>2941</v>
      </c>
      <c r="G216" s="232" t="s">
        <v>246</v>
      </c>
      <c r="H216" s="233">
        <v>350.01400000000001</v>
      </c>
      <c r="I216" s="234"/>
      <c r="J216" s="235">
        <f>ROUND(I216*H216,2)</f>
        <v>0</v>
      </c>
      <c r="K216" s="231" t="s">
        <v>1</v>
      </c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186</v>
      </c>
      <c r="AT216" s="240" t="s">
        <v>181</v>
      </c>
      <c r="AU216" s="240" t="s">
        <v>87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2942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2941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87</v>
      </c>
    </row>
    <row r="218" s="15" customFormat="1">
      <c r="A218" s="15"/>
      <c r="B218" s="270"/>
      <c r="C218" s="271"/>
      <c r="D218" s="242" t="s">
        <v>190</v>
      </c>
      <c r="E218" s="272" t="s">
        <v>1</v>
      </c>
      <c r="F218" s="273" t="s">
        <v>2898</v>
      </c>
      <c r="G218" s="271"/>
      <c r="H218" s="272" t="s">
        <v>1</v>
      </c>
      <c r="I218" s="274"/>
      <c r="J218" s="271"/>
      <c r="K218" s="271"/>
      <c r="L218" s="275"/>
      <c r="M218" s="276"/>
      <c r="N218" s="277"/>
      <c r="O218" s="277"/>
      <c r="P218" s="277"/>
      <c r="Q218" s="277"/>
      <c r="R218" s="277"/>
      <c r="S218" s="277"/>
      <c r="T218" s="27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9" t="s">
        <v>190</v>
      </c>
      <c r="AU218" s="279" t="s">
        <v>87</v>
      </c>
      <c r="AV218" s="15" t="s">
        <v>85</v>
      </c>
      <c r="AW218" s="15" t="s">
        <v>34</v>
      </c>
      <c r="AX218" s="15" t="s">
        <v>78</v>
      </c>
      <c r="AY218" s="279" t="s">
        <v>179</v>
      </c>
    </row>
    <row r="219" s="13" customFormat="1">
      <c r="A219" s="13"/>
      <c r="B219" s="247"/>
      <c r="C219" s="248"/>
      <c r="D219" s="242" t="s">
        <v>190</v>
      </c>
      <c r="E219" s="249" t="s">
        <v>1</v>
      </c>
      <c r="F219" s="250" t="s">
        <v>2943</v>
      </c>
      <c r="G219" s="248"/>
      <c r="H219" s="251">
        <v>6.2000000000000002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190</v>
      </c>
      <c r="AU219" s="257" t="s">
        <v>87</v>
      </c>
      <c r="AV219" s="13" t="s">
        <v>87</v>
      </c>
      <c r="AW219" s="13" t="s">
        <v>34</v>
      </c>
      <c r="AX219" s="13" t="s">
        <v>78</v>
      </c>
      <c r="AY219" s="257" t="s">
        <v>179</v>
      </c>
    </row>
    <row r="220" s="13" customFormat="1">
      <c r="A220" s="13"/>
      <c r="B220" s="247"/>
      <c r="C220" s="248"/>
      <c r="D220" s="242" t="s">
        <v>190</v>
      </c>
      <c r="E220" s="249" t="s">
        <v>1</v>
      </c>
      <c r="F220" s="250" t="s">
        <v>2944</v>
      </c>
      <c r="G220" s="248"/>
      <c r="H220" s="251">
        <v>0.312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190</v>
      </c>
      <c r="AU220" s="257" t="s">
        <v>87</v>
      </c>
      <c r="AV220" s="13" t="s">
        <v>87</v>
      </c>
      <c r="AW220" s="13" t="s">
        <v>34</v>
      </c>
      <c r="AX220" s="13" t="s">
        <v>78</v>
      </c>
      <c r="AY220" s="257" t="s">
        <v>179</v>
      </c>
    </row>
    <row r="221" s="13" customFormat="1">
      <c r="A221" s="13"/>
      <c r="B221" s="247"/>
      <c r="C221" s="248"/>
      <c r="D221" s="242" t="s">
        <v>190</v>
      </c>
      <c r="E221" s="249" t="s">
        <v>1</v>
      </c>
      <c r="F221" s="250" t="s">
        <v>2945</v>
      </c>
      <c r="G221" s="248"/>
      <c r="H221" s="251">
        <v>5.3250000000000002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190</v>
      </c>
      <c r="AU221" s="257" t="s">
        <v>87</v>
      </c>
      <c r="AV221" s="13" t="s">
        <v>87</v>
      </c>
      <c r="AW221" s="13" t="s">
        <v>34</v>
      </c>
      <c r="AX221" s="13" t="s">
        <v>78</v>
      </c>
      <c r="AY221" s="257" t="s">
        <v>179</v>
      </c>
    </row>
    <row r="222" s="13" customFormat="1">
      <c r="A222" s="13"/>
      <c r="B222" s="247"/>
      <c r="C222" s="248"/>
      <c r="D222" s="242" t="s">
        <v>190</v>
      </c>
      <c r="E222" s="249" t="s">
        <v>1</v>
      </c>
      <c r="F222" s="250" t="s">
        <v>2946</v>
      </c>
      <c r="G222" s="248"/>
      <c r="H222" s="251">
        <v>5.1200000000000001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190</v>
      </c>
      <c r="AU222" s="257" t="s">
        <v>87</v>
      </c>
      <c r="AV222" s="13" t="s">
        <v>87</v>
      </c>
      <c r="AW222" s="13" t="s">
        <v>34</v>
      </c>
      <c r="AX222" s="13" t="s">
        <v>78</v>
      </c>
      <c r="AY222" s="257" t="s">
        <v>179</v>
      </c>
    </row>
    <row r="223" s="13" customFormat="1">
      <c r="A223" s="13"/>
      <c r="B223" s="247"/>
      <c r="C223" s="248"/>
      <c r="D223" s="242" t="s">
        <v>190</v>
      </c>
      <c r="E223" s="249" t="s">
        <v>1</v>
      </c>
      <c r="F223" s="250" t="s">
        <v>2947</v>
      </c>
      <c r="G223" s="248"/>
      <c r="H223" s="251">
        <v>11.039999999999999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190</v>
      </c>
      <c r="AU223" s="257" t="s">
        <v>87</v>
      </c>
      <c r="AV223" s="13" t="s">
        <v>87</v>
      </c>
      <c r="AW223" s="13" t="s">
        <v>34</v>
      </c>
      <c r="AX223" s="13" t="s">
        <v>78</v>
      </c>
      <c r="AY223" s="257" t="s">
        <v>179</v>
      </c>
    </row>
    <row r="224" s="13" customFormat="1">
      <c r="A224" s="13"/>
      <c r="B224" s="247"/>
      <c r="C224" s="248"/>
      <c r="D224" s="242" t="s">
        <v>190</v>
      </c>
      <c r="E224" s="249" t="s">
        <v>1</v>
      </c>
      <c r="F224" s="250" t="s">
        <v>2948</v>
      </c>
      <c r="G224" s="248"/>
      <c r="H224" s="251">
        <v>3.7749999999999999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190</v>
      </c>
      <c r="AU224" s="257" t="s">
        <v>87</v>
      </c>
      <c r="AV224" s="13" t="s">
        <v>87</v>
      </c>
      <c r="AW224" s="13" t="s">
        <v>34</v>
      </c>
      <c r="AX224" s="13" t="s">
        <v>78</v>
      </c>
      <c r="AY224" s="257" t="s">
        <v>179</v>
      </c>
    </row>
    <row r="225" s="13" customFormat="1">
      <c r="A225" s="13"/>
      <c r="B225" s="247"/>
      <c r="C225" s="248"/>
      <c r="D225" s="242" t="s">
        <v>190</v>
      </c>
      <c r="E225" s="249" t="s">
        <v>1</v>
      </c>
      <c r="F225" s="250" t="s">
        <v>2949</v>
      </c>
      <c r="G225" s="248"/>
      <c r="H225" s="251">
        <v>0.55400000000000005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190</v>
      </c>
      <c r="AU225" s="257" t="s">
        <v>87</v>
      </c>
      <c r="AV225" s="13" t="s">
        <v>87</v>
      </c>
      <c r="AW225" s="13" t="s">
        <v>34</v>
      </c>
      <c r="AX225" s="13" t="s">
        <v>78</v>
      </c>
      <c r="AY225" s="257" t="s">
        <v>179</v>
      </c>
    </row>
    <row r="226" s="13" customFormat="1">
      <c r="A226" s="13"/>
      <c r="B226" s="247"/>
      <c r="C226" s="248"/>
      <c r="D226" s="242" t="s">
        <v>190</v>
      </c>
      <c r="E226" s="249" t="s">
        <v>1</v>
      </c>
      <c r="F226" s="250" t="s">
        <v>2950</v>
      </c>
      <c r="G226" s="248"/>
      <c r="H226" s="251">
        <v>10.829000000000001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190</v>
      </c>
      <c r="AU226" s="257" t="s">
        <v>87</v>
      </c>
      <c r="AV226" s="13" t="s">
        <v>87</v>
      </c>
      <c r="AW226" s="13" t="s">
        <v>34</v>
      </c>
      <c r="AX226" s="13" t="s">
        <v>78</v>
      </c>
      <c r="AY226" s="257" t="s">
        <v>179</v>
      </c>
    </row>
    <row r="227" s="13" customFormat="1">
      <c r="A227" s="13"/>
      <c r="B227" s="247"/>
      <c r="C227" s="248"/>
      <c r="D227" s="242" t="s">
        <v>190</v>
      </c>
      <c r="E227" s="249" t="s">
        <v>1</v>
      </c>
      <c r="F227" s="250" t="s">
        <v>2951</v>
      </c>
      <c r="G227" s="248"/>
      <c r="H227" s="251">
        <v>0.77300000000000002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190</v>
      </c>
      <c r="AU227" s="257" t="s">
        <v>87</v>
      </c>
      <c r="AV227" s="13" t="s">
        <v>87</v>
      </c>
      <c r="AW227" s="13" t="s">
        <v>34</v>
      </c>
      <c r="AX227" s="13" t="s">
        <v>78</v>
      </c>
      <c r="AY227" s="257" t="s">
        <v>179</v>
      </c>
    </row>
    <row r="228" s="13" customFormat="1">
      <c r="A228" s="13"/>
      <c r="B228" s="247"/>
      <c r="C228" s="248"/>
      <c r="D228" s="242" t="s">
        <v>190</v>
      </c>
      <c r="E228" s="249" t="s">
        <v>1</v>
      </c>
      <c r="F228" s="250" t="s">
        <v>2952</v>
      </c>
      <c r="G228" s="248"/>
      <c r="H228" s="251">
        <v>3.5960000000000001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190</v>
      </c>
      <c r="AU228" s="257" t="s">
        <v>87</v>
      </c>
      <c r="AV228" s="13" t="s">
        <v>87</v>
      </c>
      <c r="AW228" s="13" t="s">
        <v>34</v>
      </c>
      <c r="AX228" s="13" t="s">
        <v>78</v>
      </c>
      <c r="AY228" s="257" t="s">
        <v>179</v>
      </c>
    </row>
    <row r="229" s="13" customFormat="1">
      <c r="A229" s="13"/>
      <c r="B229" s="247"/>
      <c r="C229" s="248"/>
      <c r="D229" s="242" t="s">
        <v>190</v>
      </c>
      <c r="E229" s="249" t="s">
        <v>1</v>
      </c>
      <c r="F229" s="250" t="s">
        <v>2953</v>
      </c>
      <c r="G229" s="248"/>
      <c r="H229" s="251">
        <v>4.9100000000000001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190</v>
      </c>
      <c r="AU229" s="257" t="s">
        <v>87</v>
      </c>
      <c r="AV229" s="13" t="s">
        <v>87</v>
      </c>
      <c r="AW229" s="13" t="s">
        <v>34</v>
      </c>
      <c r="AX229" s="13" t="s">
        <v>78</v>
      </c>
      <c r="AY229" s="257" t="s">
        <v>179</v>
      </c>
    </row>
    <row r="230" s="13" customFormat="1">
      <c r="A230" s="13"/>
      <c r="B230" s="247"/>
      <c r="C230" s="248"/>
      <c r="D230" s="242" t="s">
        <v>190</v>
      </c>
      <c r="E230" s="249" t="s">
        <v>1</v>
      </c>
      <c r="F230" s="250" t="s">
        <v>2954</v>
      </c>
      <c r="G230" s="248"/>
      <c r="H230" s="251">
        <v>0.93300000000000005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190</v>
      </c>
      <c r="AU230" s="257" t="s">
        <v>87</v>
      </c>
      <c r="AV230" s="13" t="s">
        <v>87</v>
      </c>
      <c r="AW230" s="13" t="s">
        <v>34</v>
      </c>
      <c r="AX230" s="13" t="s">
        <v>78</v>
      </c>
      <c r="AY230" s="257" t="s">
        <v>179</v>
      </c>
    </row>
    <row r="231" s="13" customFormat="1">
      <c r="A231" s="13"/>
      <c r="B231" s="247"/>
      <c r="C231" s="248"/>
      <c r="D231" s="242" t="s">
        <v>190</v>
      </c>
      <c r="E231" s="249" t="s">
        <v>1</v>
      </c>
      <c r="F231" s="250" t="s">
        <v>2955</v>
      </c>
      <c r="G231" s="248"/>
      <c r="H231" s="251">
        <v>3.879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190</v>
      </c>
      <c r="AU231" s="257" t="s">
        <v>87</v>
      </c>
      <c r="AV231" s="13" t="s">
        <v>87</v>
      </c>
      <c r="AW231" s="13" t="s">
        <v>34</v>
      </c>
      <c r="AX231" s="13" t="s">
        <v>78</v>
      </c>
      <c r="AY231" s="257" t="s">
        <v>179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2956</v>
      </c>
      <c r="G232" s="248"/>
      <c r="H232" s="251">
        <v>0.85699999999999998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87</v>
      </c>
      <c r="AV232" s="13" t="s">
        <v>87</v>
      </c>
      <c r="AW232" s="13" t="s">
        <v>34</v>
      </c>
      <c r="AX232" s="13" t="s">
        <v>78</v>
      </c>
      <c r="AY232" s="257" t="s">
        <v>179</v>
      </c>
    </row>
    <row r="233" s="13" customFormat="1">
      <c r="A233" s="13"/>
      <c r="B233" s="247"/>
      <c r="C233" s="248"/>
      <c r="D233" s="242" t="s">
        <v>190</v>
      </c>
      <c r="E233" s="249" t="s">
        <v>1</v>
      </c>
      <c r="F233" s="250" t="s">
        <v>2957</v>
      </c>
      <c r="G233" s="248"/>
      <c r="H233" s="251">
        <v>1.879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190</v>
      </c>
      <c r="AU233" s="257" t="s">
        <v>87</v>
      </c>
      <c r="AV233" s="13" t="s">
        <v>87</v>
      </c>
      <c r="AW233" s="13" t="s">
        <v>34</v>
      </c>
      <c r="AX233" s="13" t="s">
        <v>78</v>
      </c>
      <c r="AY233" s="257" t="s">
        <v>179</v>
      </c>
    </row>
    <row r="234" s="13" customFormat="1">
      <c r="A234" s="13"/>
      <c r="B234" s="247"/>
      <c r="C234" s="248"/>
      <c r="D234" s="242" t="s">
        <v>190</v>
      </c>
      <c r="E234" s="249" t="s">
        <v>1</v>
      </c>
      <c r="F234" s="250" t="s">
        <v>2958</v>
      </c>
      <c r="G234" s="248"/>
      <c r="H234" s="251">
        <v>2.1600000000000001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190</v>
      </c>
      <c r="AU234" s="257" t="s">
        <v>87</v>
      </c>
      <c r="AV234" s="13" t="s">
        <v>87</v>
      </c>
      <c r="AW234" s="13" t="s">
        <v>34</v>
      </c>
      <c r="AX234" s="13" t="s">
        <v>78</v>
      </c>
      <c r="AY234" s="257" t="s">
        <v>179</v>
      </c>
    </row>
    <row r="235" s="13" customFormat="1">
      <c r="A235" s="13"/>
      <c r="B235" s="247"/>
      <c r="C235" s="248"/>
      <c r="D235" s="242" t="s">
        <v>190</v>
      </c>
      <c r="E235" s="249" t="s">
        <v>1</v>
      </c>
      <c r="F235" s="250" t="s">
        <v>2959</v>
      </c>
      <c r="G235" s="248"/>
      <c r="H235" s="251">
        <v>3.8690000000000002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190</v>
      </c>
      <c r="AU235" s="257" t="s">
        <v>87</v>
      </c>
      <c r="AV235" s="13" t="s">
        <v>87</v>
      </c>
      <c r="AW235" s="13" t="s">
        <v>34</v>
      </c>
      <c r="AX235" s="13" t="s">
        <v>78</v>
      </c>
      <c r="AY235" s="257" t="s">
        <v>179</v>
      </c>
    </row>
    <row r="236" s="13" customFormat="1">
      <c r="A236" s="13"/>
      <c r="B236" s="247"/>
      <c r="C236" s="248"/>
      <c r="D236" s="242" t="s">
        <v>190</v>
      </c>
      <c r="E236" s="249" t="s">
        <v>1</v>
      </c>
      <c r="F236" s="250" t="s">
        <v>2960</v>
      </c>
      <c r="G236" s="248"/>
      <c r="H236" s="251">
        <v>1.3640000000000001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190</v>
      </c>
      <c r="AU236" s="257" t="s">
        <v>87</v>
      </c>
      <c r="AV236" s="13" t="s">
        <v>87</v>
      </c>
      <c r="AW236" s="13" t="s">
        <v>34</v>
      </c>
      <c r="AX236" s="13" t="s">
        <v>78</v>
      </c>
      <c r="AY236" s="257" t="s">
        <v>179</v>
      </c>
    </row>
    <row r="237" s="13" customFormat="1">
      <c r="A237" s="13"/>
      <c r="B237" s="247"/>
      <c r="C237" s="248"/>
      <c r="D237" s="242" t="s">
        <v>190</v>
      </c>
      <c r="E237" s="249" t="s">
        <v>1</v>
      </c>
      <c r="F237" s="250" t="s">
        <v>2961</v>
      </c>
      <c r="G237" s="248"/>
      <c r="H237" s="251">
        <v>4.3319999999999999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190</v>
      </c>
      <c r="AU237" s="257" t="s">
        <v>87</v>
      </c>
      <c r="AV237" s="13" t="s">
        <v>87</v>
      </c>
      <c r="AW237" s="13" t="s">
        <v>34</v>
      </c>
      <c r="AX237" s="13" t="s">
        <v>78</v>
      </c>
      <c r="AY237" s="257" t="s">
        <v>179</v>
      </c>
    </row>
    <row r="238" s="13" customFormat="1">
      <c r="A238" s="13"/>
      <c r="B238" s="247"/>
      <c r="C238" s="248"/>
      <c r="D238" s="242" t="s">
        <v>190</v>
      </c>
      <c r="E238" s="249" t="s">
        <v>1</v>
      </c>
      <c r="F238" s="250" t="s">
        <v>2962</v>
      </c>
      <c r="G238" s="248"/>
      <c r="H238" s="251">
        <v>4.7779999999999996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7" t="s">
        <v>190</v>
      </c>
      <c r="AU238" s="257" t="s">
        <v>87</v>
      </c>
      <c r="AV238" s="13" t="s">
        <v>87</v>
      </c>
      <c r="AW238" s="13" t="s">
        <v>34</v>
      </c>
      <c r="AX238" s="13" t="s">
        <v>78</v>
      </c>
      <c r="AY238" s="257" t="s">
        <v>179</v>
      </c>
    </row>
    <row r="239" s="13" customFormat="1">
      <c r="A239" s="13"/>
      <c r="B239" s="247"/>
      <c r="C239" s="248"/>
      <c r="D239" s="242" t="s">
        <v>190</v>
      </c>
      <c r="E239" s="249" t="s">
        <v>1</v>
      </c>
      <c r="F239" s="250" t="s">
        <v>2963</v>
      </c>
      <c r="G239" s="248"/>
      <c r="H239" s="251">
        <v>0.49199999999999999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7" t="s">
        <v>190</v>
      </c>
      <c r="AU239" s="257" t="s">
        <v>87</v>
      </c>
      <c r="AV239" s="13" t="s">
        <v>87</v>
      </c>
      <c r="AW239" s="13" t="s">
        <v>34</v>
      </c>
      <c r="AX239" s="13" t="s">
        <v>78</v>
      </c>
      <c r="AY239" s="257" t="s">
        <v>179</v>
      </c>
    </row>
    <row r="240" s="13" customFormat="1">
      <c r="A240" s="13"/>
      <c r="B240" s="247"/>
      <c r="C240" s="248"/>
      <c r="D240" s="242" t="s">
        <v>190</v>
      </c>
      <c r="E240" s="249" t="s">
        <v>1</v>
      </c>
      <c r="F240" s="250" t="s">
        <v>2964</v>
      </c>
      <c r="G240" s="248"/>
      <c r="H240" s="251">
        <v>2.4100000000000001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190</v>
      </c>
      <c r="AU240" s="257" t="s">
        <v>87</v>
      </c>
      <c r="AV240" s="13" t="s">
        <v>87</v>
      </c>
      <c r="AW240" s="13" t="s">
        <v>34</v>
      </c>
      <c r="AX240" s="13" t="s">
        <v>78</v>
      </c>
      <c r="AY240" s="257" t="s">
        <v>179</v>
      </c>
    </row>
    <row r="241" s="13" customFormat="1">
      <c r="A241" s="13"/>
      <c r="B241" s="247"/>
      <c r="C241" s="248"/>
      <c r="D241" s="242" t="s">
        <v>190</v>
      </c>
      <c r="E241" s="249" t="s">
        <v>1</v>
      </c>
      <c r="F241" s="250" t="s">
        <v>2965</v>
      </c>
      <c r="G241" s="248"/>
      <c r="H241" s="251">
        <v>7.6470000000000002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7" t="s">
        <v>190</v>
      </c>
      <c r="AU241" s="257" t="s">
        <v>87</v>
      </c>
      <c r="AV241" s="13" t="s">
        <v>87</v>
      </c>
      <c r="AW241" s="13" t="s">
        <v>34</v>
      </c>
      <c r="AX241" s="13" t="s">
        <v>78</v>
      </c>
      <c r="AY241" s="257" t="s">
        <v>179</v>
      </c>
    </row>
    <row r="242" s="13" customFormat="1">
      <c r="A242" s="13"/>
      <c r="B242" s="247"/>
      <c r="C242" s="248"/>
      <c r="D242" s="242" t="s">
        <v>190</v>
      </c>
      <c r="E242" s="249" t="s">
        <v>1</v>
      </c>
      <c r="F242" s="250" t="s">
        <v>2966</v>
      </c>
      <c r="G242" s="248"/>
      <c r="H242" s="251">
        <v>1.0560000000000001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7" t="s">
        <v>190</v>
      </c>
      <c r="AU242" s="257" t="s">
        <v>87</v>
      </c>
      <c r="AV242" s="13" t="s">
        <v>87</v>
      </c>
      <c r="AW242" s="13" t="s">
        <v>34</v>
      </c>
      <c r="AX242" s="13" t="s">
        <v>78</v>
      </c>
      <c r="AY242" s="257" t="s">
        <v>179</v>
      </c>
    </row>
    <row r="243" s="13" customFormat="1">
      <c r="A243" s="13"/>
      <c r="B243" s="247"/>
      <c r="C243" s="248"/>
      <c r="D243" s="242" t="s">
        <v>190</v>
      </c>
      <c r="E243" s="249" t="s">
        <v>1</v>
      </c>
      <c r="F243" s="250" t="s">
        <v>2967</v>
      </c>
      <c r="G243" s="248"/>
      <c r="H243" s="251">
        <v>7.7770000000000001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7" t="s">
        <v>190</v>
      </c>
      <c r="AU243" s="257" t="s">
        <v>87</v>
      </c>
      <c r="AV243" s="13" t="s">
        <v>87</v>
      </c>
      <c r="AW243" s="13" t="s">
        <v>34</v>
      </c>
      <c r="AX243" s="13" t="s">
        <v>78</v>
      </c>
      <c r="AY243" s="257" t="s">
        <v>179</v>
      </c>
    </row>
    <row r="244" s="13" customFormat="1">
      <c r="A244" s="13"/>
      <c r="B244" s="247"/>
      <c r="C244" s="248"/>
      <c r="D244" s="242" t="s">
        <v>190</v>
      </c>
      <c r="E244" s="249" t="s">
        <v>1</v>
      </c>
      <c r="F244" s="250" t="s">
        <v>2968</v>
      </c>
      <c r="G244" s="248"/>
      <c r="H244" s="251">
        <v>2.5619999999999998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190</v>
      </c>
      <c r="AU244" s="257" t="s">
        <v>87</v>
      </c>
      <c r="AV244" s="13" t="s">
        <v>87</v>
      </c>
      <c r="AW244" s="13" t="s">
        <v>34</v>
      </c>
      <c r="AX244" s="13" t="s">
        <v>78</v>
      </c>
      <c r="AY244" s="257" t="s">
        <v>179</v>
      </c>
    </row>
    <row r="245" s="13" customFormat="1">
      <c r="A245" s="13"/>
      <c r="B245" s="247"/>
      <c r="C245" s="248"/>
      <c r="D245" s="242" t="s">
        <v>190</v>
      </c>
      <c r="E245" s="249" t="s">
        <v>1</v>
      </c>
      <c r="F245" s="250" t="s">
        <v>2969</v>
      </c>
      <c r="G245" s="248"/>
      <c r="H245" s="251">
        <v>8.9339999999999993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7" t="s">
        <v>190</v>
      </c>
      <c r="AU245" s="257" t="s">
        <v>87</v>
      </c>
      <c r="AV245" s="13" t="s">
        <v>87</v>
      </c>
      <c r="AW245" s="13" t="s">
        <v>34</v>
      </c>
      <c r="AX245" s="13" t="s">
        <v>78</v>
      </c>
      <c r="AY245" s="257" t="s">
        <v>179</v>
      </c>
    </row>
    <row r="246" s="13" customFormat="1">
      <c r="A246" s="13"/>
      <c r="B246" s="247"/>
      <c r="C246" s="248"/>
      <c r="D246" s="242" t="s">
        <v>190</v>
      </c>
      <c r="E246" s="249" t="s">
        <v>1</v>
      </c>
      <c r="F246" s="250" t="s">
        <v>2970</v>
      </c>
      <c r="G246" s="248"/>
      <c r="H246" s="251">
        <v>3.5150000000000001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190</v>
      </c>
      <c r="AU246" s="257" t="s">
        <v>87</v>
      </c>
      <c r="AV246" s="13" t="s">
        <v>87</v>
      </c>
      <c r="AW246" s="13" t="s">
        <v>34</v>
      </c>
      <c r="AX246" s="13" t="s">
        <v>78</v>
      </c>
      <c r="AY246" s="257" t="s">
        <v>179</v>
      </c>
    </row>
    <row r="247" s="13" customFormat="1">
      <c r="A247" s="13"/>
      <c r="B247" s="247"/>
      <c r="C247" s="248"/>
      <c r="D247" s="242" t="s">
        <v>190</v>
      </c>
      <c r="E247" s="249" t="s">
        <v>1</v>
      </c>
      <c r="F247" s="250" t="s">
        <v>2971</v>
      </c>
      <c r="G247" s="248"/>
      <c r="H247" s="251">
        <v>5.9260000000000002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7" t="s">
        <v>190</v>
      </c>
      <c r="AU247" s="257" t="s">
        <v>87</v>
      </c>
      <c r="AV247" s="13" t="s">
        <v>87</v>
      </c>
      <c r="AW247" s="13" t="s">
        <v>34</v>
      </c>
      <c r="AX247" s="13" t="s">
        <v>78</v>
      </c>
      <c r="AY247" s="257" t="s">
        <v>179</v>
      </c>
    </row>
    <row r="248" s="13" customFormat="1">
      <c r="A248" s="13"/>
      <c r="B248" s="247"/>
      <c r="C248" s="248"/>
      <c r="D248" s="242" t="s">
        <v>190</v>
      </c>
      <c r="E248" s="249" t="s">
        <v>1</v>
      </c>
      <c r="F248" s="250" t="s">
        <v>2972</v>
      </c>
      <c r="G248" s="248"/>
      <c r="H248" s="251">
        <v>4.8849999999999998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190</v>
      </c>
      <c r="AU248" s="257" t="s">
        <v>87</v>
      </c>
      <c r="AV248" s="13" t="s">
        <v>87</v>
      </c>
      <c r="AW248" s="13" t="s">
        <v>34</v>
      </c>
      <c r="AX248" s="13" t="s">
        <v>78</v>
      </c>
      <c r="AY248" s="257" t="s">
        <v>179</v>
      </c>
    </row>
    <row r="249" s="13" customFormat="1">
      <c r="A249" s="13"/>
      <c r="B249" s="247"/>
      <c r="C249" s="248"/>
      <c r="D249" s="242" t="s">
        <v>190</v>
      </c>
      <c r="E249" s="249" t="s">
        <v>1</v>
      </c>
      <c r="F249" s="250" t="s">
        <v>2973</v>
      </c>
      <c r="G249" s="248"/>
      <c r="H249" s="251">
        <v>5.8819999999999997</v>
      </c>
      <c r="I249" s="252"/>
      <c r="J249" s="248"/>
      <c r="K249" s="248"/>
      <c r="L249" s="253"/>
      <c r="M249" s="254"/>
      <c r="N249" s="255"/>
      <c r="O249" s="255"/>
      <c r="P249" s="255"/>
      <c r="Q249" s="255"/>
      <c r="R249" s="255"/>
      <c r="S249" s="255"/>
      <c r="T249" s="25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7" t="s">
        <v>190</v>
      </c>
      <c r="AU249" s="257" t="s">
        <v>87</v>
      </c>
      <c r="AV249" s="13" t="s">
        <v>87</v>
      </c>
      <c r="AW249" s="13" t="s">
        <v>34</v>
      </c>
      <c r="AX249" s="13" t="s">
        <v>78</v>
      </c>
      <c r="AY249" s="257" t="s">
        <v>179</v>
      </c>
    </row>
    <row r="250" s="13" customFormat="1">
      <c r="A250" s="13"/>
      <c r="B250" s="247"/>
      <c r="C250" s="248"/>
      <c r="D250" s="242" t="s">
        <v>190</v>
      </c>
      <c r="E250" s="249" t="s">
        <v>1</v>
      </c>
      <c r="F250" s="250" t="s">
        <v>2974</v>
      </c>
      <c r="G250" s="248"/>
      <c r="H250" s="251">
        <v>6.6879999999999997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7" t="s">
        <v>190</v>
      </c>
      <c r="AU250" s="257" t="s">
        <v>87</v>
      </c>
      <c r="AV250" s="13" t="s">
        <v>87</v>
      </c>
      <c r="AW250" s="13" t="s">
        <v>34</v>
      </c>
      <c r="AX250" s="13" t="s">
        <v>78</v>
      </c>
      <c r="AY250" s="257" t="s">
        <v>179</v>
      </c>
    </row>
    <row r="251" s="13" customFormat="1">
      <c r="A251" s="13"/>
      <c r="B251" s="247"/>
      <c r="C251" s="248"/>
      <c r="D251" s="242" t="s">
        <v>190</v>
      </c>
      <c r="E251" s="249" t="s">
        <v>1</v>
      </c>
      <c r="F251" s="250" t="s">
        <v>2975</v>
      </c>
      <c r="G251" s="248"/>
      <c r="H251" s="251">
        <v>8.1539999999999999</v>
      </c>
      <c r="I251" s="252"/>
      <c r="J251" s="248"/>
      <c r="K251" s="248"/>
      <c r="L251" s="253"/>
      <c r="M251" s="254"/>
      <c r="N251" s="255"/>
      <c r="O251" s="255"/>
      <c r="P251" s="255"/>
      <c r="Q251" s="255"/>
      <c r="R251" s="255"/>
      <c r="S251" s="255"/>
      <c r="T251" s="25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7" t="s">
        <v>190</v>
      </c>
      <c r="AU251" s="257" t="s">
        <v>87</v>
      </c>
      <c r="AV251" s="13" t="s">
        <v>87</v>
      </c>
      <c r="AW251" s="13" t="s">
        <v>34</v>
      </c>
      <c r="AX251" s="13" t="s">
        <v>78</v>
      </c>
      <c r="AY251" s="257" t="s">
        <v>179</v>
      </c>
    </row>
    <row r="252" s="13" customFormat="1">
      <c r="A252" s="13"/>
      <c r="B252" s="247"/>
      <c r="C252" s="248"/>
      <c r="D252" s="242" t="s">
        <v>190</v>
      </c>
      <c r="E252" s="249" t="s">
        <v>1</v>
      </c>
      <c r="F252" s="250" t="s">
        <v>2976</v>
      </c>
      <c r="G252" s="248"/>
      <c r="H252" s="251">
        <v>29.594000000000001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7" t="s">
        <v>190</v>
      </c>
      <c r="AU252" s="257" t="s">
        <v>87</v>
      </c>
      <c r="AV252" s="13" t="s">
        <v>87</v>
      </c>
      <c r="AW252" s="13" t="s">
        <v>34</v>
      </c>
      <c r="AX252" s="13" t="s">
        <v>78</v>
      </c>
      <c r="AY252" s="257" t="s">
        <v>179</v>
      </c>
    </row>
    <row r="253" s="13" customFormat="1">
      <c r="A253" s="13"/>
      <c r="B253" s="247"/>
      <c r="C253" s="248"/>
      <c r="D253" s="242" t="s">
        <v>190</v>
      </c>
      <c r="E253" s="249" t="s">
        <v>1</v>
      </c>
      <c r="F253" s="250" t="s">
        <v>2977</v>
      </c>
      <c r="G253" s="248"/>
      <c r="H253" s="251">
        <v>38.829999999999998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7" t="s">
        <v>190</v>
      </c>
      <c r="AU253" s="257" t="s">
        <v>87</v>
      </c>
      <c r="AV253" s="13" t="s">
        <v>87</v>
      </c>
      <c r="AW253" s="13" t="s">
        <v>34</v>
      </c>
      <c r="AX253" s="13" t="s">
        <v>78</v>
      </c>
      <c r="AY253" s="257" t="s">
        <v>179</v>
      </c>
    </row>
    <row r="254" s="13" customFormat="1">
      <c r="A254" s="13"/>
      <c r="B254" s="247"/>
      <c r="C254" s="248"/>
      <c r="D254" s="242" t="s">
        <v>190</v>
      </c>
      <c r="E254" s="249" t="s">
        <v>1</v>
      </c>
      <c r="F254" s="250" t="s">
        <v>2978</v>
      </c>
      <c r="G254" s="248"/>
      <c r="H254" s="251">
        <v>12.960000000000001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190</v>
      </c>
      <c r="AU254" s="257" t="s">
        <v>87</v>
      </c>
      <c r="AV254" s="13" t="s">
        <v>87</v>
      </c>
      <c r="AW254" s="13" t="s">
        <v>34</v>
      </c>
      <c r="AX254" s="13" t="s">
        <v>78</v>
      </c>
      <c r="AY254" s="257" t="s">
        <v>179</v>
      </c>
    </row>
    <row r="255" s="13" customFormat="1">
      <c r="A255" s="13"/>
      <c r="B255" s="247"/>
      <c r="C255" s="248"/>
      <c r="D255" s="242" t="s">
        <v>190</v>
      </c>
      <c r="E255" s="249" t="s">
        <v>1</v>
      </c>
      <c r="F255" s="250" t="s">
        <v>2979</v>
      </c>
      <c r="G255" s="248"/>
      <c r="H255" s="251">
        <v>10.960000000000001</v>
      </c>
      <c r="I255" s="252"/>
      <c r="J255" s="248"/>
      <c r="K255" s="248"/>
      <c r="L255" s="253"/>
      <c r="M255" s="254"/>
      <c r="N255" s="255"/>
      <c r="O255" s="255"/>
      <c r="P255" s="255"/>
      <c r="Q255" s="255"/>
      <c r="R255" s="255"/>
      <c r="S255" s="255"/>
      <c r="T255" s="25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7" t="s">
        <v>190</v>
      </c>
      <c r="AU255" s="257" t="s">
        <v>87</v>
      </c>
      <c r="AV255" s="13" t="s">
        <v>87</v>
      </c>
      <c r="AW255" s="13" t="s">
        <v>34</v>
      </c>
      <c r="AX255" s="13" t="s">
        <v>78</v>
      </c>
      <c r="AY255" s="257" t="s">
        <v>179</v>
      </c>
    </row>
    <row r="256" s="13" customFormat="1">
      <c r="A256" s="13"/>
      <c r="B256" s="247"/>
      <c r="C256" s="248"/>
      <c r="D256" s="242" t="s">
        <v>190</v>
      </c>
      <c r="E256" s="249" t="s">
        <v>1</v>
      </c>
      <c r="F256" s="250" t="s">
        <v>2980</v>
      </c>
      <c r="G256" s="248"/>
      <c r="H256" s="251">
        <v>10.222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7" t="s">
        <v>190</v>
      </c>
      <c r="AU256" s="257" t="s">
        <v>87</v>
      </c>
      <c r="AV256" s="13" t="s">
        <v>87</v>
      </c>
      <c r="AW256" s="13" t="s">
        <v>34</v>
      </c>
      <c r="AX256" s="13" t="s">
        <v>78</v>
      </c>
      <c r="AY256" s="257" t="s">
        <v>179</v>
      </c>
    </row>
    <row r="257" s="13" customFormat="1">
      <c r="A257" s="13"/>
      <c r="B257" s="247"/>
      <c r="C257" s="248"/>
      <c r="D257" s="242" t="s">
        <v>190</v>
      </c>
      <c r="E257" s="249" t="s">
        <v>1</v>
      </c>
      <c r="F257" s="250" t="s">
        <v>2981</v>
      </c>
      <c r="G257" s="248"/>
      <c r="H257" s="251">
        <v>10.359999999999999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7" t="s">
        <v>190</v>
      </c>
      <c r="AU257" s="257" t="s">
        <v>87</v>
      </c>
      <c r="AV257" s="13" t="s">
        <v>87</v>
      </c>
      <c r="AW257" s="13" t="s">
        <v>34</v>
      </c>
      <c r="AX257" s="13" t="s">
        <v>78</v>
      </c>
      <c r="AY257" s="257" t="s">
        <v>179</v>
      </c>
    </row>
    <row r="258" s="13" customFormat="1">
      <c r="A258" s="13"/>
      <c r="B258" s="247"/>
      <c r="C258" s="248"/>
      <c r="D258" s="242" t="s">
        <v>190</v>
      </c>
      <c r="E258" s="249" t="s">
        <v>1</v>
      </c>
      <c r="F258" s="250" t="s">
        <v>2982</v>
      </c>
      <c r="G258" s="248"/>
      <c r="H258" s="251">
        <v>8.8740000000000006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7" t="s">
        <v>190</v>
      </c>
      <c r="AU258" s="257" t="s">
        <v>87</v>
      </c>
      <c r="AV258" s="13" t="s">
        <v>87</v>
      </c>
      <c r="AW258" s="13" t="s">
        <v>34</v>
      </c>
      <c r="AX258" s="13" t="s">
        <v>78</v>
      </c>
      <c r="AY258" s="257" t="s">
        <v>179</v>
      </c>
    </row>
    <row r="259" s="13" customFormat="1">
      <c r="A259" s="13"/>
      <c r="B259" s="247"/>
      <c r="C259" s="248"/>
      <c r="D259" s="242" t="s">
        <v>190</v>
      </c>
      <c r="E259" s="249" t="s">
        <v>1</v>
      </c>
      <c r="F259" s="250" t="s">
        <v>2983</v>
      </c>
      <c r="G259" s="248"/>
      <c r="H259" s="251">
        <v>10.44</v>
      </c>
      <c r="I259" s="252"/>
      <c r="J259" s="248"/>
      <c r="K259" s="248"/>
      <c r="L259" s="253"/>
      <c r="M259" s="254"/>
      <c r="N259" s="255"/>
      <c r="O259" s="255"/>
      <c r="P259" s="255"/>
      <c r="Q259" s="255"/>
      <c r="R259" s="255"/>
      <c r="S259" s="255"/>
      <c r="T259" s="25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7" t="s">
        <v>190</v>
      </c>
      <c r="AU259" s="257" t="s">
        <v>87</v>
      </c>
      <c r="AV259" s="13" t="s">
        <v>87</v>
      </c>
      <c r="AW259" s="13" t="s">
        <v>34</v>
      </c>
      <c r="AX259" s="13" t="s">
        <v>78</v>
      </c>
      <c r="AY259" s="257" t="s">
        <v>179</v>
      </c>
    </row>
    <row r="260" s="13" customFormat="1">
      <c r="A260" s="13"/>
      <c r="B260" s="247"/>
      <c r="C260" s="248"/>
      <c r="D260" s="242" t="s">
        <v>190</v>
      </c>
      <c r="E260" s="249" t="s">
        <v>1</v>
      </c>
      <c r="F260" s="250" t="s">
        <v>2984</v>
      </c>
      <c r="G260" s="248"/>
      <c r="H260" s="251">
        <v>7.5300000000000002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190</v>
      </c>
      <c r="AU260" s="257" t="s">
        <v>87</v>
      </c>
      <c r="AV260" s="13" t="s">
        <v>87</v>
      </c>
      <c r="AW260" s="13" t="s">
        <v>34</v>
      </c>
      <c r="AX260" s="13" t="s">
        <v>78</v>
      </c>
      <c r="AY260" s="257" t="s">
        <v>179</v>
      </c>
    </row>
    <row r="261" s="13" customFormat="1">
      <c r="A261" s="13"/>
      <c r="B261" s="247"/>
      <c r="C261" s="248"/>
      <c r="D261" s="242" t="s">
        <v>190</v>
      </c>
      <c r="E261" s="249" t="s">
        <v>1</v>
      </c>
      <c r="F261" s="250" t="s">
        <v>2985</v>
      </c>
      <c r="G261" s="248"/>
      <c r="H261" s="251">
        <v>34.979999999999997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190</v>
      </c>
      <c r="AU261" s="257" t="s">
        <v>87</v>
      </c>
      <c r="AV261" s="13" t="s">
        <v>87</v>
      </c>
      <c r="AW261" s="13" t="s">
        <v>34</v>
      </c>
      <c r="AX261" s="13" t="s">
        <v>78</v>
      </c>
      <c r="AY261" s="257" t="s">
        <v>179</v>
      </c>
    </row>
    <row r="262" s="16" customFormat="1">
      <c r="A262" s="16"/>
      <c r="B262" s="290"/>
      <c r="C262" s="291"/>
      <c r="D262" s="242" t="s">
        <v>190</v>
      </c>
      <c r="E262" s="292" t="s">
        <v>1</v>
      </c>
      <c r="F262" s="293" t="s">
        <v>1387</v>
      </c>
      <c r="G262" s="291"/>
      <c r="H262" s="294">
        <v>317.16300000000001</v>
      </c>
      <c r="I262" s="295"/>
      <c r="J262" s="291"/>
      <c r="K262" s="291"/>
      <c r="L262" s="296"/>
      <c r="M262" s="297"/>
      <c r="N262" s="298"/>
      <c r="O262" s="298"/>
      <c r="P262" s="298"/>
      <c r="Q262" s="298"/>
      <c r="R262" s="298"/>
      <c r="S262" s="298"/>
      <c r="T262" s="299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300" t="s">
        <v>190</v>
      </c>
      <c r="AU262" s="300" t="s">
        <v>87</v>
      </c>
      <c r="AV262" s="16" t="s">
        <v>95</v>
      </c>
      <c r="AW262" s="16" t="s">
        <v>34</v>
      </c>
      <c r="AX262" s="16" t="s">
        <v>78</v>
      </c>
      <c r="AY262" s="300" t="s">
        <v>179</v>
      </c>
    </row>
    <row r="263" s="15" customFormat="1">
      <c r="A263" s="15"/>
      <c r="B263" s="270"/>
      <c r="C263" s="271"/>
      <c r="D263" s="242" t="s">
        <v>190</v>
      </c>
      <c r="E263" s="272" t="s">
        <v>1</v>
      </c>
      <c r="F263" s="273" t="s">
        <v>2986</v>
      </c>
      <c r="G263" s="271"/>
      <c r="H263" s="272" t="s">
        <v>1</v>
      </c>
      <c r="I263" s="274"/>
      <c r="J263" s="271"/>
      <c r="K263" s="271"/>
      <c r="L263" s="275"/>
      <c r="M263" s="276"/>
      <c r="N263" s="277"/>
      <c r="O263" s="277"/>
      <c r="P263" s="277"/>
      <c r="Q263" s="277"/>
      <c r="R263" s="277"/>
      <c r="S263" s="277"/>
      <c r="T263" s="27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9" t="s">
        <v>190</v>
      </c>
      <c r="AU263" s="279" t="s">
        <v>87</v>
      </c>
      <c r="AV263" s="15" t="s">
        <v>85</v>
      </c>
      <c r="AW263" s="15" t="s">
        <v>34</v>
      </c>
      <c r="AX263" s="15" t="s">
        <v>78</v>
      </c>
      <c r="AY263" s="279" t="s">
        <v>179</v>
      </c>
    </row>
    <row r="264" s="13" customFormat="1">
      <c r="A264" s="13"/>
      <c r="B264" s="247"/>
      <c r="C264" s="248"/>
      <c r="D264" s="242" t="s">
        <v>190</v>
      </c>
      <c r="E264" s="249" t="s">
        <v>1</v>
      </c>
      <c r="F264" s="250" t="s">
        <v>2987</v>
      </c>
      <c r="G264" s="248"/>
      <c r="H264" s="251">
        <v>-17.879999999999999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190</v>
      </c>
      <c r="AU264" s="257" t="s">
        <v>87</v>
      </c>
      <c r="AV264" s="13" t="s">
        <v>87</v>
      </c>
      <c r="AW264" s="13" t="s">
        <v>34</v>
      </c>
      <c r="AX264" s="13" t="s">
        <v>78</v>
      </c>
      <c r="AY264" s="257" t="s">
        <v>179</v>
      </c>
    </row>
    <row r="265" s="16" customFormat="1">
      <c r="A265" s="16"/>
      <c r="B265" s="290"/>
      <c r="C265" s="291"/>
      <c r="D265" s="242" t="s">
        <v>190</v>
      </c>
      <c r="E265" s="292" t="s">
        <v>1</v>
      </c>
      <c r="F265" s="293" t="s">
        <v>1387</v>
      </c>
      <c r="G265" s="291"/>
      <c r="H265" s="294">
        <v>-17.879999999999999</v>
      </c>
      <c r="I265" s="295"/>
      <c r="J265" s="291"/>
      <c r="K265" s="291"/>
      <c r="L265" s="296"/>
      <c r="M265" s="297"/>
      <c r="N265" s="298"/>
      <c r="O265" s="298"/>
      <c r="P265" s="298"/>
      <c r="Q265" s="298"/>
      <c r="R265" s="298"/>
      <c r="S265" s="298"/>
      <c r="T265" s="299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300" t="s">
        <v>190</v>
      </c>
      <c r="AU265" s="300" t="s">
        <v>87</v>
      </c>
      <c r="AV265" s="16" t="s">
        <v>95</v>
      </c>
      <c r="AW265" s="16" t="s">
        <v>34</v>
      </c>
      <c r="AX265" s="16" t="s">
        <v>78</v>
      </c>
      <c r="AY265" s="300" t="s">
        <v>179</v>
      </c>
    </row>
    <row r="266" s="15" customFormat="1">
      <c r="A266" s="15"/>
      <c r="B266" s="270"/>
      <c r="C266" s="271"/>
      <c r="D266" s="242" t="s">
        <v>190</v>
      </c>
      <c r="E266" s="272" t="s">
        <v>1</v>
      </c>
      <c r="F266" s="273" t="s">
        <v>2988</v>
      </c>
      <c r="G266" s="271"/>
      <c r="H266" s="272" t="s">
        <v>1</v>
      </c>
      <c r="I266" s="274"/>
      <c r="J266" s="271"/>
      <c r="K266" s="271"/>
      <c r="L266" s="275"/>
      <c r="M266" s="276"/>
      <c r="N266" s="277"/>
      <c r="O266" s="277"/>
      <c r="P266" s="277"/>
      <c r="Q266" s="277"/>
      <c r="R266" s="277"/>
      <c r="S266" s="277"/>
      <c r="T266" s="27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9" t="s">
        <v>190</v>
      </c>
      <c r="AU266" s="279" t="s">
        <v>87</v>
      </c>
      <c r="AV266" s="15" t="s">
        <v>85</v>
      </c>
      <c r="AW266" s="15" t="s">
        <v>34</v>
      </c>
      <c r="AX266" s="15" t="s">
        <v>78</v>
      </c>
      <c r="AY266" s="279" t="s">
        <v>179</v>
      </c>
    </row>
    <row r="267" s="13" customFormat="1">
      <c r="A267" s="13"/>
      <c r="B267" s="247"/>
      <c r="C267" s="248"/>
      <c r="D267" s="242" t="s">
        <v>190</v>
      </c>
      <c r="E267" s="249" t="s">
        <v>1</v>
      </c>
      <c r="F267" s="250" t="s">
        <v>2943</v>
      </c>
      <c r="G267" s="248"/>
      <c r="H267" s="251">
        <v>6.2000000000000002</v>
      </c>
      <c r="I267" s="252"/>
      <c r="J267" s="248"/>
      <c r="K267" s="248"/>
      <c r="L267" s="253"/>
      <c r="M267" s="254"/>
      <c r="N267" s="255"/>
      <c r="O267" s="255"/>
      <c r="P267" s="255"/>
      <c r="Q267" s="255"/>
      <c r="R267" s="255"/>
      <c r="S267" s="255"/>
      <c r="T267" s="25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7" t="s">
        <v>190</v>
      </c>
      <c r="AU267" s="257" t="s">
        <v>87</v>
      </c>
      <c r="AV267" s="13" t="s">
        <v>87</v>
      </c>
      <c r="AW267" s="13" t="s">
        <v>34</v>
      </c>
      <c r="AX267" s="13" t="s">
        <v>78</v>
      </c>
      <c r="AY267" s="257" t="s">
        <v>179</v>
      </c>
    </row>
    <row r="268" s="13" customFormat="1">
      <c r="A268" s="13"/>
      <c r="B268" s="247"/>
      <c r="C268" s="248"/>
      <c r="D268" s="242" t="s">
        <v>190</v>
      </c>
      <c r="E268" s="249" t="s">
        <v>1</v>
      </c>
      <c r="F268" s="250" t="s">
        <v>2944</v>
      </c>
      <c r="G268" s="248"/>
      <c r="H268" s="251">
        <v>0.312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190</v>
      </c>
      <c r="AU268" s="257" t="s">
        <v>87</v>
      </c>
      <c r="AV268" s="13" t="s">
        <v>87</v>
      </c>
      <c r="AW268" s="13" t="s">
        <v>34</v>
      </c>
      <c r="AX268" s="13" t="s">
        <v>78</v>
      </c>
      <c r="AY268" s="257" t="s">
        <v>179</v>
      </c>
    </row>
    <row r="269" s="13" customFormat="1">
      <c r="A269" s="13"/>
      <c r="B269" s="247"/>
      <c r="C269" s="248"/>
      <c r="D269" s="242" t="s">
        <v>190</v>
      </c>
      <c r="E269" s="249" t="s">
        <v>1</v>
      </c>
      <c r="F269" s="250" t="s">
        <v>2945</v>
      </c>
      <c r="G269" s="248"/>
      <c r="H269" s="251">
        <v>5.3250000000000002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7" t="s">
        <v>190</v>
      </c>
      <c r="AU269" s="257" t="s">
        <v>87</v>
      </c>
      <c r="AV269" s="13" t="s">
        <v>87</v>
      </c>
      <c r="AW269" s="13" t="s">
        <v>34</v>
      </c>
      <c r="AX269" s="13" t="s">
        <v>78</v>
      </c>
      <c r="AY269" s="257" t="s">
        <v>179</v>
      </c>
    </row>
    <row r="270" s="13" customFormat="1">
      <c r="A270" s="13"/>
      <c r="B270" s="247"/>
      <c r="C270" s="248"/>
      <c r="D270" s="242" t="s">
        <v>190</v>
      </c>
      <c r="E270" s="249" t="s">
        <v>1</v>
      </c>
      <c r="F270" s="250" t="s">
        <v>2946</v>
      </c>
      <c r="G270" s="248"/>
      <c r="H270" s="251">
        <v>5.1200000000000001</v>
      </c>
      <c r="I270" s="252"/>
      <c r="J270" s="248"/>
      <c r="K270" s="248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190</v>
      </c>
      <c r="AU270" s="257" t="s">
        <v>87</v>
      </c>
      <c r="AV270" s="13" t="s">
        <v>87</v>
      </c>
      <c r="AW270" s="13" t="s">
        <v>34</v>
      </c>
      <c r="AX270" s="13" t="s">
        <v>78</v>
      </c>
      <c r="AY270" s="257" t="s">
        <v>179</v>
      </c>
    </row>
    <row r="271" s="13" customFormat="1">
      <c r="A271" s="13"/>
      <c r="B271" s="247"/>
      <c r="C271" s="248"/>
      <c r="D271" s="242" t="s">
        <v>190</v>
      </c>
      <c r="E271" s="249" t="s">
        <v>1</v>
      </c>
      <c r="F271" s="250" t="s">
        <v>2947</v>
      </c>
      <c r="G271" s="248"/>
      <c r="H271" s="251">
        <v>11.039999999999999</v>
      </c>
      <c r="I271" s="252"/>
      <c r="J271" s="248"/>
      <c r="K271" s="248"/>
      <c r="L271" s="253"/>
      <c r="M271" s="254"/>
      <c r="N271" s="255"/>
      <c r="O271" s="255"/>
      <c r="P271" s="255"/>
      <c r="Q271" s="255"/>
      <c r="R271" s="255"/>
      <c r="S271" s="255"/>
      <c r="T271" s="25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7" t="s">
        <v>190</v>
      </c>
      <c r="AU271" s="257" t="s">
        <v>87</v>
      </c>
      <c r="AV271" s="13" t="s">
        <v>87</v>
      </c>
      <c r="AW271" s="13" t="s">
        <v>34</v>
      </c>
      <c r="AX271" s="13" t="s">
        <v>78</v>
      </c>
      <c r="AY271" s="257" t="s">
        <v>179</v>
      </c>
    </row>
    <row r="272" s="13" customFormat="1">
      <c r="A272" s="13"/>
      <c r="B272" s="247"/>
      <c r="C272" s="248"/>
      <c r="D272" s="242" t="s">
        <v>190</v>
      </c>
      <c r="E272" s="249" t="s">
        <v>1</v>
      </c>
      <c r="F272" s="250" t="s">
        <v>2948</v>
      </c>
      <c r="G272" s="248"/>
      <c r="H272" s="251">
        <v>3.7749999999999999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190</v>
      </c>
      <c r="AU272" s="257" t="s">
        <v>87</v>
      </c>
      <c r="AV272" s="13" t="s">
        <v>87</v>
      </c>
      <c r="AW272" s="13" t="s">
        <v>34</v>
      </c>
      <c r="AX272" s="13" t="s">
        <v>78</v>
      </c>
      <c r="AY272" s="257" t="s">
        <v>179</v>
      </c>
    </row>
    <row r="273" s="13" customFormat="1">
      <c r="A273" s="13"/>
      <c r="B273" s="247"/>
      <c r="C273" s="248"/>
      <c r="D273" s="242" t="s">
        <v>190</v>
      </c>
      <c r="E273" s="249" t="s">
        <v>1</v>
      </c>
      <c r="F273" s="250" t="s">
        <v>2949</v>
      </c>
      <c r="G273" s="248"/>
      <c r="H273" s="251">
        <v>0.55400000000000005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190</v>
      </c>
      <c r="AU273" s="257" t="s">
        <v>87</v>
      </c>
      <c r="AV273" s="13" t="s">
        <v>87</v>
      </c>
      <c r="AW273" s="13" t="s">
        <v>34</v>
      </c>
      <c r="AX273" s="13" t="s">
        <v>78</v>
      </c>
      <c r="AY273" s="257" t="s">
        <v>179</v>
      </c>
    </row>
    <row r="274" s="13" customFormat="1">
      <c r="A274" s="13"/>
      <c r="B274" s="247"/>
      <c r="C274" s="248"/>
      <c r="D274" s="242" t="s">
        <v>190</v>
      </c>
      <c r="E274" s="249" t="s">
        <v>1</v>
      </c>
      <c r="F274" s="250" t="s">
        <v>2950</v>
      </c>
      <c r="G274" s="248"/>
      <c r="H274" s="251">
        <v>10.829000000000001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190</v>
      </c>
      <c r="AU274" s="257" t="s">
        <v>87</v>
      </c>
      <c r="AV274" s="13" t="s">
        <v>87</v>
      </c>
      <c r="AW274" s="13" t="s">
        <v>34</v>
      </c>
      <c r="AX274" s="13" t="s">
        <v>78</v>
      </c>
      <c r="AY274" s="257" t="s">
        <v>179</v>
      </c>
    </row>
    <row r="275" s="13" customFormat="1">
      <c r="A275" s="13"/>
      <c r="B275" s="247"/>
      <c r="C275" s="248"/>
      <c r="D275" s="242" t="s">
        <v>190</v>
      </c>
      <c r="E275" s="249" t="s">
        <v>1</v>
      </c>
      <c r="F275" s="250" t="s">
        <v>2951</v>
      </c>
      <c r="G275" s="248"/>
      <c r="H275" s="251">
        <v>0.77300000000000002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190</v>
      </c>
      <c r="AU275" s="257" t="s">
        <v>87</v>
      </c>
      <c r="AV275" s="13" t="s">
        <v>87</v>
      </c>
      <c r="AW275" s="13" t="s">
        <v>34</v>
      </c>
      <c r="AX275" s="13" t="s">
        <v>78</v>
      </c>
      <c r="AY275" s="257" t="s">
        <v>179</v>
      </c>
    </row>
    <row r="276" s="13" customFormat="1">
      <c r="A276" s="13"/>
      <c r="B276" s="247"/>
      <c r="C276" s="248"/>
      <c r="D276" s="242" t="s">
        <v>190</v>
      </c>
      <c r="E276" s="249" t="s">
        <v>1</v>
      </c>
      <c r="F276" s="250" t="s">
        <v>2952</v>
      </c>
      <c r="G276" s="248"/>
      <c r="H276" s="251">
        <v>3.5960000000000001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190</v>
      </c>
      <c r="AU276" s="257" t="s">
        <v>87</v>
      </c>
      <c r="AV276" s="13" t="s">
        <v>87</v>
      </c>
      <c r="AW276" s="13" t="s">
        <v>34</v>
      </c>
      <c r="AX276" s="13" t="s">
        <v>78</v>
      </c>
      <c r="AY276" s="257" t="s">
        <v>179</v>
      </c>
    </row>
    <row r="277" s="13" customFormat="1">
      <c r="A277" s="13"/>
      <c r="B277" s="247"/>
      <c r="C277" s="248"/>
      <c r="D277" s="242" t="s">
        <v>190</v>
      </c>
      <c r="E277" s="249" t="s">
        <v>1</v>
      </c>
      <c r="F277" s="250" t="s">
        <v>2953</v>
      </c>
      <c r="G277" s="248"/>
      <c r="H277" s="251">
        <v>4.9100000000000001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190</v>
      </c>
      <c r="AU277" s="257" t="s">
        <v>87</v>
      </c>
      <c r="AV277" s="13" t="s">
        <v>87</v>
      </c>
      <c r="AW277" s="13" t="s">
        <v>34</v>
      </c>
      <c r="AX277" s="13" t="s">
        <v>78</v>
      </c>
      <c r="AY277" s="257" t="s">
        <v>179</v>
      </c>
    </row>
    <row r="278" s="13" customFormat="1">
      <c r="A278" s="13"/>
      <c r="B278" s="247"/>
      <c r="C278" s="248"/>
      <c r="D278" s="242" t="s">
        <v>190</v>
      </c>
      <c r="E278" s="249" t="s">
        <v>1</v>
      </c>
      <c r="F278" s="250" t="s">
        <v>2954</v>
      </c>
      <c r="G278" s="248"/>
      <c r="H278" s="251">
        <v>0.93300000000000005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7" t="s">
        <v>190</v>
      </c>
      <c r="AU278" s="257" t="s">
        <v>87</v>
      </c>
      <c r="AV278" s="13" t="s">
        <v>87</v>
      </c>
      <c r="AW278" s="13" t="s">
        <v>34</v>
      </c>
      <c r="AX278" s="13" t="s">
        <v>78</v>
      </c>
      <c r="AY278" s="257" t="s">
        <v>179</v>
      </c>
    </row>
    <row r="279" s="13" customFormat="1">
      <c r="A279" s="13"/>
      <c r="B279" s="247"/>
      <c r="C279" s="248"/>
      <c r="D279" s="242" t="s">
        <v>190</v>
      </c>
      <c r="E279" s="249" t="s">
        <v>1</v>
      </c>
      <c r="F279" s="250" t="s">
        <v>2989</v>
      </c>
      <c r="G279" s="248"/>
      <c r="H279" s="251">
        <v>2.1160000000000001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7" t="s">
        <v>190</v>
      </c>
      <c r="AU279" s="257" t="s">
        <v>87</v>
      </c>
      <c r="AV279" s="13" t="s">
        <v>87</v>
      </c>
      <c r="AW279" s="13" t="s">
        <v>34</v>
      </c>
      <c r="AX279" s="13" t="s">
        <v>78</v>
      </c>
      <c r="AY279" s="257" t="s">
        <v>179</v>
      </c>
    </row>
    <row r="280" s="16" customFormat="1">
      <c r="A280" s="16"/>
      <c r="B280" s="290"/>
      <c r="C280" s="291"/>
      <c r="D280" s="242" t="s">
        <v>190</v>
      </c>
      <c r="E280" s="292" t="s">
        <v>1</v>
      </c>
      <c r="F280" s="293" t="s">
        <v>1387</v>
      </c>
      <c r="G280" s="291"/>
      <c r="H280" s="294">
        <v>55.482999999999997</v>
      </c>
      <c r="I280" s="295"/>
      <c r="J280" s="291"/>
      <c r="K280" s="291"/>
      <c r="L280" s="296"/>
      <c r="M280" s="297"/>
      <c r="N280" s="298"/>
      <c r="O280" s="298"/>
      <c r="P280" s="298"/>
      <c r="Q280" s="298"/>
      <c r="R280" s="298"/>
      <c r="S280" s="298"/>
      <c r="T280" s="299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300" t="s">
        <v>190</v>
      </c>
      <c r="AU280" s="300" t="s">
        <v>87</v>
      </c>
      <c r="AV280" s="16" t="s">
        <v>95</v>
      </c>
      <c r="AW280" s="16" t="s">
        <v>34</v>
      </c>
      <c r="AX280" s="16" t="s">
        <v>78</v>
      </c>
      <c r="AY280" s="300" t="s">
        <v>179</v>
      </c>
    </row>
    <row r="281" s="15" customFormat="1">
      <c r="A281" s="15"/>
      <c r="B281" s="270"/>
      <c r="C281" s="271"/>
      <c r="D281" s="242" t="s">
        <v>190</v>
      </c>
      <c r="E281" s="272" t="s">
        <v>1</v>
      </c>
      <c r="F281" s="273" t="s">
        <v>2986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9" t="s">
        <v>190</v>
      </c>
      <c r="AU281" s="279" t="s">
        <v>87</v>
      </c>
      <c r="AV281" s="15" t="s">
        <v>85</v>
      </c>
      <c r="AW281" s="15" t="s">
        <v>34</v>
      </c>
      <c r="AX281" s="15" t="s">
        <v>78</v>
      </c>
      <c r="AY281" s="279" t="s">
        <v>179</v>
      </c>
    </row>
    <row r="282" s="13" customFormat="1">
      <c r="A282" s="13"/>
      <c r="B282" s="247"/>
      <c r="C282" s="248"/>
      <c r="D282" s="242" t="s">
        <v>190</v>
      </c>
      <c r="E282" s="249" t="s">
        <v>1</v>
      </c>
      <c r="F282" s="250" t="s">
        <v>2990</v>
      </c>
      <c r="G282" s="248"/>
      <c r="H282" s="251">
        <v>-1.9199999999999999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7" t="s">
        <v>190</v>
      </c>
      <c r="AU282" s="257" t="s">
        <v>87</v>
      </c>
      <c r="AV282" s="13" t="s">
        <v>87</v>
      </c>
      <c r="AW282" s="13" t="s">
        <v>34</v>
      </c>
      <c r="AX282" s="13" t="s">
        <v>78</v>
      </c>
      <c r="AY282" s="257" t="s">
        <v>179</v>
      </c>
    </row>
    <row r="283" s="13" customFormat="1">
      <c r="A283" s="13"/>
      <c r="B283" s="247"/>
      <c r="C283" s="248"/>
      <c r="D283" s="242" t="s">
        <v>190</v>
      </c>
      <c r="E283" s="249" t="s">
        <v>1</v>
      </c>
      <c r="F283" s="250" t="s">
        <v>2991</v>
      </c>
      <c r="G283" s="248"/>
      <c r="H283" s="251">
        <v>-2.8319999999999999</v>
      </c>
      <c r="I283" s="252"/>
      <c r="J283" s="248"/>
      <c r="K283" s="248"/>
      <c r="L283" s="253"/>
      <c r="M283" s="254"/>
      <c r="N283" s="255"/>
      <c r="O283" s="255"/>
      <c r="P283" s="255"/>
      <c r="Q283" s="255"/>
      <c r="R283" s="255"/>
      <c r="S283" s="255"/>
      <c r="T283" s="25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7" t="s">
        <v>190</v>
      </c>
      <c r="AU283" s="257" t="s">
        <v>87</v>
      </c>
      <c r="AV283" s="13" t="s">
        <v>87</v>
      </c>
      <c r="AW283" s="13" t="s">
        <v>34</v>
      </c>
      <c r="AX283" s="13" t="s">
        <v>78</v>
      </c>
      <c r="AY283" s="257" t="s">
        <v>179</v>
      </c>
    </row>
    <row r="284" s="16" customFormat="1">
      <c r="A284" s="16"/>
      <c r="B284" s="290"/>
      <c r="C284" s="291"/>
      <c r="D284" s="242" t="s">
        <v>190</v>
      </c>
      <c r="E284" s="292" t="s">
        <v>1</v>
      </c>
      <c r="F284" s="293" t="s">
        <v>1387</v>
      </c>
      <c r="G284" s="291"/>
      <c r="H284" s="294">
        <v>-4.7519999999999998</v>
      </c>
      <c r="I284" s="295"/>
      <c r="J284" s="291"/>
      <c r="K284" s="291"/>
      <c r="L284" s="296"/>
      <c r="M284" s="297"/>
      <c r="N284" s="298"/>
      <c r="O284" s="298"/>
      <c r="P284" s="298"/>
      <c r="Q284" s="298"/>
      <c r="R284" s="298"/>
      <c r="S284" s="298"/>
      <c r="T284" s="299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0" t="s">
        <v>190</v>
      </c>
      <c r="AU284" s="300" t="s">
        <v>87</v>
      </c>
      <c r="AV284" s="16" t="s">
        <v>95</v>
      </c>
      <c r="AW284" s="16" t="s">
        <v>34</v>
      </c>
      <c r="AX284" s="16" t="s">
        <v>78</v>
      </c>
      <c r="AY284" s="300" t="s">
        <v>179</v>
      </c>
    </row>
    <row r="285" s="14" customFormat="1">
      <c r="A285" s="14"/>
      <c r="B285" s="258"/>
      <c r="C285" s="259"/>
      <c r="D285" s="242" t="s">
        <v>190</v>
      </c>
      <c r="E285" s="260" t="s">
        <v>1</v>
      </c>
      <c r="F285" s="261" t="s">
        <v>192</v>
      </c>
      <c r="G285" s="259"/>
      <c r="H285" s="262">
        <v>350.01400000000001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190</v>
      </c>
      <c r="AU285" s="268" t="s">
        <v>87</v>
      </c>
      <c r="AV285" s="14" t="s">
        <v>186</v>
      </c>
      <c r="AW285" s="14" t="s">
        <v>34</v>
      </c>
      <c r="AX285" s="14" t="s">
        <v>85</v>
      </c>
      <c r="AY285" s="268" t="s">
        <v>179</v>
      </c>
    </row>
    <row r="286" s="2" customFormat="1" ht="33" customHeight="1">
      <c r="A286" s="39"/>
      <c r="B286" s="40"/>
      <c r="C286" s="229" t="s">
        <v>250</v>
      </c>
      <c r="D286" s="229" t="s">
        <v>181</v>
      </c>
      <c r="E286" s="230" t="s">
        <v>2992</v>
      </c>
      <c r="F286" s="231" t="s">
        <v>2993</v>
      </c>
      <c r="G286" s="232" t="s">
        <v>246</v>
      </c>
      <c r="H286" s="233">
        <v>12.797000000000001</v>
      </c>
      <c r="I286" s="234"/>
      <c r="J286" s="235">
        <f>ROUND(I286*H286,2)</f>
        <v>0</v>
      </c>
      <c r="K286" s="231" t="s">
        <v>1</v>
      </c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186</v>
      </c>
      <c r="AT286" s="240" t="s">
        <v>181</v>
      </c>
      <c r="AU286" s="240" t="s">
        <v>87</v>
      </c>
      <c r="AY286" s="18" t="s">
        <v>179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85</v>
      </c>
      <c r="BK286" s="241">
        <f>ROUND(I286*H286,2)</f>
        <v>0</v>
      </c>
      <c r="BL286" s="18" t="s">
        <v>186</v>
      </c>
      <c r="BM286" s="240" t="s">
        <v>2994</v>
      </c>
    </row>
    <row r="287" s="2" customFormat="1">
      <c r="A287" s="39"/>
      <c r="B287" s="40"/>
      <c r="C287" s="41"/>
      <c r="D287" s="242" t="s">
        <v>188</v>
      </c>
      <c r="E287" s="41"/>
      <c r="F287" s="243" t="s">
        <v>2993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188</v>
      </c>
      <c r="AU287" s="18" t="s">
        <v>87</v>
      </c>
    </row>
    <row r="288" s="15" customFormat="1">
      <c r="A288" s="15"/>
      <c r="B288" s="270"/>
      <c r="C288" s="271"/>
      <c r="D288" s="242" t="s">
        <v>190</v>
      </c>
      <c r="E288" s="272" t="s">
        <v>1</v>
      </c>
      <c r="F288" s="273" t="s">
        <v>2938</v>
      </c>
      <c r="G288" s="271"/>
      <c r="H288" s="272" t="s">
        <v>1</v>
      </c>
      <c r="I288" s="274"/>
      <c r="J288" s="271"/>
      <c r="K288" s="271"/>
      <c r="L288" s="275"/>
      <c r="M288" s="276"/>
      <c r="N288" s="277"/>
      <c r="O288" s="277"/>
      <c r="P288" s="277"/>
      <c r="Q288" s="277"/>
      <c r="R288" s="277"/>
      <c r="S288" s="277"/>
      <c r="T288" s="27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9" t="s">
        <v>190</v>
      </c>
      <c r="AU288" s="279" t="s">
        <v>87</v>
      </c>
      <c r="AV288" s="15" t="s">
        <v>85</v>
      </c>
      <c r="AW288" s="15" t="s">
        <v>34</v>
      </c>
      <c r="AX288" s="15" t="s">
        <v>78</v>
      </c>
      <c r="AY288" s="279" t="s">
        <v>179</v>
      </c>
    </row>
    <row r="289" s="13" customFormat="1">
      <c r="A289" s="13"/>
      <c r="B289" s="247"/>
      <c r="C289" s="248"/>
      <c r="D289" s="242" t="s">
        <v>190</v>
      </c>
      <c r="E289" s="249" t="s">
        <v>1</v>
      </c>
      <c r="F289" s="250" t="s">
        <v>2995</v>
      </c>
      <c r="G289" s="248"/>
      <c r="H289" s="251">
        <v>17.359999999999999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190</v>
      </c>
      <c r="AU289" s="257" t="s">
        <v>87</v>
      </c>
      <c r="AV289" s="13" t="s">
        <v>87</v>
      </c>
      <c r="AW289" s="13" t="s">
        <v>34</v>
      </c>
      <c r="AX289" s="13" t="s">
        <v>78</v>
      </c>
      <c r="AY289" s="257" t="s">
        <v>179</v>
      </c>
    </row>
    <row r="290" s="15" customFormat="1">
      <c r="A290" s="15"/>
      <c r="B290" s="270"/>
      <c r="C290" s="271"/>
      <c r="D290" s="242" t="s">
        <v>190</v>
      </c>
      <c r="E290" s="272" t="s">
        <v>1</v>
      </c>
      <c r="F290" s="273" t="s">
        <v>2996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9" t="s">
        <v>190</v>
      </c>
      <c r="AU290" s="279" t="s">
        <v>87</v>
      </c>
      <c r="AV290" s="15" t="s">
        <v>85</v>
      </c>
      <c r="AW290" s="15" t="s">
        <v>34</v>
      </c>
      <c r="AX290" s="15" t="s">
        <v>78</v>
      </c>
      <c r="AY290" s="279" t="s">
        <v>179</v>
      </c>
    </row>
    <row r="291" s="13" customFormat="1">
      <c r="A291" s="13"/>
      <c r="B291" s="247"/>
      <c r="C291" s="248"/>
      <c r="D291" s="242" t="s">
        <v>190</v>
      </c>
      <c r="E291" s="249" t="s">
        <v>1</v>
      </c>
      <c r="F291" s="250" t="s">
        <v>2997</v>
      </c>
      <c r="G291" s="248"/>
      <c r="H291" s="251">
        <v>0.38400000000000001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190</v>
      </c>
      <c r="AU291" s="257" t="s">
        <v>87</v>
      </c>
      <c r="AV291" s="13" t="s">
        <v>87</v>
      </c>
      <c r="AW291" s="13" t="s">
        <v>34</v>
      </c>
      <c r="AX291" s="13" t="s">
        <v>78</v>
      </c>
      <c r="AY291" s="257" t="s">
        <v>179</v>
      </c>
    </row>
    <row r="292" s="13" customFormat="1">
      <c r="A292" s="13"/>
      <c r="B292" s="247"/>
      <c r="C292" s="248"/>
      <c r="D292" s="242" t="s">
        <v>190</v>
      </c>
      <c r="E292" s="249" t="s">
        <v>1</v>
      </c>
      <c r="F292" s="250" t="s">
        <v>2998</v>
      </c>
      <c r="G292" s="248"/>
      <c r="H292" s="251">
        <v>1.728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190</v>
      </c>
      <c r="AU292" s="257" t="s">
        <v>87</v>
      </c>
      <c r="AV292" s="13" t="s">
        <v>87</v>
      </c>
      <c r="AW292" s="13" t="s">
        <v>34</v>
      </c>
      <c r="AX292" s="13" t="s">
        <v>78</v>
      </c>
      <c r="AY292" s="257" t="s">
        <v>179</v>
      </c>
    </row>
    <row r="293" s="15" customFormat="1">
      <c r="A293" s="15"/>
      <c r="B293" s="270"/>
      <c r="C293" s="271"/>
      <c r="D293" s="242" t="s">
        <v>190</v>
      </c>
      <c r="E293" s="272" t="s">
        <v>1</v>
      </c>
      <c r="F293" s="273" t="s">
        <v>2999</v>
      </c>
      <c r="G293" s="271"/>
      <c r="H293" s="272" t="s">
        <v>1</v>
      </c>
      <c r="I293" s="274"/>
      <c r="J293" s="271"/>
      <c r="K293" s="271"/>
      <c r="L293" s="275"/>
      <c r="M293" s="276"/>
      <c r="N293" s="277"/>
      <c r="O293" s="277"/>
      <c r="P293" s="277"/>
      <c r="Q293" s="277"/>
      <c r="R293" s="277"/>
      <c r="S293" s="277"/>
      <c r="T293" s="27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9" t="s">
        <v>190</v>
      </c>
      <c r="AU293" s="279" t="s">
        <v>87</v>
      </c>
      <c r="AV293" s="15" t="s">
        <v>85</v>
      </c>
      <c r="AW293" s="15" t="s">
        <v>34</v>
      </c>
      <c r="AX293" s="15" t="s">
        <v>78</v>
      </c>
      <c r="AY293" s="279" t="s">
        <v>179</v>
      </c>
    </row>
    <row r="294" s="13" customFormat="1">
      <c r="A294" s="13"/>
      <c r="B294" s="247"/>
      <c r="C294" s="248"/>
      <c r="D294" s="242" t="s">
        <v>190</v>
      </c>
      <c r="E294" s="249" t="s">
        <v>1</v>
      </c>
      <c r="F294" s="250" t="s">
        <v>3000</v>
      </c>
      <c r="G294" s="248"/>
      <c r="H294" s="251">
        <v>-6.6749999999999998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190</v>
      </c>
      <c r="AU294" s="257" t="s">
        <v>87</v>
      </c>
      <c r="AV294" s="13" t="s">
        <v>87</v>
      </c>
      <c r="AW294" s="13" t="s">
        <v>34</v>
      </c>
      <c r="AX294" s="13" t="s">
        <v>78</v>
      </c>
      <c r="AY294" s="257" t="s">
        <v>179</v>
      </c>
    </row>
    <row r="295" s="14" customFormat="1">
      <c r="A295" s="14"/>
      <c r="B295" s="258"/>
      <c r="C295" s="259"/>
      <c r="D295" s="242" t="s">
        <v>190</v>
      </c>
      <c r="E295" s="260" t="s">
        <v>1</v>
      </c>
      <c r="F295" s="261" t="s">
        <v>192</v>
      </c>
      <c r="G295" s="259"/>
      <c r="H295" s="262">
        <v>12.797000000000001</v>
      </c>
      <c r="I295" s="263"/>
      <c r="J295" s="259"/>
      <c r="K295" s="259"/>
      <c r="L295" s="264"/>
      <c r="M295" s="265"/>
      <c r="N295" s="266"/>
      <c r="O295" s="266"/>
      <c r="P295" s="266"/>
      <c r="Q295" s="266"/>
      <c r="R295" s="266"/>
      <c r="S295" s="266"/>
      <c r="T295" s="26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8" t="s">
        <v>190</v>
      </c>
      <c r="AU295" s="268" t="s">
        <v>87</v>
      </c>
      <c r="AV295" s="14" t="s">
        <v>186</v>
      </c>
      <c r="AW295" s="14" t="s">
        <v>34</v>
      </c>
      <c r="AX295" s="14" t="s">
        <v>85</v>
      </c>
      <c r="AY295" s="268" t="s">
        <v>179</v>
      </c>
    </row>
    <row r="296" s="2" customFormat="1" ht="44.25" customHeight="1">
      <c r="A296" s="39"/>
      <c r="B296" s="40"/>
      <c r="C296" s="229" t="s">
        <v>258</v>
      </c>
      <c r="D296" s="229" t="s">
        <v>181</v>
      </c>
      <c r="E296" s="230" t="s">
        <v>3001</v>
      </c>
      <c r="F296" s="231" t="s">
        <v>3002</v>
      </c>
      <c r="G296" s="232" t="s">
        <v>253</v>
      </c>
      <c r="H296" s="233">
        <v>72</v>
      </c>
      <c r="I296" s="234"/>
      <c r="J296" s="235">
        <f>ROUND(I296*H296,2)</f>
        <v>0</v>
      </c>
      <c r="K296" s="231" t="s">
        <v>1</v>
      </c>
      <c r="L296" s="45"/>
      <c r="M296" s="236" t="s">
        <v>1</v>
      </c>
      <c r="N296" s="237" t="s">
        <v>43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186</v>
      </c>
      <c r="AT296" s="240" t="s">
        <v>181</v>
      </c>
      <c r="AU296" s="240" t="s">
        <v>87</v>
      </c>
      <c r="AY296" s="18" t="s">
        <v>179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85</v>
      </c>
      <c r="BK296" s="241">
        <f>ROUND(I296*H296,2)</f>
        <v>0</v>
      </c>
      <c r="BL296" s="18" t="s">
        <v>186</v>
      </c>
      <c r="BM296" s="240" t="s">
        <v>3003</v>
      </c>
    </row>
    <row r="297" s="2" customFormat="1">
      <c r="A297" s="39"/>
      <c r="B297" s="40"/>
      <c r="C297" s="41"/>
      <c r="D297" s="242" t="s">
        <v>188</v>
      </c>
      <c r="E297" s="41"/>
      <c r="F297" s="243" t="s">
        <v>3002</v>
      </c>
      <c r="G297" s="41"/>
      <c r="H297" s="41"/>
      <c r="I297" s="244"/>
      <c r="J297" s="41"/>
      <c r="K297" s="41"/>
      <c r="L297" s="45"/>
      <c r="M297" s="245"/>
      <c r="N297" s="24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188</v>
      </c>
      <c r="AU297" s="18" t="s">
        <v>87</v>
      </c>
    </row>
    <row r="298" s="15" customFormat="1">
      <c r="A298" s="15"/>
      <c r="B298" s="270"/>
      <c r="C298" s="271"/>
      <c r="D298" s="242" t="s">
        <v>190</v>
      </c>
      <c r="E298" s="272" t="s">
        <v>1</v>
      </c>
      <c r="F298" s="273" t="s">
        <v>3004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9" t="s">
        <v>190</v>
      </c>
      <c r="AU298" s="279" t="s">
        <v>87</v>
      </c>
      <c r="AV298" s="15" t="s">
        <v>85</v>
      </c>
      <c r="AW298" s="15" t="s">
        <v>34</v>
      </c>
      <c r="AX298" s="15" t="s">
        <v>78</v>
      </c>
      <c r="AY298" s="279" t="s">
        <v>179</v>
      </c>
    </row>
    <row r="299" s="13" customFormat="1">
      <c r="A299" s="13"/>
      <c r="B299" s="247"/>
      <c r="C299" s="248"/>
      <c r="D299" s="242" t="s">
        <v>190</v>
      </c>
      <c r="E299" s="249" t="s">
        <v>1</v>
      </c>
      <c r="F299" s="250" t="s">
        <v>3005</v>
      </c>
      <c r="G299" s="248"/>
      <c r="H299" s="251">
        <v>72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190</v>
      </c>
      <c r="AU299" s="257" t="s">
        <v>87</v>
      </c>
      <c r="AV299" s="13" t="s">
        <v>87</v>
      </c>
      <c r="AW299" s="13" t="s">
        <v>34</v>
      </c>
      <c r="AX299" s="13" t="s">
        <v>78</v>
      </c>
      <c r="AY299" s="257" t="s">
        <v>179</v>
      </c>
    </row>
    <row r="300" s="14" customFormat="1">
      <c r="A300" s="14"/>
      <c r="B300" s="258"/>
      <c r="C300" s="259"/>
      <c r="D300" s="242" t="s">
        <v>190</v>
      </c>
      <c r="E300" s="260" t="s">
        <v>1</v>
      </c>
      <c r="F300" s="261" t="s">
        <v>192</v>
      </c>
      <c r="G300" s="259"/>
      <c r="H300" s="262">
        <v>72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190</v>
      </c>
      <c r="AU300" s="268" t="s">
        <v>87</v>
      </c>
      <c r="AV300" s="14" t="s">
        <v>186</v>
      </c>
      <c r="AW300" s="14" t="s">
        <v>34</v>
      </c>
      <c r="AX300" s="14" t="s">
        <v>85</v>
      </c>
      <c r="AY300" s="268" t="s">
        <v>179</v>
      </c>
    </row>
    <row r="301" s="2" customFormat="1" ht="21.75" customHeight="1">
      <c r="A301" s="39"/>
      <c r="B301" s="40"/>
      <c r="C301" s="280" t="s">
        <v>264</v>
      </c>
      <c r="D301" s="280" t="s">
        <v>400</v>
      </c>
      <c r="E301" s="281" t="s">
        <v>3006</v>
      </c>
      <c r="F301" s="282" t="s">
        <v>3007</v>
      </c>
      <c r="G301" s="283" t="s">
        <v>253</v>
      </c>
      <c r="H301" s="284">
        <v>72</v>
      </c>
      <c r="I301" s="285"/>
      <c r="J301" s="286">
        <f>ROUND(I301*H301,2)</f>
        <v>0</v>
      </c>
      <c r="K301" s="282" t="s">
        <v>1</v>
      </c>
      <c r="L301" s="287"/>
      <c r="M301" s="288" t="s">
        <v>1</v>
      </c>
      <c r="N301" s="289" t="s">
        <v>43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227</v>
      </c>
      <c r="AT301" s="240" t="s">
        <v>400</v>
      </c>
      <c r="AU301" s="240" t="s">
        <v>87</v>
      </c>
      <c r="AY301" s="18" t="s">
        <v>179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85</v>
      </c>
      <c r="BK301" s="241">
        <f>ROUND(I301*H301,2)</f>
        <v>0</v>
      </c>
      <c r="BL301" s="18" t="s">
        <v>186</v>
      </c>
      <c r="BM301" s="240" t="s">
        <v>3008</v>
      </c>
    </row>
    <row r="302" s="2" customFormat="1">
      <c r="A302" s="39"/>
      <c r="B302" s="40"/>
      <c r="C302" s="41"/>
      <c r="D302" s="242" t="s">
        <v>188</v>
      </c>
      <c r="E302" s="41"/>
      <c r="F302" s="243" t="s">
        <v>3007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188</v>
      </c>
      <c r="AU302" s="18" t="s">
        <v>87</v>
      </c>
    </row>
    <row r="303" s="2" customFormat="1">
      <c r="A303" s="39"/>
      <c r="B303" s="40"/>
      <c r="C303" s="41"/>
      <c r="D303" s="242" t="s">
        <v>198</v>
      </c>
      <c r="E303" s="41"/>
      <c r="F303" s="269" t="s">
        <v>3009</v>
      </c>
      <c r="G303" s="41"/>
      <c r="H303" s="41"/>
      <c r="I303" s="244"/>
      <c r="J303" s="41"/>
      <c r="K303" s="41"/>
      <c r="L303" s="45"/>
      <c r="M303" s="245"/>
      <c r="N303" s="24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198</v>
      </c>
      <c r="AU303" s="18" t="s">
        <v>87</v>
      </c>
    </row>
    <row r="304" s="2" customFormat="1" ht="21.75" customHeight="1">
      <c r="A304" s="39"/>
      <c r="B304" s="40"/>
      <c r="C304" s="229" t="s">
        <v>8</v>
      </c>
      <c r="D304" s="229" t="s">
        <v>181</v>
      </c>
      <c r="E304" s="230" t="s">
        <v>3010</v>
      </c>
      <c r="F304" s="231" t="s">
        <v>3011</v>
      </c>
      <c r="G304" s="232" t="s">
        <v>184</v>
      </c>
      <c r="H304" s="233">
        <v>12.16</v>
      </c>
      <c r="I304" s="234"/>
      <c r="J304" s="235">
        <f>ROUND(I304*H304,2)</f>
        <v>0</v>
      </c>
      <c r="K304" s="231" t="s">
        <v>1</v>
      </c>
      <c r="L304" s="45"/>
      <c r="M304" s="236" t="s">
        <v>1</v>
      </c>
      <c r="N304" s="237" t="s">
        <v>43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186</v>
      </c>
      <c r="AT304" s="240" t="s">
        <v>181</v>
      </c>
      <c r="AU304" s="240" t="s">
        <v>87</v>
      </c>
      <c r="AY304" s="18" t="s">
        <v>179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85</v>
      </c>
      <c r="BK304" s="241">
        <f>ROUND(I304*H304,2)</f>
        <v>0</v>
      </c>
      <c r="BL304" s="18" t="s">
        <v>186</v>
      </c>
      <c r="BM304" s="240" t="s">
        <v>3012</v>
      </c>
    </row>
    <row r="305" s="2" customFormat="1">
      <c r="A305" s="39"/>
      <c r="B305" s="40"/>
      <c r="C305" s="41"/>
      <c r="D305" s="242" t="s">
        <v>188</v>
      </c>
      <c r="E305" s="41"/>
      <c r="F305" s="243" t="s">
        <v>3011</v>
      </c>
      <c r="G305" s="41"/>
      <c r="H305" s="41"/>
      <c r="I305" s="244"/>
      <c r="J305" s="41"/>
      <c r="K305" s="41"/>
      <c r="L305" s="45"/>
      <c r="M305" s="245"/>
      <c r="N305" s="24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188</v>
      </c>
      <c r="AU305" s="18" t="s">
        <v>87</v>
      </c>
    </row>
    <row r="306" s="15" customFormat="1">
      <c r="A306" s="15"/>
      <c r="B306" s="270"/>
      <c r="C306" s="271"/>
      <c r="D306" s="242" t="s">
        <v>190</v>
      </c>
      <c r="E306" s="272" t="s">
        <v>1</v>
      </c>
      <c r="F306" s="273" t="s">
        <v>3013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190</v>
      </c>
      <c r="AU306" s="279" t="s">
        <v>87</v>
      </c>
      <c r="AV306" s="15" t="s">
        <v>85</v>
      </c>
      <c r="AW306" s="15" t="s">
        <v>34</v>
      </c>
      <c r="AX306" s="15" t="s">
        <v>78</v>
      </c>
      <c r="AY306" s="279" t="s">
        <v>179</v>
      </c>
    </row>
    <row r="307" s="13" customFormat="1">
      <c r="A307" s="13"/>
      <c r="B307" s="247"/>
      <c r="C307" s="248"/>
      <c r="D307" s="242" t="s">
        <v>190</v>
      </c>
      <c r="E307" s="249" t="s">
        <v>1</v>
      </c>
      <c r="F307" s="250" t="s">
        <v>3014</v>
      </c>
      <c r="G307" s="248"/>
      <c r="H307" s="251">
        <v>12.16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190</v>
      </c>
      <c r="AU307" s="257" t="s">
        <v>87</v>
      </c>
      <c r="AV307" s="13" t="s">
        <v>87</v>
      </c>
      <c r="AW307" s="13" t="s">
        <v>34</v>
      </c>
      <c r="AX307" s="13" t="s">
        <v>78</v>
      </c>
      <c r="AY307" s="257" t="s">
        <v>179</v>
      </c>
    </row>
    <row r="308" s="14" customFormat="1">
      <c r="A308" s="14"/>
      <c r="B308" s="258"/>
      <c r="C308" s="259"/>
      <c r="D308" s="242" t="s">
        <v>190</v>
      </c>
      <c r="E308" s="260" t="s">
        <v>1</v>
      </c>
      <c r="F308" s="261" t="s">
        <v>192</v>
      </c>
      <c r="G308" s="259"/>
      <c r="H308" s="262">
        <v>12.16</v>
      </c>
      <c r="I308" s="263"/>
      <c r="J308" s="259"/>
      <c r="K308" s="259"/>
      <c r="L308" s="264"/>
      <c r="M308" s="265"/>
      <c r="N308" s="266"/>
      <c r="O308" s="266"/>
      <c r="P308" s="266"/>
      <c r="Q308" s="266"/>
      <c r="R308" s="266"/>
      <c r="S308" s="266"/>
      <c r="T308" s="26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8" t="s">
        <v>190</v>
      </c>
      <c r="AU308" s="268" t="s">
        <v>87</v>
      </c>
      <c r="AV308" s="14" t="s">
        <v>186</v>
      </c>
      <c r="AW308" s="14" t="s">
        <v>34</v>
      </c>
      <c r="AX308" s="14" t="s">
        <v>85</v>
      </c>
      <c r="AY308" s="268" t="s">
        <v>179</v>
      </c>
    </row>
    <row r="309" s="2" customFormat="1" ht="24.15" customHeight="1">
      <c r="A309" s="39"/>
      <c r="B309" s="40"/>
      <c r="C309" s="229" t="s">
        <v>278</v>
      </c>
      <c r="D309" s="229" t="s">
        <v>181</v>
      </c>
      <c r="E309" s="230" t="s">
        <v>3015</v>
      </c>
      <c r="F309" s="231" t="s">
        <v>3016</v>
      </c>
      <c r="G309" s="232" t="s">
        <v>184</v>
      </c>
      <c r="H309" s="233">
        <v>12.16</v>
      </c>
      <c r="I309" s="234"/>
      <c r="J309" s="235">
        <f>ROUND(I309*H309,2)</f>
        <v>0</v>
      </c>
      <c r="K309" s="231" t="s">
        <v>1</v>
      </c>
      <c r="L309" s="45"/>
      <c r="M309" s="236" t="s">
        <v>1</v>
      </c>
      <c r="N309" s="237" t="s">
        <v>43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186</v>
      </c>
      <c r="AT309" s="240" t="s">
        <v>181</v>
      </c>
      <c r="AU309" s="240" t="s">
        <v>87</v>
      </c>
      <c r="AY309" s="18" t="s">
        <v>179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85</v>
      </c>
      <c r="BK309" s="241">
        <f>ROUND(I309*H309,2)</f>
        <v>0</v>
      </c>
      <c r="BL309" s="18" t="s">
        <v>186</v>
      </c>
      <c r="BM309" s="240" t="s">
        <v>3017</v>
      </c>
    </row>
    <row r="310" s="2" customFormat="1">
      <c r="A310" s="39"/>
      <c r="B310" s="40"/>
      <c r="C310" s="41"/>
      <c r="D310" s="242" t="s">
        <v>188</v>
      </c>
      <c r="E310" s="41"/>
      <c r="F310" s="243" t="s">
        <v>3016</v>
      </c>
      <c r="G310" s="41"/>
      <c r="H310" s="41"/>
      <c r="I310" s="244"/>
      <c r="J310" s="41"/>
      <c r="K310" s="41"/>
      <c r="L310" s="45"/>
      <c r="M310" s="245"/>
      <c r="N310" s="24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188</v>
      </c>
      <c r="AU310" s="18" t="s">
        <v>87</v>
      </c>
    </row>
    <row r="311" s="2" customFormat="1" ht="21.75" customHeight="1">
      <c r="A311" s="39"/>
      <c r="B311" s="40"/>
      <c r="C311" s="229" t="s">
        <v>284</v>
      </c>
      <c r="D311" s="229" t="s">
        <v>181</v>
      </c>
      <c r="E311" s="230" t="s">
        <v>1507</v>
      </c>
      <c r="F311" s="231" t="s">
        <v>1508</v>
      </c>
      <c r="G311" s="232" t="s">
        <v>184</v>
      </c>
      <c r="H311" s="233">
        <v>895</v>
      </c>
      <c r="I311" s="234"/>
      <c r="J311" s="235">
        <f>ROUND(I311*H311,2)</f>
        <v>0</v>
      </c>
      <c r="K311" s="231" t="s">
        <v>1</v>
      </c>
      <c r="L311" s="45"/>
      <c r="M311" s="236" t="s">
        <v>1</v>
      </c>
      <c r="N311" s="237" t="s">
        <v>43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186</v>
      </c>
      <c r="AT311" s="240" t="s">
        <v>181</v>
      </c>
      <c r="AU311" s="240" t="s">
        <v>87</v>
      </c>
      <c r="AY311" s="18" t="s">
        <v>179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85</v>
      </c>
      <c r="BK311" s="241">
        <f>ROUND(I311*H311,2)</f>
        <v>0</v>
      </c>
      <c r="BL311" s="18" t="s">
        <v>186</v>
      </c>
      <c r="BM311" s="240" t="s">
        <v>3018</v>
      </c>
    </row>
    <row r="312" s="2" customFormat="1">
      <c r="A312" s="39"/>
      <c r="B312" s="40"/>
      <c r="C312" s="41"/>
      <c r="D312" s="242" t="s">
        <v>188</v>
      </c>
      <c r="E312" s="41"/>
      <c r="F312" s="243" t="s">
        <v>1508</v>
      </c>
      <c r="G312" s="41"/>
      <c r="H312" s="41"/>
      <c r="I312" s="244"/>
      <c r="J312" s="41"/>
      <c r="K312" s="41"/>
      <c r="L312" s="45"/>
      <c r="M312" s="245"/>
      <c r="N312" s="24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188</v>
      </c>
      <c r="AU312" s="18" t="s">
        <v>87</v>
      </c>
    </row>
    <row r="313" s="15" customFormat="1">
      <c r="A313" s="15"/>
      <c r="B313" s="270"/>
      <c r="C313" s="271"/>
      <c r="D313" s="242" t="s">
        <v>190</v>
      </c>
      <c r="E313" s="272" t="s">
        <v>1</v>
      </c>
      <c r="F313" s="273" t="s">
        <v>2898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190</v>
      </c>
      <c r="AU313" s="279" t="s">
        <v>87</v>
      </c>
      <c r="AV313" s="15" t="s">
        <v>85</v>
      </c>
      <c r="AW313" s="15" t="s">
        <v>34</v>
      </c>
      <c r="AX313" s="15" t="s">
        <v>78</v>
      </c>
      <c r="AY313" s="279" t="s">
        <v>179</v>
      </c>
    </row>
    <row r="314" s="13" customFormat="1">
      <c r="A314" s="13"/>
      <c r="B314" s="247"/>
      <c r="C314" s="248"/>
      <c r="D314" s="242" t="s">
        <v>190</v>
      </c>
      <c r="E314" s="249" t="s">
        <v>1</v>
      </c>
      <c r="F314" s="250" t="s">
        <v>3019</v>
      </c>
      <c r="G314" s="248"/>
      <c r="H314" s="251">
        <v>180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190</v>
      </c>
      <c r="AU314" s="257" t="s">
        <v>87</v>
      </c>
      <c r="AV314" s="13" t="s">
        <v>87</v>
      </c>
      <c r="AW314" s="13" t="s">
        <v>34</v>
      </c>
      <c r="AX314" s="13" t="s">
        <v>78</v>
      </c>
      <c r="AY314" s="257" t="s">
        <v>179</v>
      </c>
    </row>
    <row r="315" s="13" customFormat="1">
      <c r="A315" s="13"/>
      <c r="B315" s="247"/>
      <c r="C315" s="248"/>
      <c r="D315" s="242" t="s">
        <v>190</v>
      </c>
      <c r="E315" s="249" t="s">
        <v>1</v>
      </c>
      <c r="F315" s="250" t="s">
        <v>3020</v>
      </c>
      <c r="G315" s="248"/>
      <c r="H315" s="251">
        <v>36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190</v>
      </c>
      <c r="AU315" s="257" t="s">
        <v>87</v>
      </c>
      <c r="AV315" s="13" t="s">
        <v>87</v>
      </c>
      <c r="AW315" s="13" t="s">
        <v>34</v>
      </c>
      <c r="AX315" s="13" t="s">
        <v>78</v>
      </c>
      <c r="AY315" s="257" t="s">
        <v>179</v>
      </c>
    </row>
    <row r="316" s="13" customFormat="1">
      <c r="A316" s="13"/>
      <c r="B316" s="247"/>
      <c r="C316" s="248"/>
      <c r="D316" s="242" t="s">
        <v>190</v>
      </c>
      <c r="E316" s="249" t="s">
        <v>1</v>
      </c>
      <c r="F316" s="250" t="s">
        <v>3021</v>
      </c>
      <c r="G316" s="248"/>
      <c r="H316" s="251">
        <v>639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7" t="s">
        <v>190</v>
      </c>
      <c r="AU316" s="257" t="s">
        <v>87</v>
      </c>
      <c r="AV316" s="13" t="s">
        <v>87</v>
      </c>
      <c r="AW316" s="13" t="s">
        <v>34</v>
      </c>
      <c r="AX316" s="13" t="s">
        <v>78</v>
      </c>
      <c r="AY316" s="257" t="s">
        <v>179</v>
      </c>
    </row>
    <row r="317" s="15" customFormat="1">
      <c r="A317" s="15"/>
      <c r="B317" s="270"/>
      <c r="C317" s="271"/>
      <c r="D317" s="242" t="s">
        <v>190</v>
      </c>
      <c r="E317" s="272" t="s">
        <v>1</v>
      </c>
      <c r="F317" s="273" t="s">
        <v>2884</v>
      </c>
      <c r="G317" s="271"/>
      <c r="H317" s="272" t="s">
        <v>1</v>
      </c>
      <c r="I317" s="274"/>
      <c r="J317" s="271"/>
      <c r="K317" s="271"/>
      <c r="L317" s="275"/>
      <c r="M317" s="276"/>
      <c r="N317" s="277"/>
      <c r="O317" s="277"/>
      <c r="P317" s="277"/>
      <c r="Q317" s="277"/>
      <c r="R317" s="277"/>
      <c r="S317" s="277"/>
      <c r="T317" s="27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9" t="s">
        <v>190</v>
      </c>
      <c r="AU317" s="279" t="s">
        <v>87</v>
      </c>
      <c r="AV317" s="15" t="s">
        <v>85</v>
      </c>
      <c r="AW317" s="15" t="s">
        <v>34</v>
      </c>
      <c r="AX317" s="15" t="s">
        <v>78</v>
      </c>
      <c r="AY317" s="279" t="s">
        <v>179</v>
      </c>
    </row>
    <row r="318" s="13" customFormat="1">
      <c r="A318" s="13"/>
      <c r="B318" s="247"/>
      <c r="C318" s="248"/>
      <c r="D318" s="242" t="s">
        <v>190</v>
      </c>
      <c r="E318" s="249" t="s">
        <v>1</v>
      </c>
      <c r="F318" s="250" t="s">
        <v>3022</v>
      </c>
      <c r="G318" s="248"/>
      <c r="H318" s="251">
        <v>40</v>
      </c>
      <c r="I318" s="252"/>
      <c r="J318" s="248"/>
      <c r="K318" s="248"/>
      <c r="L318" s="253"/>
      <c r="M318" s="254"/>
      <c r="N318" s="255"/>
      <c r="O318" s="255"/>
      <c r="P318" s="255"/>
      <c r="Q318" s="255"/>
      <c r="R318" s="255"/>
      <c r="S318" s="255"/>
      <c r="T318" s="25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7" t="s">
        <v>190</v>
      </c>
      <c r="AU318" s="257" t="s">
        <v>87</v>
      </c>
      <c r="AV318" s="13" t="s">
        <v>87</v>
      </c>
      <c r="AW318" s="13" t="s">
        <v>34</v>
      </c>
      <c r="AX318" s="13" t="s">
        <v>78</v>
      </c>
      <c r="AY318" s="257" t="s">
        <v>179</v>
      </c>
    </row>
    <row r="319" s="14" customFormat="1">
      <c r="A319" s="14"/>
      <c r="B319" s="258"/>
      <c r="C319" s="259"/>
      <c r="D319" s="242" t="s">
        <v>190</v>
      </c>
      <c r="E319" s="260" t="s">
        <v>1</v>
      </c>
      <c r="F319" s="261" t="s">
        <v>192</v>
      </c>
      <c r="G319" s="259"/>
      <c r="H319" s="262">
        <v>895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8" t="s">
        <v>190</v>
      </c>
      <c r="AU319" s="268" t="s">
        <v>87</v>
      </c>
      <c r="AV319" s="14" t="s">
        <v>186</v>
      </c>
      <c r="AW319" s="14" t="s">
        <v>34</v>
      </c>
      <c r="AX319" s="14" t="s">
        <v>85</v>
      </c>
      <c r="AY319" s="268" t="s">
        <v>179</v>
      </c>
    </row>
    <row r="320" s="2" customFormat="1" ht="21.75" customHeight="1">
      <c r="A320" s="39"/>
      <c r="B320" s="40"/>
      <c r="C320" s="229" t="s">
        <v>290</v>
      </c>
      <c r="D320" s="229" t="s">
        <v>181</v>
      </c>
      <c r="E320" s="230" t="s">
        <v>1512</v>
      </c>
      <c r="F320" s="231" t="s">
        <v>1513</v>
      </c>
      <c r="G320" s="232" t="s">
        <v>184</v>
      </c>
      <c r="H320" s="233">
        <v>895</v>
      </c>
      <c r="I320" s="234"/>
      <c r="J320" s="235">
        <f>ROUND(I320*H320,2)</f>
        <v>0</v>
      </c>
      <c r="K320" s="231" t="s">
        <v>1</v>
      </c>
      <c r="L320" s="45"/>
      <c r="M320" s="236" t="s">
        <v>1</v>
      </c>
      <c r="N320" s="237" t="s">
        <v>43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186</v>
      </c>
      <c r="AT320" s="240" t="s">
        <v>181</v>
      </c>
      <c r="AU320" s="240" t="s">
        <v>87</v>
      </c>
      <c r="AY320" s="18" t="s">
        <v>179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85</v>
      </c>
      <c r="BK320" s="241">
        <f>ROUND(I320*H320,2)</f>
        <v>0</v>
      </c>
      <c r="BL320" s="18" t="s">
        <v>186</v>
      </c>
      <c r="BM320" s="240" t="s">
        <v>3023</v>
      </c>
    </row>
    <row r="321" s="2" customFormat="1">
      <c r="A321" s="39"/>
      <c r="B321" s="40"/>
      <c r="C321" s="41"/>
      <c r="D321" s="242" t="s">
        <v>188</v>
      </c>
      <c r="E321" s="41"/>
      <c r="F321" s="243" t="s">
        <v>1513</v>
      </c>
      <c r="G321" s="41"/>
      <c r="H321" s="41"/>
      <c r="I321" s="244"/>
      <c r="J321" s="41"/>
      <c r="K321" s="41"/>
      <c r="L321" s="45"/>
      <c r="M321" s="245"/>
      <c r="N321" s="24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188</v>
      </c>
      <c r="AU321" s="18" t="s">
        <v>87</v>
      </c>
    </row>
    <row r="322" s="2" customFormat="1" ht="24.15" customHeight="1">
      <c r="A322" s="39"/>
      <c r="B322" s="40"/>
      <c r="C322" s="229" t="s">
        <v>295</v>
      </c>
      <c r="D322" s="229" t="s">
        <v>181</v>
      </c>
      <c r="E322" s="230" t="s">
        <v>320</v>
      </c>
      <c r="F322" s="231" t="s">
        <v>321</v>
      </c>
      <c r="G322" s="232" t="s">
        <v>184</v>
      </c>
      <c r="H322" s="233">
        <v>100</v>
      </c>
      <c r="I322" s="234"/>
      <c r="J322" s="235">
        <f>ROUND(I322*H322,2)</f>
        <v>0</v>
      </c>
      <c r="K322" s="231" t="s">
        <v>1</v>
      </c>
      <c r="L322" s="45"/>
      <c r="M322" s="236" t="s">
        <v>1</v>
      </c>
      <c r="N322" s="237" t="s">
        <v>43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186</v>
      </c>
      <c r="AT322" s="240" t="s">
        <v>181</v>
      </c>
      <c r="AU322" s="240" t="s">
        <v>87</v>
      </c>
      <c r="AY322" s="18" t="s">
        <v>179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85</v>
      </c>
      <c r="BK322" s="241">
        <f>ROUND(I322*H322,2)</f>
        <v>0</v>
      </c>
      <c r="BL322" s="18" t="s">
        <v>186</v>
      </c>
      <c r="BM322" s="240" t="s">
        <v>3024</v>
      </c>
    </row>
    <row r="323" s="2" customFormat="1">
      <c r="A323" s="39"/>
      <c r="B323" s="40"/>
      <c r="C323" s="41"/>
      <c r="D323" s="242" t="s">
        <v>188</v>
      </c>
      <c r="E323" s="41"/>
      <c r="F323" s="243" t="s">
        <v>321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188</v>
      </c>
      <c r="AU323" s="18" t="s">
        <v>87</v>
      </c>
    </row>
    <row r="324" s="2" customFormat="1" ht="24.15" customHeight="1">
      <c r="A324" s="39"/>
      <c r="B324" s="40"/>
      <c r="C324" s="229" t="s">
        <v>300</v>
      </c>
      <c r="D324" s="229" t="s">
        <v>181</v>
      </c>
      <c r="E324" s="230" t="s">
        <v>364</v>
      </c>
      <c r="F324" s="231" t="s">
        <v>365</v>
      </c>
      <c r="G324" s="232" t="s">
        <v>184</v>
      </c>
      <c r="H324" s="233">
        <v>500</v>
      </c>
      <c r="I324" s="234"/>
      <c r="J324" s="235">
        <f>ROUND(I324*H324,2)</f>
        <v>0</v>
      </c>
      <c r="K324" s="231" t="s">
        <v>1</v>
      </c>
      <c r="L324" s="45"/>
      <c r="M324" s="236" t="s">
        <v>1</v>
      </c>
      <c r="N324" s="237" t="s">
        <v>43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186</v>
      </c>
      <c r="AT324" s="240" t="s">
        <v>181</v>
      </c>
      <c r="AU324" s="240" t="s">
        <v>87</v>
      </c>
      <c r="AY324" s="18" t="s">
        <v>179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85</v>
      </c>
      <c r="BK324" s="241">
        <f>ROUND(I324*H324,2)</f>
        <v>0</v>
      </c>
      <c r="BL324" s="18" t="s">
        <v>186</v>
      </c>
      <c r="BM324" s="240" t="s">
        <v>3025</v>
      </c>
    </row>
    <row r="325" s="2" customFormat="1">
      <c r="A325" s="39"/>
      <c r="B325" s="40"/>
      <c r="C325" s="41"/>
      <c r="D325" s="242" t="s">
        <v>188</v>
      </c>
      <c r="E325" s="41"/>
      <c r="F325" s="243" t="s">
        <v>365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188</v>
      </c>
      <c r="AU325" s="18" t="s">
        <v>87</v>
      </c>
    </row>
    <row r="326" s="2" customFormat="1">
      <c r="A326" s="39"/>
      <c r="B326" s="40"/>
      <c r="C326" s="41"/>
      <c r="D326" s="242" t="s">
        <v>198</v>
      </c>
      <c r="E326" s="41"/>
      <c r="F326" s="269" t="s">
        <v>1662</v>
      </c>
      <c r="G326" s="41"/>
      <c r="H326" s="41"/>
      <c r="I326" s="244"/>
      <c r="J326" s="41"/>
      <c r="K326" s="41"/>
      <c r="L326" s="45"/>
      <c r="M326" s="245"/>
      <c r="N326" s="24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198</v>
      </c>
      <c r="AU326" s="18" t="s">
        <v>87</v>
      </c>
    </row>
    <row r="327" s="13" customFormat="1">
      <c r="A327" s="13"/>
      <c r="B327" s="247"/>
      <c r="C327" s="248"/>
      <c r="D327" s="242" t="s">
        <v>190</v>
      </c>
      <c r="E327" s="249" t="s">
        <v>1</v>
      </c>
      <c r="F327" s="250" t="s">
        <v>3026</v>
      </c>
      <c r="G327" s="248"/>
      <c r="H327" s="251">
        <v>500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190</v>
      </c>
      <c r="AU327" s="257" t="s">
        <v>87</v>
      </c>
      <c r="AV327" s="13" t="s">
        <v>87</v>
      </c>
      <c r="AW327" s="13" t="s">
        <v>34</v>
      </c>
      <c r="AX327" s="13" t="s">
        <v>78</v>
      </c>
      <c r="AY327" s="257" t="s">
        <v>179</v>
      </c>
    </row>
    <row r="328" s="14" customFormat="1">
      <c r="A328" s="14"/>
      <c r="B328" s="258"/>
      <c r="C328" s="259"/>
      <c r="D328" s="242" t="s">
        <v>190</v>
      </c>
      <c r="E328" s="260" t="s">
        <v>1</v>
      </c>
      <c r="F328" s="261" t="s">
        <v>192</v>
      </c>
      <c r="G328" s="259"/>
      <c r="H328" s="262">
        <v>500</v>
      </c>
      <c r="I328" s="263"/>
      <c r="J328" s="259"/>
      <c r="K328" s="259"/>
      <c r="L328" s="264"/>
      <c r="M328" s="265"/>
      <c r="N328" s="266"/>
      <c r="O328" s="266"/>
      <c r="P328" s="266"/>
      <c r="Q328" s="266"/>
      <c r="R328" s="266"/>
      <c r="S328" s="266"/>
      <c r="T328" s="26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8" t="s">
        <v>190</v>
      </c>
      <c r="AU328" s="268" t="s">
        <v>87</v>
      </c>
      <c r="AV328" s="14" t="s">
        <v>186</v>
      </c>
      <c r="AW328" s="14" t="s">
        <v>34</v>
      </c>
      <c r="AX328" s="14" t="s">
        <v>85</v>
      </c>
      <c r="AY328" s="268" t="s">
        <v>179</v>
      </c>
    </row>
    <row r="329" s="2" customFormat="1" ht="37.8" customHeight="1">
      <c r="A329" s="39"/>
      <c r="B329" s="40"/>
      <c r="C329" s="229" t="s">
        <v>7</v>
      </c>
      <c r="D329" s="229" t="s">
        <v>181</v>
      </c>
      <c r="E329" s="230" t="s">
        <v>1515</v>
      </c>
      <c r="F329" s="231" t="s">
        <v>1516</v>
      </c>
      <c r="G329" s="232" t="s">
        <v>246</v>
      </c>
      <c r="H329" s="233">
        <v>103.29000000000001</v>
      </c>
      <c r="I329" s="234"/>
      <c r="J329" s="235">
        <f>ROUND(I329*H329,2)</f>
        <v>0</v>
      </c>
      <c r="K329" s="231" t="s">
        <v>1</v>
      </c>
      <c r="L329" s="45"/>
      <c r="M329" s="236" t="s">
        <v>1</v>
      </c>
      <c r="N329" s="237" t="s">
        <v>43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186</v>
      </c>
      <c r="AT329" s="240" t="s">
        <v>181</v>
      </c>
      <c r="AU329" s="240" t="s">
        <v>87</v>
      </c>
      <c r="AY329" s="18" t="s">
        <v>179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85</v>
      </c>
      <c r="BK329" s="241">
        <f>ROUND(I329*H329,2)</f>
        <v>0</v>
      </c>
      <c r="BL329" s="18" t="s">
        <v>186</v>
      </c>
      <c r="BM329" s="240" t="s">
        <v>3027</v>
      </c>
    </row>
    <row r="330" s="2" customFormat="1">
      <c r="A330" s="39"/>
      <c r="B330" s="40"/>
      <c r="C330" s="41"/>
      <c r="D330" s="242" t="s">
        <v>188</v>
      </c>
      <c r="E330" s="41"/>
      <c r="F330" s="243" t="s">
        <v>1516</v>
      </c>
      <c r="G330" s="41"/>
      <c r="H330" s="41"/>
      <c r="I330" s="244"/>
      <c r="J330" s="41"/>
      <c r="K330" s="41"/>
      <c r="L330" s="45"/>
      <c r="M330" s="245"/>
      <c r="N330" s="24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188</v>
      </c>
      <c r="AU330" s="18" t="s">
        <v>87</v>
      </c>
    </row>
    <row r="331" s="15" customFormat="1">
      <c r="A331" s="15"/>
      <c r="B331" s="270"/>
      <c r="C331" s="271"/>
      <c r="D331" s="242" t="s">
        <v>190</v>
      </c>
      <c r="E331" s="272" t="s">
        <v>1</v>
      </c>
      <c r="F331" s="273" t="s">
        <v>1518</v>
      </c>
      <c r="G331" s="271"/>
      <c r="H331" s="272" t="s">
        <v>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190</v>
      </c>
      <c r="AU331" s="279" t="s">
        <v>87</v>
      </c>
      <c r="AV331" s="15" t="s">
        <v>85</v>
      </c>
      <c r="AW331" s="15" t="s">
        <v>34</v>
      </c>
      <c r="AX331" s="15" t="s">
        <v>78</v>
      </c>
      <c r="AY331" s="279" t="s">
        <v>179</v>
      </c>
    </row>
    <row r="332" s="13" customFormat="1">
      <c r="A332" s="13"/>
      <c r="B332" s="247"/>
      <c r="C332" s="248"/>
      <c r="D332" s="242" t="s">
        <v>190</v>
      </c>
      <c r="E332" s="249" t="s">
        <v>1</v>
      </c>
      <c r="F332" s="250" t="s">
        <v>3028</v>
      </c>
      <c r="G332" s="248"/>
      <c r="H332" s="251">
        <v>54.840000000000003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190</v>
      </c>
      <c r="AU332" s="257" t="s">
        <v>87</v>
      </c>
      <c r="AV332" s="13" t="s">
        <v>87</v>
      </c>
      <c r="AW332" s="13" t="s">
        <v>34</v>
      </c>
      <c r="AX332" s="13" t="s">
        <v>78</v>
      </c>
      <c r="AY332" s="257" t="s">
        <v>179</v>
      </c>
    </row>
    <row r="333" s="13" customFormat="1">
      <c r="A333" s="13"/>
      <c r="B333" s="247"/>
      <c r="C333" s="248"/>
      <c r="D333" s="242" t="s">
        <v>190</v>
      </c>
      <c r="E333" s="249" t="s">
        <v>1</v>
      </c>
      <c r="F333" s="250" t="s">
        <v>3029</v>
      </c>
      <c r="G333" s="248"/>
      <c r="H333" s="251">
        <v>97.847999999999999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190</v>
      </c>
      <c r="AU333" s="257" t="s">
        <v>87</v>
      </c>
      <c r="AV333" s="13" t="s">
        <v>87</v>
      </c>
      <c r="AW333" s="13" t="s">
        <v>34</v>
      </c>
      <c r="AX333" s="13" t="s">
        <v>78</v>
      </c>
      <c r="AY333" s="257" t="s">
        <v>179</v>
      </c>
    </row>
    <row r="334" s="13" customFormat="1">
      <c r="A334" s="13"/>
      <c r="B334" s="247"/>
      <c r="C334" s="248"/>
      <c r="D334" s="242" t="s">
        <v>190</v>
      </c>
      <c r="E334" s="249" t="s">
        <v>1</v>
      </c>
      <c r="F334" s="250" t="s">
        <v>3030</v>
      </c>
      <c r="G334" s="248"/>
      <c r="H334" s="251">
        <v>6.6749999999999998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190</v>
      </c>
      <c r="AU334" s="257" t="s">
        <v>87</v>
      </c>
      <c r="AV334" s="13" t="s">
        <v>87</v>
      </c>
      <c r="AW334" s="13" t="s">
        <v>34</v>
      </c>
      <c r="AX334" s="13" t="s">
        <v>78</v>
      </c>
      <c r="AY334" s="257" t="s">
        <v>179</v>
      </c>
    </row>
    <row r="335" s="13" customFormat="1">
      <c r="A335" s="13"/>
      <c r="B335" s="247"/>
      <c r="C335" s="248"/>
      <c r="D335" s="242" t="s">
        <v>190</v>
      </c>
      <c r="E335" s="249" t="s">
        <v>1</v>
      </c>
      <c r="F335" s="250" t="s">
        <v>3031</v>
      </c>
      <c r="G335" s="248"/>
      <c r="H335" s="251">
        <v>350.01400000000001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7" t="s">
        <v>190</v>
      </c>
      <c r="AU335" s="257" t="s">
        <v>87</v>
      </c>
      <c r="AV335" s="13" t="s">
        <v>87</v>
      </c>
      <c r="AW335" s="13" t="s">
        <v>34</v>
      </c>
      <c r="AX335" s="13" t="s">
        <v>78</v>
      </c>
      <c r="AY335" s="257" t="s">
        <v>179</v>
      </c>
    </row>
    <row r="336" s="13" customFormat="1">
      <c r="A336" s="13"/>
      <c r="B336" s="247"/>
      <c r="C336" s="248"/>
      <c r="D336" s="242" t="s">
        <v>190</v>
      </c>
      <c r="E336" s="249" t="s">
        <v>1</v>
      </c>
      <c r="F336" s="250" t="s">
        <v>3032</v>
      </c>
      <c r="G336" s="248"/>
      <c r="H336" s="251">
        <v>12.797000000000001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7" t="s">
        <v>190</v>
      </c>
      <c r="AU336" s="257" t="s">
        <v>87</v>
      </c>
      <c r="AV336" s="13" t="s">
        <v>87</v>
      </c>
      <c r="AW336" s="13" t="s">
        <v>34</v>
      </c>
      <c r="AX336" s="13" t="s">
        <v>78</v>
      </c>
      <c r="AY336" s="257" t="s">
        <v>179</v>
      </c>
    </row>
    <row r="337" s="15" customFormat="1">
      <c r="A337" s="15"/>
      <c r="B337" s="270"/>
      <c r="C337" s="271"/>
      <c r="D337" s="242" t="s">
        <v>190</v>
      </c>
      <c r="E337" s="272" t="s">
        <v>1</v>
      </c>
      <c r="F337" s="273" t="s">
        <v>3033</v>
      </c>
      <c r="G337" s="271"/>
      <c r="H337" s="272" t="s">
        <v>1</v>
      </c>
      <c r="I337" s="274"/>
      <c r="J337" s="271"/>
      <c r="K337" s="271"/>
      <c r="L337" s="275"/>
      <c r="M337" s="276"/>
      <c r="N337" s="277"/>
      <c r="O337" s="277"/>
      <c r="P337" s="277"/>
      <c r="Q337" s="277"/>
      <c r="R337" s="277"/>
      <c r="S337" s="277"/>
      <c r="T337" s="27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9" t="s">
        <v>190</v>
      </c>
      <c r="AU337" s="279" t="s">
        <v>87</v>
      </c>
      <c r="AV337" s="15" t="s">
        <v>85</v>
      </c>
      <c r="AW337" s="15" t="s">
        <v>34</v>
      </c>
      <c r="AX337" s="15" t="s">
        <v>78</v>
      </c>
      <c r="AY337" s="279" t="s">
        <v>179</v>
      </c>
    </row>
    <row r="338" s="13" customFormat="1">
      <c r="A338" s="13"/>
      <c r="B338" s="247"/>
      <c r="C338" s="248"/>
      <c r="D338" s="242" t="s">
        <v>190</v>
      </c>
      <c r="E338" s="249" t="s">
        <v>1</v>
      </c>
      <c r="F338" s="250" t="s">
        <v>3034</v>
      </c>
      <c r="G338" s="248"/>
      <c r="H338" s="251">
        <v>-418.88400000000001</v>
      </c>
      <c r="I338" s="252"/>
      <c r="J338" s="248"/>
      <c r="K338" s="248"/>
      <c r="L338" s="253"/>
      <c r="M338" s="254"/>
      <c r="N338" s="255"/>
      <c r="O338" s="255"/>
      <c r="P338" s="255"/>
      <c r="Q338" s="255"/>
      <c r="R338" s="255"/>
      <c r="S338" s="255"/>
      <c r="T338" s="25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7" t="s">
        <v>190</v>
      </c>
      <c r="AU338" s="257" t="s">
        <v>87</v>
      </c>
      <c r="AV338" s="13" t="s">
        <v>87</v>
      </c>
      <c r="AW338" s="13" t="s">
        <v>34</v>
      </c>
      <c r="AX338" s="13" t="s">
        <v>78</v>
      </c>
      <c r="AY338" s="257" t="s">
        <v>179</v>
      </c>
    </row>
    <row r="339" s="14" customFormat="1">
      <c r="A339" s="14"/>
      <c r="B339" s="258"/>
      <c r="C339" s="259"/>
      <c r="D339" s="242" t="s">
        <v>190</v>
      </c>
      <c r="E339" s="260" t="s">
        <v>1</v>
      </c>
      <c r="F339" s="261" t="s">
        <v>192</v>
      </c>
      <c r="G339" s="259"/>
      <c r="H339" s="262">
        <v>103.29000000000001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190</v>
      </c>
      <c r="AU339" s="268" t="s">
        <v>87</v>
      </c>
      <c r="AV339" s="14" t="s">
        <v>186</v>
      </c>
      <c r="AW339" s="14" t="s">
        <v>34</v>
      </c>
      <c r="AX339" s="14" t="s">
        <v>85</v>
      </c>
      <c r="AY339" s="268" t="s">
        <v>179</v>
      </c>
    </row>
    <row r="340" s="2" customFormat="1" ht="33" customHeight="1">
      <c r="A340" s="39"/>
      <c r="B340" s="40"/>
      <c r="C340" s="229" t="s">
        <v>309</v>
      </c>
      <c r="D340" s="229" t="s">
        <v>181</v>
      </c>
      <c r="E340" s="230" t="s">
        <v>409</v>
      </c>
      <c r="F340" s="231" t="s">
        <v>410</v>
      </c>
      <c r="G340" s="232" t="s">
        <v>403</v>
      </c>
      <c r="H340" s="233">
        <v>194.476</v>
      </c>
      <c r="I340" s="234"/>
      <c r="J340" s="235">
        <f>ROUND(I340*H340,2)</f>
        <v>0</v>
      </c>
      <c r="K340" s="231" t="s">
        <v>185</v>
      </c>
      <c r="L340" s="45"/>
      <c r="M340" s="236" t="s">
        <v>1</v>
      </c>
      <c r="N340" s="237" t="s">
        <v>43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186</v>
      </c>
      <c r="AT340" s="240" t="s">
        <v>181</v>
      </c>
      <c r="AU340" s="240" t="s">
        <v>87</v>
      </c>
      <c r="AY340" s="18" t="s">
        <v>179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85</v>
      </c>
      <c r="BK340" s="241">
        <f>ROUND(I340*H340,2)</f>
        <v>0</v>
      </c>
      <c r="BL340" s="18" t="s">
        <v>186</v>
      </c>
      <c r="BM340" s="240" t="s">
        <v>3035</v>
      </c>
    </row>
    <row r="341" s="2" customFormat="1">
      <c r="A341" s="39"/>
      <c r="B341" s="40"/>
      <c r="C341" s="41"/>
      <c r="D341" s="242" t="s">
        <v>188</v>
      </c>
      <c r="E341" s="41"/>
      <c r="F341" s="243" t="s">
        <v>412</v>
      </c>
      <c r="G341" s="41"/>
      <c r="H341" s="41"/>
      <c r="I341" s="244"/>
      <c r="J341" s="41"/>
      <c r="K341" s="41"/>
      <c r="L341" s="45"/>
      <c r="M341" s="245"/>
      <c r="N341" s="246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188</v>
      </c>
      <c r="AU341" s="18" t="s">
        <v>87</v>
      </c>
    </row>
    <row r="342" s="13" customFormat="1">
      <c r="A342" s="13"/>
      <c r="B342" s="247"/>
      <c r="C342" s="248"/>
      <c r="D342" s="242" t="s">
        <v>190</v>
      </c>
      <c r="E342" s="249" t="s">
        <v>1</v>
      </c>
      <c r="F342" s="250" t="s">
        <v>3036</v>
      </c>
      <c r="G342" s="248"/>
      <c r="H342" s="251">
        <v>194.476</v>
      </c>
      <c r="I342" s="252"/>
      <c r="J342" s="248"/>
      <c r="K342" s="248"/>
      <c r="L342" s="253"/>
      <c r="M342" s="254"/>
      <c r="N342" s="255"/>
      <c r="O342" s="255"/>
      <c r="P342" s="255"/>
      <c r="Q342" s="255"/>
      <c r="R342" s="255"/>
      <c r="S342" s="255"/>
      <c r="T342" s="25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7" t="s">
        <v>190</v>
      </c>
      <c r="AU342" s="257" t="s">
        <v>87</v>
      </c>
      <c r="AV342" s="13" t="s">
        <v>87</v>
      </c>
      <c r="AW342" s="13" t="s">
        <v>34</v>
      </c>
      <c r="AX342" s="13" t="s">
        <v>78</v>
      </c>
      <c r="AY342" s="257" t="s">
        <v>179</v>
      </c>
    </row>
    <row r="343" s="14" customFormat="1">
      <c r="A343" s="14"/>
      <c r="B343" s="258"/>
      <c r="C343" s="259"/>
      <c r="D343" s="242" t="s">
        <v>190</v>
      </c>
      <c r="E343" s="260" t="s">
        <v>1</v>
      </c>
      <c r="F343" s="261" t="s">
        <v>192</v>
      </c>
      <c r="G343" s="259"/>
      <c r="H343" s="262">
        <v>194.476</v>
      </c>
      <c r="I343" s="263"/>
      <c r="J343" s="259"/>
      <c r="K343" s="259"/>
      <c r="L343" s="264"/>
      <c r="M343" s="265"/>
      <c r="N343" s="266"/>
      <c r="O343" s="266"/>
      <c r="P343" s="266"/>
      <c r="Q343" s="266"/>
      <c r="R343" s="266"/>
      <c r="S343" s="266"/>
      <c r="T343" s="26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8" t="s">
        <v>190</v>
      </c>
      <c r="AU343" s="268" t="s">
        <v>87</v>
      </c>
      <c r="AV343" s="14" t="s">
        <v>186</v>
      </c>
      <c r="AW343" s="14" t="s">
        <v>34</v>
      </c>
      <c r="AX343" s="14" t="s">
        <v>85</v>
      </c>
      <c r="AY343" s="268" t="s">
        <v>179</v>
      </c>
    </row>
    <row r="344" s="2" customFormat="1" ht="24.15" customHeight="1">
      <c r="A344" s="39"/>
      <c r="B344" s="40"/>
      <c r="C344" s="229" t="s">
        <v>314</v>
      </c>
      <c r="D344" s="229" t="s">
        <v>181</v>
      </c>
      <c r="E344" s="230" t="s">
        <v>423</v>
      </c>
      <c r="F344" s="231" t="s">
        <v>424</v>
      </c>
      <c r="G344" s="232" t="s">
        <v>246</v>
      </c>
      <c r="H344" s="233">
        <v>418.88400000000001</v>
      </c>
      <c r="I344" s="234"/>
      <c r="J344" s="235">
        <f>ROUND(I344*H344,2)</f>
        <v>0</v>
      </c>
      <c r="K344" s="231" t="s">
        <v>1</v>
      </c>
      <c r="L344" s="45"/>
      <c r="M344" s="236" t="s">
        <v>1</v>
      </c>
      <c r="N344" s="237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186</v>
      </c>
      <c r="AT344" s="240" t="s">
        <v>181</v>
      </c>
      <c r="AU344" s="240" t="s">
        <v>87</v>
      </c>
      <c r="AY344" s="18" t="s">
        <v>179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85</v>
      </c>
      <c r="BK344" s="241">
        <f>ROUND(I344*H344,2)</f>
        <v>0</v>
      </c>
      <c r="BL344" s="18" t="s">
        <v>186</v>
      </c>
      <c r="BM344" s="240" t="s">
        <v>3037</v>
      </c>
    </row>
    <row r="345" s="2" customFormat="1">
      <c r="A345" s="39"/>
      <c r="B345" s="40"/>
      <c r="C345" s="41"/>
      <c r="D345" s="242" t="s">
        <v>188</v>
      </c>
      <c r="E345" s="41"/>
      <c r="F345" s="243" t="s">
        <v>424</v>
      </c>
      <c r="G345" s="41"/>
      <c r="H345" s="41"/>
      <c r="I345" s="244"/>
      <c r="J345" s="41"/>
      <c r="K345" s="41"/>
      <c r="L345" s="45"/>
      <c r="M345" s="245"/>
      <c r="N345" s="24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188</v>
      </c>
      <c r="AU345" s="18" t="s">
        <v>87</v>
      </c>
    </row>
    <row r="346" s="15" customFormat="1">
      <c r="A346" s="15"/>
      <c r="B346" s="270"/>
      <c r="C346" s="271"/>
      <c r="D346" s="242" t="s">
        <v>190</v>
      </c>
      <c r="E346" s="272" t="s">
        <v>1</v>
      </c>
      <c r="F346" s="273" t="s">
        <v>1526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9" t="s">
        <v>190</v>
      </c>
      <c r="AU346" s="279" t="s">
        <v>87</v>
      </c>
      <c r="AV346" s="15" t="s">
        <v>85</v>
      </c>
      <c r="AW346" s="15" t="s">
        <v>34</v>
      </c>
      <c r="AX346" s="15" t="s">
        <v>78</v>
      </c>
      <c r="AY346" s="279" t="s">
        <v>179</v>
      </c>
    </row>
    <row r="347" s="13" customFormat="1">
      <c r="A347" s="13"/>
      <c r="B347" s="247"/>
      <c r="C347" s="248"/>
      <c r="D347" s="242" t="s">
        <v>190</v>
      </c>
      <c r="E347" s="249" t="s">
        <v>1</v>
      </c>
      <c r="F347" s="250" t="s">
        <v>3038</v>
      </c>
      <c r="G347" s="248"/>
      <c r="H347" s="251">
        <v>82.25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7" t="s">
        <v>190</v>
      </c>
      <c r="AU347" s="257" t="s">
        <v>87</v>
      </c>
      <c r="AV347" s="13" t="s">
        <v>87</v>
      </c>
      <c r="AW347" s="13" t="s">
        <v>34</v>
      </c>
      <c r="AX347" s="13" t="s">
        <v>78</v>
      </c>
      <c r="AY347" s="257" t="s">
        <v>179</v>
      </c>
    </row>
    <row r="348" s="13" customFormat="1">
      <c r="A348" s="13"/>
      <c r="B348" s="247"/>
      <c r="C348" s="248"/>
      <c r="D348" s="242" t="s">
        <v>190</v>
      </c>
      <c r="E348" s="249" t="s">
        <v>1</v>
      </c>
      <c r="F348" s="250" t="s">
        <v>3039</v>
      </c>
      <c r="G348" s="248"/>
      <c r="H348" s="251">
        <v>21.442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7" t="s">
        <v>190</v>
      </c>
      <c r="AU348" s="257" t="s">
        <v>87</v>
      </c>
      <c r="AV348" s="13" t="s">
        <v>87</v>
      </c>
      <c r="AW348" s="13" t="s">
        <v>34</v>
      </c>
      <c r="AX348" s="13" t="s">
        <v>78</v>
      </c>
      <c r="AY348" s="257" t="s">
        <v>179</v>
      </c>
    </row>
    <row r="349" s="13" customFormat="1">
      <c r="A349" s="13"/>
      <c r="B349" s="247"/>
      <c r="C349" s="248"/>
      <c r="D349" s="242" t="s">
        <v>190</v>
      </c>
      <c r="E349" s="249" t="s">
        <v>1</v>
      </c>
      <c r="F349" s="250" t="s">
        <v>3040</v>
      </c>
      <c r="G349" s="248"/>
      <c r="H349" s="251">
        <v>8.4800000000000004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7" t="s">
        <v>190</v>
      </c>
      <c r="AU349" s="257" t="s">
        <v>87</v>
      </c>
      <c r="AV349" s="13" t="s">
        <v>87</v>
      </c>
      <c r="AW349" s="13" t="s">
        <v>34</v>
      </c>
      <c r="AX349" s="13" t="s">
        <v>78</v>
      </c>
      <c r="AY349" s="257" t="s">
        <v>179</v>
      </c>
    </row>
    <row r="350" s="13" customFormat="1">
      <c r="A350" s="13"/>
      <c r="B350" s="247"/>
      <c r="C350" s="248"/>
      <c r="D350" s="242" t="s">
        <v>190</v>
      </c>
      <c r="E350" s="249" t="s">
        <v>1</v>
      </c>
      <c r="F350" s="250" t="s">
        <v>3041</v>
      </c>
      <c r="G350" s="248"/>
      <c r="H350" s="251">
        <v>24.702000000000002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190</v>
      </c>
      <c r="AU350" s="257" t="s">
        <v>87</v>
      </c>
      <c r="AV350" s="13" t="s">
        <v>87</v>
      </c>
      <c r="AW350" s="13" t="s">
        <v>34</v>
      </c>
      <c r="AX350" s="13" t="s">
        <v>78</v>
      </c>
      <c r="AY350" s="257" t="s">
        <v>179</v>
      </c>
    </row>
    <row r="351" s="13" customFormat="1">
      <c r="A351" s="13"/>
      <c r="B351" s="247"/>
      <c r="C351" s="248"/>
      <c r="D351" s="242" t="s">
        <v>190</v>
      </c>
      <c r="E351" s="249" t="s">
        <v>1</v>
      </c>
      <c r="F351" s="250" t="s">
        <v>3042</v>
      </c>
      <c r="G351" s="248"/>
      <c r="H351" s="251">
        <v>30.324000000000002</v>
      </c>
      <c r="I351" s="252"/>
      <c r="J351" s="248"/>
      <c r="K351" s="248"/>
      <c r="L351" s="253"/>
      <c r="M351" s="254"/>
      <c r="N351" s="255"/>
      <c r="O351" s="255"/>
      <c r="P351" s="255"/>
      <c r="Q351" s="255"/>
      <c r="R351" s="255"/>
      <c r="S351" s="255"/>
      <c r="T351" s="25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7" t="s">
        <v>190</v>
      </c>
      <c r="AU351" s="257" t="s">
        <v>87</v>
      </c>
      <c r="AV351" s="13" t="s">
        <v>87</v>
      </c>
      <c r="AW351" s="13" t="s">
        <v>34</v>
      </c>
      <c r="AX351" s="13" t="s">
        <v>78</v>
      </c>
      <c r="AY351" s="257" t="s">
        <v>179</v>
      </c>
    </row>
    <row r="352" s="13" customFormat="1">
      <c r="A352" s="13"/>
      <c r="B352" s="247"/>
      <c r="C352" s="248"/>
      <c r="D352" s="242" t="s">
        <v>190</v>
      </c>
      <c r="E352" s="249" t="s">
        <v>1</v>
      </c>
      <c r="F352" s="250" t="s">
        <v>3043</v>
      </c>
      <c r="G352" s="248"/>
      <c r="H352" s="251">
        <v>22.937999999999999</v>
      </c>
      <c r="I352" s="252"/>
      <c r="J352" s="248"/>
      <c r="K352" s="248"/>
      <c r="L352" s="253"/>
      <c r="M352" s="254"/>
      <c r="N352" s="255"/>
      <c r="O352" s="255"/>
      <c r="P352" s="255"/>
      <c r="Q352" s="255"/>
      <c r="R352" s="255"/>
      <c r="S352" s="255"/>
      <c r="T352" s="25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7" t="s">
        <v>190</v>
      </c>
      <c r="AU352" s="257" t="s">
        <v>87</v>
      </c>
      <c r="AV352" s="13" t="s">
        <v>87</v>
      </c>
      <c r="AW352" s="13" t="s">
        <v>34</v>
      </c>
      <c r="AX352" s="13" t="s">
        <v>78</v>
      </c>
      <c r="AY352" s="257" t="s">
        <v>179</v>
      </c>
    </row>
    <row r="353" s="13" customFormat="1">
      <c r="A353" s="13"/>
      <c r="B353" s="247"/>
      <c r="C353" s="248"/>
      <c r="D353" s="242" t="s">
        <v>190</v>
      </c>
      <c r="E353" s="249" t="s">
        <v>1</v>
      </c>
      <c r="F353" s="250" t="s">
        <v>3044</v>
      </c>
      <c r="G353" s="248"/>
      <c r="H353" s="251">
        <v>16.963000000000001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7" t="s">
        <v>190</v>
      </c>
      <c r="AU353" s="257" t="s">
        <v>87</v>
      </c>
      <c r="AV353" s="13" t="s">
        <v>87</v>
      </c>
      <c r="AW353" s="13" t="s">
        <v>34</v>
      </c>
      <c r="AX353" s="13" t="s">
        <v>78</v>
      </c>
      <c r="AY353" s="257" t="s">
        <v>179</v>
      </c>
    </row>
    <row r="354" s="13" customFormat="1">
      <c r="A354" s="13"/>
      <c r="B354" s="247"/>
      <c r="C354" s="248"/>
      <c r="D354" s="242" t="s">
        <v>190</v>
      </c>
      <c r="E354" s="249" t="s">
        <v>1</v>
      </c>
      <c r="F354" s="250" t="s">
        <v>3045</v>
      </c>
      <c r="G354" s="248"/>
      <c r="H354" s="251">
        <v>20.858000000000001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7" t="s">
        <v>190</v>
      </c>
      <c r="AU354" s="257" t="s">
        <v>87</v>
      </c>
      <c r="AV354" s="13" t="s">
        <v>87</v>
      </c>
      <c r="AW354" s="13" t="s">
        <v>34</v>
      </c>
      <c r="AX354" s="13" t="s">
        <v>78</v>
      </c>
      <c r="AY354" s="257" t="s">
        <v>179</v>
      </c>
    </row>
    <row r="355" s="13" customFormat="1">
      <c r="A355" s="13"/>
      <c r="B355" s="247"/>
      <c r="C355" s="248"/>
      <c r="D355" s="242" t="s">
        <v>190</v>
      </c>
      <c r="E355" s="249" t="s">
        <v>1</v>
      </c>
      <c r="F355" s="250" t="s">
        <v>3046</v>
      </c>
      <c r="G355" s="248"/>
      <c r="H355" s="251">
        <v>62.076999999999998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7" t="s">
        <v>190</v>
      </c>
      <c r="AU355" s="257" t="s">
        <v>87</v>
      </c>
      <c r="AV355" s="13" t="s">
        <v>87</v>
      </c>
      <c r="AW355" s="13" t="s">
        <v>34</v>
      </c>
      <c r="AX355" s="13" t="s">
        <v>78</v>
      </c>
      <c r="AY355" s="257" t="s">
        <v>179</v>
      </c>
    </row>
    <row r="356" s="13" customFormat="1">
      <c r="A356" s="13"/>
      <c r="B356" s="247"/>
      <c r="C356" s="248"/>
      <c r="D356" s="242" t="s">
        <v>190</v>
      </c>
      <c r="E356" s="249" t="s">
        <v>1</v>
      </c>
      <c r="F356" s="250" t="s">
        <v>3047</v>
      </c>
      <c r="G356" s="248"/>
      <c r="H356" s="251">
        <v>101.15600000000001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190</v>
      </c>
      <c r="AU356" s="257" t="s">
        <v>87</v>
      </c>
      <c r="AV356" s="13" t="s">
        <v>87</v>
      </c>
      <c r="AW356" s="13" t="s">
        <v>34</v>
      </c>
      <c r="AX356" s="13" t="s">
        <v>78</v>
      </c>
      <c r="AY356" s="257" t="s">
        <v>179</v>
      </c>
    </row>
    <row r="357" s="13" customFormat="1">
      <c r="A357" s="13"/>
      <c r="B357" s="247"/>
      <c r="C357" s="248"/>
      <c r="D357" s="242" t="s">
        <v>190</v>
      </c>
      <c r="E357" s="249" t="s">
        <v>1</v>
      </c>
      <c r="F357" s="250" t="s">
        <v>3048</v>
      </c>
      <c r="G357" s="248"/>
      <c r="H357" s="251">
        <v>52.950000000000003</v>
      </c>
      <c r="I357" s="252"/>
      <c r="J357" s="248"/>
      <c r="K357" s="248"/>
      <c r="L357" s="253"/>
      <c r="M357" s="254"/>
      <c r="N357" s="255"/>
      <c r="O357" s="255"/>
      <c r="P357" s="255"/>
      <c r="Q357" s="255"/>
      <c r="R357" s="255"/>
      <c r="S357" s="255"/>
      <c r="T357" s="25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7" t="s">
        <v>190</v>
      </c>
      <c r="AU357" s="257" t="s">
        <v>87</v>
      </c>
      <c r="AV357" s="13" t="s">
        <v>87</v>
      </c>
      <c r="AW357" s="13" t="s">
        <v>34</v>
      </c>
      <c r="AX357" s="13" t="s">
        <v>78</v>
      </c>
      <c r="AY357" s="257" t="s">
        <v>179</v>
      </c>
    </row>
    <row r="358" s="15" customFormat="1">
      <c r="A358" s="15"/>
      <c r="B358" s="270"/>
      <c r="C358" s="271"/>
      <c r="D358" s="242" t="s">
        <v>190</v>
      </c>
      <c r="E358" s="272" t="s">
        <v>1</v>
      </c>
      <c r="F358" s="273" t="s">
        <v>3049</v>
      </c>
      <c r="G358" s="271"/>
      <c r="H358" s="272" t="s">
        <v>1</v>
      </c>
      <c r="I358" s="274"/>
      <c r="J358" s="271"/>
      <c r="K358" s="271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190</v>
      </c>
      <c r="AU358" s="279" t="s">
        <v>87</v>
      </c>
      <c r="AV358" s="15" t="s">
        <v>85</v>
      </c>
      <c r="AW358" s="15" t="s">
        <v>34</v>
      </c>
      <c r="AX358" s="15" t="s">
        <v>78</v>
      </c>
      <c r="AY358" s="279" t="s">
        <v>179</v>
      </c>
    </row>
    <row r="359" s="13" customFormat="1">
      <c r="A359" s="13"/>
      <c r="B359" s="247"/>
      <c r="C359" s="248"/>
      <c r="D359" s="242" t="s">
        <v>190</v>
      </c>
      <c r="E359" s="249" t="s">
        <v>1</v>
      </c>
      <c r="F359" s="250" t="s">
        <v>2904</v>
      </c>
      <c r="G359" s="248"/>
      <c r="H359" s="251">
        <v>40.799999999999997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7" t="s">
        <v>190</v>
      </c>
      <c r="AU359" s="257" t="s">
        <v>87</v>
      </c>
      <c r="AV359" s="13" t="s">
        <v>87</v>
      </c>
      <c r="AW359" s="13" t="s">
        <v>34</v>
      </c>
      <c r="AX359" s="13" t="s">
        <v>78</v>
      </c>
      <c r="AY359" s="257" t="s">
        <v>179</v>
      </c>
    </row>
    <row r="360" s="13" customFormat="1">
      <c r="A360" s="13"/>
      <c r="B360" s="247"/>
      <c r="C360" s="248"/>
      <c r="D360" s="242" t="s">
        <v>190</v>
      </c>
      <c r="E360" s="249" t="s">
        <v>1</v>
      </c>
      <c r="F360" s="250" t="s">
        <v>2905</v>
      </c>
      <c r="G360" s="248"/>
      <c r="H360" s="251">
        <v>14.039999999999999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7" t="s">
        <v>190</v>
      </c>
      <c r="AU360" s="257" t="s">
        <v>87</v>
      </c>
      <c r="AV360" s="13" t="s">
        <v>87</v>
      </c>
      <c r="AW360" s="13" t="s">
        <v>34</v>
      </c>
      <c r="AX360" s="13" t="s">
        <v>78</v>
      </c>
      <c r="AY360" s="257" t="s">
        <v>179</v>
      </c>
    </row>
    <row r="361" s="13" customFormat="1">
      <c r="A361" s="13"/>
      <c r="B361" s="247"/>
      <c r="C361" s="248"/>
      <c r="D361" s="242" t="s">
        <v>190</v>
      </c>
      <c r="E361" s="249" t="s">
        <v>1</v>
      </c>
      <c r="F361" s="250" t="s">
        <v>3050</v>
      </c>
      <c r="G361" s="248"/>
      <c r="H361" s="251">
        <v>14.4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7" t="s">
        <v>190</v>
      </c>
      <c r="AU361" s="257" t="s">
        <v>87</v>
      </c>
      <c r="AV361" s="13" t="s">
        <v>87</v>
      </c>
      <c r="AW361" s="13" t="s">
        <v>34</v>
      </c>
      <c r="AX361" s="13" t="s">
        <v>78</v>
      </c>
      <c r="AY361" s="257" t="s">
        <v>179</v>
      </c>
    </row>
    <row r="362" s="13" customFormat="1">
      <c r="A362" s="13"/>
      <c r="B362" s="247"/>
      <c r="C362" s="248"/>
      <c r="D362" s="242" t="s">
        <v>190</v>
      </c>
      <c r="E362" s="249" t="s">
        <v>1</v>
      </c>
      <c r="F362" s="250" t="s">
        <v>3051</v>
      </c>
      <c r="G362" s="248"/>
      <c r="H362" s="251">
        <v>65.567999999999998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190</v>
      </c>
      <c r="AU362" s="257" t="s">
        <v>87</v>
      </c>
      <c r="AV362" s="13" t="s">
        <v>87</v>
      </c>
      <c r="AW362" s="13" t="s">
        <v>34</v>
      </c>
      <c r="AX362" s="13" t="s">
        <v>78</v>
      </c>
      <c r="AY362" s="257" t="s">
        <v>179</v>
      </c>
    </row>
    <row r="363" s="15" customFormat="1">
      <c r="A363" s="15"/>
      <c r="B363" s="270"/>
      <c r="C363" s="271"/>
      <c r="D363" s="242" t="s">
        <v>190</v>
      </c>
      <c r="E363" s="272" t="s">
        <v>1</v>
      </c>
      <c r="F363" s="273" t="s">
        <v>2884</v>
      </c>
      <c r="G363" s="271"/>
      <c r="H363" s="272" t="s">
        <v>1</v>
      </c>
      <c r="I363" s="274"/>
      <c r="J363" s="271"/>
      <c r="K363" s="271"/>
      <c r="L363" s="275"/>
      <c r="M363" s="276"/>
      <c r="N363" s="277"/>
      <c r="O363" s="277"/>
      <c r="P363" s="277"/>
      <c r="Q363" s="277"/>
      <c r="R363" s="277"/>
      <c r="S363" s="277"/>
      <c r="T363" s="27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9" t="s">
        <v>190</v>
      </c>
      <c r="AU363" s="279" t="s">
        <v>87</v>
      </c>
      <c r="AV363" s="15" t="s">
        <v>85</v>
      </c>
      <c r="AW363" s="15" t="s">
        <v>34</v>
      </c>
      <c r="AX363" s="15" t="s">
        <v>78</v>
      </c>
      <c r="AY363" s="279" t="s">
        <v>179</v>
      </c>
    </row>
    <row r="364" s="13" customFormat="1">
      <c r="A364" s="13"/>
      <c r="B364" s="247"/>
      <c r="C364" s="248"/>
      <c r="D364" s="242" t="s">
        <v>190</v>
      </c>
      <c r="E364" s="249" t="s">
        <v>1</v>
      </c>
      <c r="F364" s="250" t="s">
        <v>3052</v>
      </c>
      <c r="G364" s="248"/>
      <c r="H364" s="251">
        <v>17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7" t="s">
        <v>190</v>
      </c>
      <c r="AU364" s="257" t="s">
        <v>87</v>
      </c>
      <c r="AV364" s="13" t="s">
        <v>87</v>
      </c>
      <c r="AW364" s="13" t="s">
        <v>34</v>
      </c>
      <c r="AX364" s="13" t="s">
        <v>78</v>
      </c>
      <c r="AY364" s="257" t="s">
        <v>179</v>
      </c>
    </row>
    <row r="365" s="16" customFormat="1">
      <c r="A365" s="16"/>
      <c r="B365" s="290"/>
      <c r="C365" s="291"/>
      <c r="D365" s="242" t="s">
        <v>190</v>
      </c>
      <c r="E365" s="292" t="s">
        <v>1</v>
      </c>
      <c r="F365" s="293" t="s">
        <v>1387</v>
      </c>
      <c r="G365" s="291"/>
      <c r="H365" s="294">
        <v>595.94799999999998</v>
      </c>
      <c r="I365" s="295"/>
      <c r="J365" s="291"/>
      <c r="K365" s="291"/>
      <c r="L365" s="296"/>
      <c r="M365" s="297"/>
      <c r="N365" s="298"/>
      <c r="O365" s="298"/>
      <c r="P365" s="298"/>
      <c r="Q365" s="298"/>
      <c r="R365" s="298"/>
      <c r="S365" s="298"/>
      <c r="T365" s="299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0" t="s">
        <v>190</v>
      </c>
      <c r="AU365" s="300" t="s">
        <v>87</v>
      </c>
      <c r="AV365" s="16" t="s">
        <v>95</v>
      </c>
      <c r="AW365" s="16" t="s">
        <v>34</v>
      </c>
      <c r="AX365" s="16" t="s">
        <v>78</v>
      </c>
      <c r="AY365" s="300" t="s">
        <v>179</v>
      </c>
    </row>
    <row r="366" s="15" customFormat="1">
      <c r="A366" s="15"/>
      <c r="B366" s="270"/>
      <c r="C366" s="271"/>
      <c r="D366" s="242" t="s">
        <v>190</v>
      </c>
      <c r="E366" s="272" t="s">
        <v>1</v>
      </c>
      <c r="F366" s="273" t="s">
        <v>3053</v>
      </c>
      <c r="G366" s="271"/>
      <c r="H366" s="272" t="s">
        <v>1</v>
      </c>
      <c r="I366" s="274"/>
      <c r="J366" s="271"/>
      <c r="K366" s="271"/>
      <c r="L366" s="275"/>
      <c r="M366" s="276"/>
      <c r="N366" s="277"/>
      <c r="O366" s="277"/>
      <c r="P366" s="277"/>
      <c r="Q366" s="277"/>
      <c r="R366" s="277"/>
      <c r="S366" s="277"/>
      <c r="T366" s="27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9" t="s">
        <v>190</v>
      </c>
      <c r="AU366" s="279" t="s">
        <v>87</v>
      </c>
      <c r="AV366" s="15" t="s">
        <v>85</v>
      </c>
      <c r="AW366" s="15" t="s">
        <v>34</v>
      </c>
      <c r="AX366" s="15" t="s">
        <v>78</v>
      </c>
      <c r="AY366" s="279" t="s">
        <v>179</v>
      </c>
    </row>
    <row r="367" s="13" customFormat="1">
      <c r="A367" s="13"/>
      <c r="B367" s="247"/>
      <c r="C367" s="248"/>
      <c r="D367" s="242" t="s">
        <v>190</v>
      </c>
      <c r="E367" s="249" t="s">
        <v>1</v>
      </c>
      <c r="F367" s="250" t="s">
        <v>3054</v>
      </c>
      <c r="G367" s="248"/>
      <c r="H367" s="251">
        <v>-35.295999999999999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190</v>
      </c>
      <c r="AU367" s="257" t="s">
        <v>87</v>
      </c>
      <c r="AV367" s="13" t="s">
        <v>87</v>
      </c>
      <c r="AW367" s="13" t="s">
        <v>34</v>
      </c>
      <c r="AX367" s="13" t="s">
        <v>78</v>
      </c>
      <c r="AY367" s="257" t="s">
        <v>179</v>
      </c>
    </row>
    <row r="368" s="13" customFormat="1">
      <c r="A368" s="13"/>
      <c r="B368" s="247"/>
      <c r="C368" s="248"/>
      <c r="D368" s="242" t="s">
        <v>190</v>
      </c>
      <c r="E368" s="249" t="s">
        <v>1</v>
      </c>
      <c r="F368" s="250" t="s">
        <v>3055</v>
      </c>
      <c r="G368" s="248"/>
      <c r="H368" s="251">
        <v>-10.545</v>
      </c>
      <c r="I368" s="252"/>
      <c r="J368" s="248"/>
      <c r="K368" s="248"/>
      <c r="L368" s="253"/>
      <c r="M368" s="254"/>
      <c r="N368" s="255"/>
      <c r="O368" s="255"/>
      <c r="P368" s="255"/>
      <c r="Q368" s="255"/>
      <c r="R368" s="255"/>
      <c r="S368" s="255"/>
      <c r="T368" s="25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7" t="s">
        <v>190</v>
      </c>
      <c r="AU368" s="257" t="s">
        <v>87</v>
      </c>
      <c r="AV368" s="13" t="s">
        <v>87</v>
      </c>
      <c r="AW368" s="13" t="s">
        <v>34</v>
      </c>
      <c r="AX368" s="13" t="s">
        <v>78</v>
      </c>
      <c r="AY368" s="257" t="s">
        <v>179</v>
      </c>
    </row>
    <row r="369" s="13" customFormat="1">
      <c r="A369" s="13"/>
      <c r="B369" s="247"/>
      <c r="C369" s="248"/>
      <c r="D369" s="242" t="s">
        <v>190</v>
      </c>
      <c r="E369" s="249" t="s">
        <v>1</v>
      </c>
      <c r="F369" s="250" t="s">
        <v>3056</v>
      </c>
      <c r="G369" s="248"/>
      <c r="H369" s="251">
        <v>-23.52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190</v>
      </c>
      <c r="AU369" s="257" t="s">
        <v>87</v>
      </c>
      <c r="AV369" s="13" t="s">
        <v>87</v>
      </c>
      <c r="AW369" s="13" t="s">
        <v>34</v>
      </c>
      <c r="AX369" s="13" t="s">
        <v>78</v>
      </c>
      <c r="AY369" s="257" t="s">
        <v>179</v>
      </c>
    </row>
    <row r="370" s="13" customFormat="1">
      <c r="A370" s="13"/>
      <c r="B370" s="247"/>
      <c r="C370" s="248"/>
      <c r="D370" s="242" t="s">
        <v>190</v>
      </c>
      <c r="E370" s="249" t="s">
        <v>1</v>
      </c>
      <c r="F370" s="250" t="s">
        <v>3057</v>
      </c>
      <c r="G370" s="248"/>
      <c r="H370" s="251">
        <v>-3.6000000000000001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7" t="s">
        <v>190</v>
      </c>
      <c r="AU370" s="257" t="s">
        <v>87</v>
      </c>
      <c r="AV370" s="13" t="s">
        <v>87</v>
      </c>
      <c r="AW370" s="13" t="s">
        <v>34</v>
      </c>
      <c r="AX370" s="13" t="s">
        <v>78</v>
      </c>
      <c r="AY370" s="257" t="s">
        <v>179</v>
      </c>
    </row>
    <row r="371" s="13" customFormat="1">
      <c r="A371" s="13"/>
      <c r="B371" s="247"/>
      <c r="C371" s="248"/>
      <c r="D371" s="242" t="s">
        <v>190</v>
      </c>
      <c r="E371" s="249" t="s">
        <v>1</v>
      </c>
      <c r="F371" s="250" t="s">
        <v>3058</v>
      </c>
      <c r="G371" s="248"/>
      <c r="H371" s="251">
        <v>-117.36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7" t="s">
        <v>190</v>
      </c>
      <c r="AU371" s="257" t="s">
        <v>87</v>
      </c>
      <c r="AV371" s="13" t="s">
        <v>87</v>
      </c>
      <c r="AW371" s="13" t="s">
        <v>34</v>
      </c>
      <c r="AX371" s="13" t="s">
        <v>78</v>
      </c>
      <c r="AY371" s="257" t="s">
        <v>179</v>
      </c>
    </row>
    <row r="372" s="13" customFormat="1">
      <c r="A372" s="13"/>
      <c r="B372" s="247"/>
      <c r="C372" s="248"/>
      <c r="D372" s="242" t="s">
        <v>190</v>
      </c>
      <c r="E372" s="249" t="s">
        <v>1</v>
      </c>
      <c r="F372" s="250" t="s">
        <v>3059</v>
      </c>
      <c r="G372" s="248"/>
      <c r="H372" s="251">
        <v>-1.536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7" t="s">
        <v>190</v>
      </c>
      <c r="AU372" s="257" t="s">
        <v>87</v>
      </c>
      <c r="AV372" s="13" t="s">
        <v>87</v>
      </c>
      <c r="AW372" s="13" t="s">
        <v>34</v>
      </c>
      <c r="AX372" s="13" t="s">
        <v>78</v>
      </c>
      <c r="AY372" s="257" t="s">
        <v>179</v>
      </c>
    </row>
    <row r="373" s="16" customFormat="1">
      <c r="A373" s="16"/>
      <c r="B373" s="290"/>
      <c r="C373" s="291"/>
      <c r="D373" s="242" t="s">
        <v>190</v>
      </c>
      <c r="E373" s="292" t="s">
        <v>1</v>
      </c>
      <c r="F373" s="293" t="s">
        <v>1387</v>
      </c>
      <c r="G373" s="291"/>
      <c r="H373" s="294">
        <v>-191.857</v>
      </c>
      <c r="I373" s="295"/>
      <c r="J373" s="291"/>
      <c r="K373" s="291"/>
      <c r="L373" s="296"/>
      <c r="M373" s="297"/>
      <c r="N373" s="298"/>
      <c r="O373" s="298"/>
      <c r="P373" s="298"/>
      <c r="Q373" s="298"/>
      <c r="R373" s="298"/>
      <c r="S373" s="298"/>
      <c r="T373" s="299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0" t="s">
        <v>190</v>
      </c>
      <c r="AU373" s="300" t="s">
        <v>87</v>
      </c>
      <c r="AV373" s="16" t="s">
        <v>95</v>
      </c>
      <c r="AW373" s="16" t="s">
        <v>34</v>
      </c>
      <c r="AX373" s="16" t="s">
        <v>78</v>
      </c>
      <c r="AY373" s="300" t="s">
        <v>179</v>
      </c>
    </row>
    <row r="374" s="15" customFormat="1">
      <c r="A374" s="15"/>
      <c r="B374" s="270"/>
      <c r="C374" s="271"/>
      <c r="D374" s="242" t="s">
        <v>190</v>
      </c>
      <c r="E374" s="272" t="s">
        <v>1</v>
      </c>
      <c r="F374" s="273" t="s">
        <v>3060</v>
      </c>
      <c r="G374" s="271"/>
      <c r="H374" s="272" t="s">
        <v>1</v>
      </c>
      <c r="I374" s="274"/>
      <c r="J374" s="271"/>
      <c r="K374" s="271"/>
      <c r="L374" s="275"/>
      <c r="M374" s="276"/>
      <c r="N374" s="277"/>
      <c r="O374" s="277"/>
      <c r="P374" s="277"/>
      <c r="Q374" s="277"/>
      <c r="R374" s="277"/>
      <c r="S374" s="277"/>
      <c r="T374" s="27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9" t="s">
        <v>190</v>
      </c>
      <c r="AU374" s="279" t="s">
        <v>87</v>
      </c>
      <c r="AV374" s="15" t="s">
        <v>85</v>
      </c>
      <c r="AW374" s="15" t="s">
        <v>34</v>
      </c>
      <c r="AX374" s="15" t="s">
        <v>78</v>
      </c>
      <c r="AY374" s="279" t="s">
        <v>179</v>
      </c>
    </row>
    <row r="375" s="13" customFormat="1">
      <c r="A375" s="13"/>
      <c r="B375" s="247"/>
      <c r="C375" s="248"/>
      <c r="D375" s="242" t="s">
        <v>190</v>
      </c>
      <c r="E375" s="249" t="s">
        <v>1</v>
      </c>
      <c r="F375" s="250" t="s">
        <v>3061</v>
      </c>
      <c r="G375" s="248"/>
      <c r="H375" s="251">
        <v>-1.8480000000000001</v>
      </c>
      <c r="I375" s="252"/>
      <c r="J375" s="248"/>
      <c r="K375" s="248"/>
      <c r="L375" s="253"/>
      <c r="M375" s="254"/>
      <c r="N375" s="255"/>
      <c r="O375" s="255"/>
      <c r="P375" s="255"/>
      <c r="Q375" s="255"/>
      <c r="R375" s="255"/>
      <c r="S375" s="255"/>
      <c r="T375" s="25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7" t="s">
        <v>190</v>
      </c>
      <c r="AU375" s="257" t="s">
        <v>87</v>
      </c>
      <c r="AV375" s="13" t="s">
        <v>87</v>
      </c>
      <c r="AW375" s="13" t="s">
        <v>34</v>
      </c>
      <c r="AX375" s="13" t="s">
        <v>78</v>
      </c>
      <c r="AY375" s="257" t="s">
        <v>179</v>
      </c>
    </row>
    <row r="376" s="13" customFormat="1">
      <c r="A376" s="13"/>
      <c r="B376" s="247"/>
      <c r="C376" s="248"/>
      <c r="D376" s="242" t="s">
        <v>190</v>
      </c>
      <c r="E376" s="249" t="s">
        <v>1</v>
      </c>
      <c r="F376" s="250" t="s">
        <v>3062</v>
      </c>
      <c r="G376" s="248"/>
      <c r="H376" s="251">
        <v>-0.122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7" t="s">
        <v>190</v>
      </c>
      <c r="AU376" s="257" t="s">
        <v>87</v>
      </c>
      <c r="AV376" s="13" t="s">
        <v>87</v>
      </c>
      <c r="AW376" s="13" t="s">
        <v>34</v>
      </c>
      <c r="AX376" s="13" t="s">
        <v>78</v>
      </c>
      <c r="AY376" s="257" t="s">
        <v>179</v>
      </c>
    </row>
    <row r="377" s="16" customFormat="1">
      <c r="A377" s="16"/>
      <c r="B377" s="290"/>
      <c r="C377" s="291"/>
      <c r="D377" s="242" t="s">
        <v>190</v>
      </c>
      <c r="E377" s="292" t="s">
        <v>1</v>
      </c>
      <c r="F377" s="293" t="s">
        <v>1387</v>
      </c>
      <c r="G377" s="291"/>
      <c r="H377" s="294">
        <v>-1.97</v>
      </c>
      <c r="I377" s="295"/>
      <c r="J377" s="291"/>
      <c r="K377" s="291"/>
      <c r="L377" s="296"/>
      <c r="M377" s="297"/>
      <c r="N377" s="298"/>
      <c r="O377" s="298"/>
      <c r="P377" s="298"/>
      <c r="Q377" s="298"/>
      <c r="R377" s="298"/>
      <c r="S377" s="298"/>
      <c r="T377" s="299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0" t="s">
        <v>190</v>
      </c>
      <c r="AU377" s="300" t="s">
        <v>87</v>
      </c>
      <c r="AV377" s="16" t="s">
        <v>95</v>
      </c>
      <c r="AW377" s="16" t="s">
        <v>34</v>
      </c>
      <c r="AX377" s="16" t="s">
        <v>78</v>
      </c>
      <c r="AY377" s="300" t="s">
        <v>179</v>
      </c>
    </row>
    <row r="378" s="15" customFormat="1">
      <c r="A378" s="15"/>
      <c r="B378" s="270"/>
      <c r="C378" s="271"/>
      <c r="D378" s="242" t="s">
        <v>190</v>
      </c>
      <c r="E378" s="272" t="s">
        <v>1</v>
      </c>
      <c r="F378" s="273" t="s">
        <v>1537</v>
      </c>
      <c r="G378" s="271"/>
      <c r="H378" s="272" t="s">
        <v>1</v>
      </c>
      <c r="I378" s="274"/>
      <c r="J378" s="271"/>
      <c r="K378" s="271"/>
      <c r="L378" s="275"/>
      <c r="M378" s="276"/>
      <c r="N378" s="277"/>
      <c r="O378" s="277"/>
      <c r="P378" s="277"/>
      <c r="Q378" s="277"/>
      <c r="R378" s="277"/>
      <c r="S378" s="277"/>
      <c r="T378" s="27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9" t="s">
        <v>190</v>
      </c>
      <c r="AU378" s="279" t="s">
        <v>87</v>
      </c>
      <c r="AV378" s="15" t="s">
        <v>85</v>
      </c>
      <c r="AW378" s="15" t="s">
        <v>34</v>
      </c>
      <c r="AX378" s="15" t="s">
        <v>78</v>
      </c>
      <c r="AY378" s="279" t="s">
        <v>179</v>
      </c>
    </row>
    <row r="379" s="13" customFormat="1">
      <c r="A379" s="13"/>
      <c r="B379" s="247"/>
      <c r="C379" s="248"/>
      <c r="D379" s="242" t="s">
        <v>190</v>
      </c>
      <c r="E379" s="249" t="s">
        <v>1</v>
      </c>
      <c r="F379" s="250" t="s">
        <v>3063</v>
      </c>
      <c r="G379" s="248"/>
      <c r="H379" s="251">
        <v>-32</v>
      </c>
      <c r="I379" s="252"/>
      <c r="J379" s="248"/>
      <c r="K379" s="248"/>
      <c r="L379" s="253"/>
      <c r="M379" s="254"/>
      <c r="N379" s="255"/>
      <c r="O379" s="255"/>
      <c r="P379" s="255"/>
      <c r="Q379" s="255"/>
      <c r="R379" s="255"/>
      <c r="S379" s="255"/>
      <c r="T379" s="25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7" t="s">
        <v>190</v>
      </c>
      <c r="AU379" s="257" t="s">
        <v>87</v>
      </c>
      <c r="AV379" s="13" t="s">
        <v>87</v>
      </c>
      <c r="AW379" s="13" t="s">
        <v>34</v>
      </c>
      <c r="AX379" s="13" t="s">
        <v>78</v>
      </c>
      <c r="AY379" s="257" t="s">
        <v>179</v>
      </c>
    </row>
    <row r="380" s="13" customFormat="1">
      <c r="A380" s="13"/>
      <c r="B380" s="247"/>
      <c r="C380" s="248"/>
      <c r="D380" s="242" t="s">
        <v>190</v>
      </c>
      <c r="E380" s="249" t="s">
        <v>1</v>
      </c>
      <c r="F380" s="250" t="s">
        <v>3064</v>
      </c>
      <c r="G380" s="248"/>
      <c r="H380" s="251">
        <v>-6.7199999999999998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190</v>
      </c>
      <c r="AU380" s="257" t="s">
        <v>87</v>
      </c>
      <c r="AV380" s="13" t="s">
        <v>87</v>
      </c>
      <c r="AW380" s="13" t="s">
        <v>34</v>
      </c>
      <c r="AX380" s="13" t="s">
        <v>78</v>
      </c>
      <c r="AY380" s="257" t="s">
        <v>179</v>
      </c>
    </row>
    <row r="381" s="16" customFormat="1">
      <c r="A381" s="16"/>
      <c r="B381" s="290"/>
      <c r="C381" s="291"/>
      <c r="D381" s="242" t="s">
        <v>190</v>
      </c>
      <c r="E381" s="292" t="s">
        <v>1</v>
      </c>
      <c r="F381" s="293" t="s">
        <v>1387</v>
      </c>
      <c r="G381" s="291"/>
      <c r="H381" s="294">
        <v>-38.719999999999999</v>
      </c>
      <c r="I381" s="295"/>
      <c r="J381" s="291"/>
      <c r="K381" s="291"/>
      <c r="L381" s="296"/>
      <c r="M381" s="297"/>
      <c r="N381" s="298"/>
      <c r="O381" s="298"/>
      <c r="P381" s="298"/>
      <c r="Q381" s="298"/>
      <c r="R381" s="298"/>
      <c r="S381" s="298"/>
      <c r="T381" s="299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0" t="s">
        <v>190</v>
      </c>
      <c r="AU381" s="300" t="s">
        <v>87</v>
      </c>
      <c r="AV381" s="16" t="s">
        <v>95</v>
      </c>
      <c r="AW381" s="16" t="s">
        <v>34</v>
      </c>
      <c r="AX381" s="16" t="s">
        <v>78</v>
      </c>
      <c r="AY381" s="300" t="s">
        <v>179</v>
      </c>
    </row>
    <row r="382" s="15" customFormat="1">
      <c r="A382" s="15"/>
      <c r="B382" s="270"/>
      <c r="C382" s="271"/>
      <c r="D382" s="242" t="s">
        <v>190</v>
      </c>
      <c r="E382" s="272" t="s">
        <v>1</v>
      </c>
      <c r="F382" s="273" t="s">
        <v>3065</v>
      </c>
      <c r="G382" s="271"/>
      <c r="H382" s="272" t="s">
        <v>1</v>
      </c>
      <c r="I382" s="274"/>
      <c r="J382" s="271"/>
      <c r="K382" s="271"/>
      <c r="L382" s="275"/>
      <c r="M382" s="276"/>
      <c r="N382" s="277"/>
      <c r="O382" s="277"/>
      <c r="P382" s="277"/>
      <c r="Q382" s="277"/>
      <c r="R382" s="277"/>
      <c r="S382" s="277"/>
      <c r="T382" s="27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9" t="s">
        <v>190</v>
      </c>
      <c r="AU382" s="279" t="s">
        <v>87</v>
      </c>
      <c r="AV382" s="15" t="s">
        <v>85</v>
      </c>
      <c r="AW382" s="15" t="s">
        <v>34</v>
      </c>
      <c r="AX382" s="15" t="s">
        <v>78</v>
      </c>
      <c r="AY382" s="279" t="s">
        <v>179</v>
      </c>
    </row>
    <row r="383" s="13" customFormat="1">
      <c r="A383" s="13"/>
      <c r="B383" s="247"/>
      <c r="C383" s="248"/>
      <c r="D383" s="242" t="s">
        <v>190</v>
      </c>
      <c r="E383" s="249" t="s">
        <v>1</v>
      </c>
      <c r="F383" s="250" t="s">
        <v>2943</v>
      </c>
      <c r="G383" s="248"/>
      <c r="H383" s="251">
        <v>6.2000000000000002</v>
      </c>
      <c r="I383" s="252"/>
      <c r="J383" s="248"/>
      <c r="K383" s="248"/>
      <c r="L383" s="253"/>
      <c r="M383" s="254"/>
      <c r="N383" s="255"/>
      <c r="O383" s="255"/>
      <c r="P383" s="255"/>
      <c r="Q383" s="255"/>
      <c r="R383" s="255"/>
      <c r="S383" s="255"/>
      <c r="T383" s="25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7" t="s">
        <v>190</v>
      </c>
      <c r="AU383" s="257" t="s">
        <v>87</v>
      </c>
      <c r="AV383" s="13" t="s">
        <v>87</v>
      </c>
      <c r="AW383" s="13" t="s">
        <v>34</v>
      </c>
      <c r="AX383" s="13" t="s">
        <v>78</v>
      </c>
      <c r="AY383" s="257" t="s">
        <v>179</v>
      </c>
    </row>
    <row r="384" s="13" customFormat="1">
      <c r="A384" s="13"/>
      <c r="B384" s="247"/>
      <c r="C384" s="248"/>
      <c r="D384" s="242" t="s">
        <v>190</v>
      </c>
      <c r="E384" s="249" t="s">
        <v>1</v>
      </c>
      <c r="F384" s="250" t="s">
        <v>2944</v>
      </c>
      <c r="G384" s="248"/>
      <c r="H384" s="251">
        <v>0.312</v>
      </c>
      <c r="I384" s="252"/>
      <c r="J384" s="248"/>
      <c r="K384" s="248"/>
      <c r="L384" s="253"/>
      <c r="M384" s="254"/>
      <c r="N384" s="255"/>
      <c r="O384" s="255"/>
      <c r="P384" s="255"/>
      <c r="Q384" s="255"/>
      <c r="R384" s="255"/>
      <c r="S384" s="255"/>
      <c r="T384" s="25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7" t="s">
        <v>190</v>
      </c>
      <c r="AU384" s="257" t="s">
        <v>87</v>
      </c>
      <c r="AV384" s="13" t="s">
        <v>87</v>
      </c>
      <c r="AW384" s="13" t="s">
        <v>34</v>
      </c>
      <c r="AX384" s="13" t="s">
        <v>78</v>
      </c>
      <c r="AY384" s="257" t="s">
        <v>179</v>
      </c>
    </row>
    <row r="385" s="13" customFormat="1">
      <c r="A385" s="13"/>
      <c r="B385" s="247"/>
      <c r="C385" s="248"/>
      <c r="D385" s="242" t="s">
        <v>190</v>
      </c>
      <c r="E385" s="249" t="s">
        <v>1</v>
      </c>
      <c r="F385" s="250" t="s">
        <v>2945</v>
      </c>
      <c r="G385" s="248"/>
      <c r="H385" s="251">
        <v>5.3250000000000002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190</v>
      </c>
      <c r="AU385" s="257" t="s">
        <v>87</v>
      </c>
      <c r="AV385" s="13" t="s">
        <v>87</v>
      </c>
      <c r="AW385" s="13" t="s">
        <v>34</v>
      </c>
      <c r="AX385" s="13" t="s">
        <v>78</v>
      </c>
      <c r="AY385" s="257" t="s">
        <v>179</v>
      </c>
    </row>
    <row r="386" s="13" customFormat="1">
      <c r="A386" s="13"/>
      <c r="B386" s="247"/>
      <c r="C386" s="248"/>
      <c r="D386" s="242" t="s">
        <v>190</v>
      </c>
      <c r="E386" s="249" t="s">
        <v>1</v>
      </c>
      <c r="F386" s="250" t="s">
        <v>2946</v>
      </c>
      <c r="G386" s="248"/>
      <c r="H386" s="251">
        <v>5.1200000000000001</v>
      </c>
      <c r="I386" s="252"/>
      <c r="J386" s="248"/>
      <c r="K386" s="248"/>
      <c r="L386" s="253"/>
      <c r="M386" s="254"/>
      <c r="N386" s="255"/>
      <c r="O386" s="255"/>
      <c r="P386" s="255"/>
      <c r="Q386" s="255"/>
      <c r="R386" s="255"/>
      <c r="S386" s="255"/>
      <c r="T386" s="25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7" t="s">
        <v>190</v>
      </c>
      <c r="AU386" s="257" t="s">
        <v>87</v>
      </c>
      <c r="AV386" s="13" t="s">
        <v>87</v>
      </c>
      <c r="AW386" s="13" t="s">
        <v>34</v>
      </c>
      <c r="AX386" s="13" t="s">
        <v>78</v>
      </c>
      <c r="AY386" s="257" t="s">
        <v>179</v>
      </c>
    </row>
    <row r="387" s="13" customFormat="1">
      <c r="A387" s="13"/>
      <c r="B387" s="247"/>
      <c r="C387" s="248"/>
      <c r="D387" s="242" t="s">
        <v>190</v>
      </c>
      <c r="E387" s="249" t="s">
        <v>1</v>
      </c>
      <c r="F387" s="250" t="s">
        <v>2947</v>
      </c>
      <c r="G387" s="248"/>
      <c r="H387" s="251">
        <v>11.039999999999999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190</v>
      </c>
      <c r="AU387" s="257" t="s">
        <v>87</v>
      </c>
      <c r="AV387" s="13" t="s">
        <v>87</v>
      </c>
      <c r="AW387" s="13" t="s">
        <v>34</v>
      </c>
      <c r="AX387" s="13" t="s">
        <v>78</v>
      </c>
      <c r="AY387" s="257" t="s">
        <v>179</v>
      </c>
    </row>
    <row r="388" s="13" customFormat="1">
      <c r="A388" s="13"/>
      <c r="B388" s="247"/>
      <c r="C388" s="248"/>
      <c r="D388" s="242" t="s">
        <v>190</v>
      </c>
      <c r="E388" s="249" t="s">
        <v>1</v>
      </c>
      <c r="F388" s="250" t="s">
        <v>2948</v>
      </c>
      <c r="G388" s="248"/>
      <c r="H388" s="251">
        <v>3.7749999999999999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7" t="s">
        <v>190</v>
      </c>
      <c r="AU388" s="257" t="s">
        <v>87</v>
      </c>
      <c r="AV388" s="13" t="s">
        <v>87</v>
      </c>
      <c r="AW388" s="13" t="s">
        <v>34</v>
      </c>
      <c r="AX388" s="13" t="s">
        <v>78</v>
      </c>
      <c r="AY388" s="257" t="s">
        <v>179</v>
      </c>
    </row>
    <row r="389" s="13" customFormat="1">
      <c r="A389" s="13"/>
      <c r="B389" s="247"/>
      <c r="C389" s="248"/>
      <c r="D389" s="242" t="s">
        <v>190</v>
      </c>
      <c r="E389" s="249" t="s">
        <v>1</v>
      </c>
      <c r="F389" s="250" t="s">
        <v>2949</v>
      </c>
      <c r="G389" s="248"/>
      <c r="H389" s="251">
        <v>0.55400000000000005</v>
      </c>
      <c r="I389" s="252"/>
      <c r="J389" s="248"/>
      <c r="K389" s="248"/>
      <c r="L389" s="253"/>
      <c r="M389" s="254"/>
      <c r="N389" s="255"/>
      <c r="O389" s="255"/>
      <c r="P389" s="255"/>
      <c r="Q389" s="255"/>
      <c r="R389" s="255"/>
      <c r="S389" s="255"/>
      <c r="T389" s="25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7" t="s">
        <v>190</v>
      </c>
      <c r="AU389" s="257" t="s">
        <v>87</v>
      </c>
      <c r="AV389" s="13" t="s">
        <v>87</v>
      </c>
      <c r="AW389" s="13" t="s">
        <v>34</v>
      </c>
      <c r="AX389" s="13" t="s">
        <v>78</v>
      </c>
      <c r="AY389" s="257" t="s">
        <v>179</v>
      </c>
    </row>
    <row r="390" s="13" customFormat="1">
      <c r="A390" s="13"/>
      <c r="B390" s="247"/>
      <c r="C390" s="248"/>
      <c r="D390" s="242" t="s">
        <v>190</v>
      </c>
      <c r="E390" s="249" t="s">
        <v>1</v>
      </c>
      <c r="F390" s="250" t="s">
        <v>2950</v>
      </c>
      <c r="G390" s="248"/>
      <c r="H390" s="251">
        <v>10.829000000000001</v>
      </c>
      <c r="I390" s="252"/>
      <c r="J390" s="248"/>
      <c r="K390" s="248"/>
      <c r="L390" s="253"/>
      <c r="M390" s="254"/>
      <c r="N390" s="255"/>
      <c r="O390" s="255"/>
      <c r="P390" s="255"/>
      <c r="Q390" s="255"/>
      <c r="R390" s="255"/>
      <c r="S390" s="255"/>
      <c r="T390" s="25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7" t="s">
        <v>190</v>
      </c>
      <c r="AU390" s="257" t="s">
        <v>87</v>
      </c>
      <c r="AV390" s="13" t="s">
        <v>87</v>
      </c>
      <c r="AW390" s="13" t="s">
        <v>34</v>
      </c>
      <c r="AX390" s="13" t="s">
        <v>78</v>
      </c>
      <c r="AY390" s="257" t="s">
        <v>179</v>
      </c>
    </row>
    <row r="391" s="13" customFormat="1">
      <c r="A391" s="13"/>
      <c r="B391" s="247"/>
      <c r="C391" s="248"/>
      <c r="D391" s="242" t="s">
        <v>190</v>
      </c>
      <c r="E391" s="249" t="s">
        <v>1</v>
      </c>
      <c r="F391" s="250" t="s">
        <v>2951</v>
      </c>
      <c r="G391" s="248"/>
      <c r="H391" s="251">
        <v>0.77300000000000002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7" t="s">
        <v>190</v>
      </c>
      <c r="AU391" s="257" t="s">
        <v>87</v>
      </c>
      <c r="AV391" s="13" t="s">
        <v>87</v>
      </c>
      <c r="AW391" s="13" t="s">
        <v>34</v>
      </c>
      <c r="AX391" s="13" t="s">
        <v>78</v>
      </c>
      <c r="AY391" s="257" t="s">
        <v>179</v>
      </c>
    </row>
    <row r="392" s="13" customFormat="1">
      <c r="A392" s="13"/>
      <c r="B392" s="247"/>
      <c r="C392" s="248"/>
      <c r="D392" s="242" t="s">
        <v>190</v>
      </c>
      <c r="E392" s="249" t="s">
        <v>1</v>
      </c>
      <c r="F392" s="250" t="s">
        <v>2952</v>
      </c>
      <c r="G392" s="248"/>
      <c r="H392" s="251">
        <v>3.5960000000000001</v>
      </c>
      <c r="I392" s="252"/>
      <c r="J392" s="248"/>
      <c r="K392" s="248"/>
      <c r="L392" s="253"/>
      <c r="M392" s="254"/>
      <c r="N392" s="255"/>
      <c r="O392" s="255"/>
      <c r="P392" s="255"/>
      <c r="Q392" s="255"/>
      <c r="R392" s="255"/>
      <c r="S392" s="255"/>
      <c r="T392" s="25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7" t="s">
        <v>190</v>
      </c>
      <c r="AU392" s="257" t="s">
        <v>87</v>
      </c>
      <c r="AV392" s="13" t="s">
        <v>87</v>
      </c>
      <c r="AW392" s="13" t="s">
        <v>34</v>
      </c>
      <c r="AX392" s="13" t="s">
        <v>78</v>
      </c>
      <c r="AY392" s="257" t="s">
        <v>179</v>
      </c>
    </row>
    <row r="393" s="13" customFormat="1">
      <c r="A393" s="13"/>
      <c r="B393" s="247"/>
      <c r="C393" s="248"/>
      <c r="D393" s="242" t="s">
        <v>190</v>
      </c>
      <c r="E393" s="249" t="s">
        <v>1</v>
      </c>
      <c r="F393" s="250" t="s">
        <v>2953</v>
      </c>
      <c r="G393" s="248"/>
      <c r="H393" s="251">
        <v>4.9100000000000001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190</v>
      </c>
      <c r="AU393" s="257" t="s">
        <v>87</v>
      </c>
      <c r="AV393" s="13" t="s">
        <v>87</v>
      </c>
      <c r="AW393" s="13" t="s">
        <v>34</v>
      </c>
      <c r="AX393" s="13" t="s">
        <v>78</v>
      </c>
      <c r="AY393" s="257" t="s">
        <v>179</v>
      </c>
    </row>
    <row r="394" s="13" customFormat="1">
      <c r="A394" s="13"/>
      <c r="B394" s="247"/>
      <c r="C394" s="248"/>
      <c r="D394" s="242" t="s">
        <v>190</v>
      </c>
      <c r="E394" s="249" t="s">
        <v>1</v>
      </c>
      <c r="F394" s="250" t="s">
        <v>2954</v>
      </c>
      <c r="G394" s="248"/>
      <c r="H394" s="251">
        <v>0.93300000000000005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190</v>
      </c>
      <c r="AU394" s="257" t="s">
        <v>87</v>
      </c>
      <c r="AV394" s="13" t="s">
        <v>87</v>
      </c>
      <c r="AW394" s="13" t="s">
        <v>34</v>
      </c>
      <c r="AX394" s="13" t="s">
        <v>78</v>
      </c>
      <c r="AY394" s="257" t="s">
        <v>179</v>
      </c>
    </row>
    <row r="395" s="13" customFormat="1">
      <c r="A395" s="13"/>
      <c r="B395" s="247"/>
      <c r="C395" s="248"/>
      <c r="D395" s="242" t="s">
        <v>190</v>
      </c>
      <c r="E395" s="249" t="s">
        <v>1</v>
      </c>
      <c r="F395" s="250" t="s">
        <v>2989</v>
      </c>
      <c r="G395" s="248"/>
      <c r="H395" s="251">
        <v>2.1160000000000001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7" t="s">
        <v>190</v>
      </c>
      <c r="AU395" s="257" t="s">
        <v>87</v>
      </c>
      <c r="AV395" s="13" t="s">
        <v>87</v>
      </c>
      <c r="AW395" s="13" t="s">
        <v>34</v>
      </c>
      <c r="AX395" s="13" t="s">
        <v>78</v>
      </c>
      <c r="AY395" s="257" t="s">
        <v>179</v>
      </c>
    </row>
    <row r="396" s="16" customFormat="1">
      <c r="A396" s="16"/>
      <c r="B396" s="290"/>
      <c r="C396" s="291"/>
      <c r="D396" s="242" t="s">
        <v>190</v>
      </c>
      <c r="E396" s="292" t="s">
        <v>1</v>
      </c>
      <c r="F396" s="293" t="s">
        <v>1387</v>
      </c>
      <c r="G396" s="291"/>
      <c r="H396" s="294">
        <v>55.482999999999997</v>
      </c>
      <c r="I396" s="295"/>
      <c r="J396" s="291"/>
      <c r="K396" s="291"/>
      <c r="L396" s="296"/>
      <c r="M396" s="297"/>
      <c r="N396" s="298"/>
      <c r="O396" s="298"/>
      <c r="P396" s="298"/>
      <c r="Q396" s="298"/>
      <c r="R396" s="298"/>
      <c r="S396" s="298"/>
      <c r="T396" s="299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0" t="s">
        <v>190</v>
      </c>
      <c r="AU396" s="300" t="s">
        <v>87</v>
      </c>
      <c r="AV396" s="16" t="s">
        <v>95</v>
      </c>
      <c r="AW396" s="16" t="s">
        <v>34</v>
      </c>
      <c r="AX396" s="16" t="s">
        <v>78</v>
      </c>
      <c r="AY396" s="300" t="s">
        <v>179</v>
      </c>
    </row>
    <row r="397" s="14" customFormat="1">
      <c r="A397" s="14"/>
      <c r="B397" s="258"/>
      <c r="C397" s="259"/>
      <c r="D397" s="242" t="s">
        <v>190</v>
      </c>
      <c r="E397" s="260" t="s">
        <v>1</v>
      </c>
      <c r="F397" s="261" t="s">
        <v>192</v>
      </c>
      <c r="G397" s="259"/>
      <c r="H397" s="262">
        <v>418.88400000000001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8" t="s">
        <v>190</v>
      </c>
      <c r="AU397" s="268" t="s">
        <v>87</v>
      </c>
      <c r="AV397" s="14" t="s">
        <v>186</v>
      </c>
      <c r="AW397" s="14" t="s">
        <v>34</v>
      </c>
      <c r="AX397" s="14" t="s">
        <v>85</v>
      </c>
      <c r="AY397" s="268" t="s">
        <v>179</v>
      </c>
    </row>
    <row r="398" s="2" customFormat="1" ht="24.15" customHeight="1">
      <c r="A398" s="39"/>
      <c r="B398" s="40"/>
      <c r="C398" s="229" t="s">
        <v>319</v>
      </c>
      <c r="D398" s="229" t="s">
        <v>181</v>
      </c>
      <c r="E398" s="230" t="s">
        <v>3066</v>
      </c>
      <c r="F398" s="231" t="s">
        <v>3067</v>
      </c>
      <c r="G398" s="232" t="s">
        <v>246</v>
      </c>
      <c r="H398" s="233">
        <v>37.130000000000003</v>
      </c>
      <c r="I398" s="234"/>
      <c r="J398" s="235">
        <f>ROUND(I398*H398,2)</f>
        <v>0</v>
      </c>
      <c r="K398" s="231" t="s">
        <v>1</v>
      </c>
      <c r="L398" s="45"/>
      <c r="M398" s="236" t="s">
        <v>1</v>
      </c>
      <c r="N398" s="237" t="s">
        <v>43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186</v>
      </c>
      <c r="AT398" s="240" t="s">
        <v>181</v>
      </c>
      <c r="AU398" s="240" t="s">
        <v>87</v>
      </c>
      <c r="AY398" s="18" t="s">
        <v>179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85</v>
      </c>
      <c r="BK398" s="241">
        <f>ROUND(I398*H398,2)</f>
        <v>0</v>
      </c>
      <c r="BL398" s="18" t="s">
        <v>186</v>
      </c>
      <c r="BM398" s="240" t="s">
        <v>3068</v>
      </c>
    </row>
    <row r="399" s="2" customFormat="1">
      <c r="A399" s="39"/>
      <c r="B399" s="40"/>
      <c r="C399" s="41"/>
      <c r="D399" s="242" t="s">
        <v>188</v>
      </c>
      <c r="E399" s="41"/>
      <c r="F399" s="243" t="s">
        <v>3067</v>
      </c>
      <c r="G399" s="41"/>
      <c r="H399" s="41"/>
      <c r="I399" s="244"/>
      <c r="J399" s="41"/>
      <c r="K399" s="41"/>
      <c r="L399" s="45"/>
      <c r="M399" s="245"/>
      <c r="N399" s="24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188</v>
      </c>
      <c r="AU399" s="18" t="s">
        <v>87</v>
      </c>
    </row>
    <row r="400" s="15" customFormat="1">
      <c r="A400" s="15"/>
      <c r="B400" s="270"/>
      <c r="C400" s="271"/>
      <c r="D400" s="242" t="s">
        <v>190</v>
      </c>
      <c r="E400" s="272" t="s">
        <v>1</v>
      </c>
      <c r="F400" s="273" t="s">
        <v>2898</v>
      </c>
      <c r="G400" s="271"/>
      <c r="H400" s="272" t="s">
        <v>1</v>
      </c>
      <c r="I400" s="274"/>
      <c r="J400" s="271"/>
      <c r="K400" s="271"/>
      <c r="L400" s="275"/>
      <c r="M400" s="276"/>
      <c r="N400" s="277"/>
      <c r="O400" s="277"/>
      <c r="P400" s="277"/>
      <c r="Q400" s="277"/>
      <c r="R400" s="277"/>
      <c r="S400" s="277"/>
      <c r="T400" s="27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9" t="s">
        <v>190</v>
      </c>
      <c r="AU400" s="279" t="s">
        <v>87</v>
      </c>
      <c r="AV400" s="15" t="s">
        <v>85</v>
      </c>
      <c r="AW400" s="15" t="s">
        <v>34</v>
      </c>
      <c r="AX400" s="15" t="s">
        <v>78</v>
      </c>
      <c r="AY400" s="279" t="s">
        <v>179</v>
      </c>
    </row>
    <row r="401" s="13" customFormat="1">
      <c r="A401" s="13"/>
      <c r="B401" s="247"/>
      <c r="C401" s="248"/>
      <c r="D401" s="242" t="s">
        <v>190</v>
      </c>
      <c r="E401" s="249" t="s">
        <v>1</v>
      </c>
      <c r="F401" s="250" t="s">
        <v>3069</v>
      </c>
      <c r="G401" s="248"/>
      <c r="H401" s="251">
        <v>10.800000000000001</v>
      </c>
      <c r="I401" s="252"/>
      <c r="J401" s="248"/>
      <c r="K401" s="248"/>
      <c r="L401" s="253"/>
      <c r="M401" s="254"/>
      <c r="N401" s="255"/>
      <c r="O401" s="255"/>
      <c r="P401" s="255"/>
      <c r="Q401" s="255"/>
      <c r="R401" s="255"/>
      <c r="S401" s="255"/>
      <c r="T401" s="25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7" t="s">
        <v>190</v>
      </c>
      <c r="AU401" s="257" t="s">
        <v>87</v>
      </c>
      <c r="AV401" s="13" t="s">
        <v>87</v>
      </c>
      <c r="AW401" s="13" t="s">
        <v>34</v>
      </c>
      <c r="AX401" s="13" t="s">
        <v>78</v>
      </c>
      <c r="AY401" s="257" t="s">
        <v>179</v>
      </c>
    </row>
    <row r="402" s="15" customFormat="1">
      <c r="A402" s="15"/>
      <c r="B402" s="270"/>
      <c r="C402" s="271"/>
      <c r="D402" s="242" t="s">
        <v>190</v>
      </c>
      <c r="E402" s="272" t="s">
        <v>1</v>
      </c>
      <c r="F402" s="273" t="s">
        <v>3070</v>
      </c>
      <c r="G402" s="271"/>
      <c r="H402" s="272" t="s">
        <v>1</v>
      </c>
      <c r="I402" s="274"/>
      <c r="J402" s="271"/>
      <c r="K402" s="271"/>
      <c r="L402" s="275"/>
      <c r="M402" s="276"/>
      <c r="N402" s="277"/>
      <c r="O402" s="277"/>
      <c r="P402" s="277"/>
      <c r="Q402" s="277"/>
      <c r="R402" s="277"/>
      <c r="S402" s="277"/>
      <c r="T402" s="27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9" t="s">
        <v>190</v>
      </c>
      <c r="AU402" s="279" t="s">
        <v>87</v>
      </c>
      <c r="AV402" s="15" t="s">
        <v>85</v>
      </c>
      <c r="AW402" s="15" t="s">
        <v>34</v>
      </c>
      <c r="AX402" s="15" t="s">
        <v>78</v>
      </c>
      <c r="AY402" s="279" t="s">
        <v>179</v>
      </c>
    </row>
    <row r="403" s="13" customFormat="1">
      <c r="A403" s="13"/>
      <c r="B403" s="247"/>
      <c r="C403" s="248"/>
      <c r="D403" s="242" t="s">
        <v>190</v>
      </c>
      <c r="E403" s="249" t="s">
        <v>1</v>
      </c>
      <c r="F403" s="250" t="s">
        <v>3071</v>
      </c>
      <c r="G403" s="248"/>
      <c r="H403" s="251">
        <v>-0.255</v>
      </c>
      <c r="I403" s="252"/>
      <c r="J403" s="248"/>
      <c r="K403" s="248"/>
      <c r="L403" s="253"/>
      <c r="M403" s="254"/>
      <c r="N403" s="255"/>
      <c r="O403" s="255"/>
      <c r="P403" s="255"/>
      <c r="Q403" s="255"/>
      <c r="R403" s="255"/>
      <c r="S403" s="255"/>
      <c r="T403" s="25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7" t="s">
        <v>190</v>
      </c>
      <c r="AU403" s="257" t="s">
        <v>87</v>
      </c>
      <c r="AV403" s="13" t="s">
        <v>87</v>
      </c>
      <c r="AW403" s="13" t="s">
        <v>34</v>
      </c>
      <c r="AX403" s="13" t="s">
        <v>78</v>
      </c>
      <c r="AY403" s="257" t="s">
        <v>179</v>
      </c>
    </row>
    <row r="404" s="16" customFormat="1">
      <c r="A404" s="16"/>
      <c r="B404" s="290"/>
      <c r="C404" s="291"/>
      <c r="D404" s="242" t="s">
        <v>190</v>
      </c>
      <c r="E404" s="292" t="s">
        <v>1</v>
      </c>
      <c r="F404" s="293" t="s">
        <v>1387</v>
      </c>
      <c r="G404" s="291"/>
      <c r="H404" s="294">
        <v>10.545</v>
      </c>
      <c r="I404" s="295"/>
      <c r="J404" s="291"/>
      <c r="K404" s="291"/>
      <c r="L404" s="296"/>
      <c r="M404" s="297"/>
      <c r="N404" s="298"/>
      <c r="O404" s="298"/>
      <c r="P404" s="298"/>
      <c r="Q404" s="298"/>
      <c r="R404" s="298"/>
      <c r="S404" s="298"/>
      <c r="T404" s="299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300" t="s">
        <v>190</v>
      </c>
      <c r="AU404" s="300" t="s">
        <v>87</v>
      </c>
      <c r="AV404" s="16" t="s">
        <v>95</v>
      </c>
      <c r="AW404" s="16" t="s">
        <v>34</v>
      </c>
      <c r="AX404" s="16" t="s">
        <v>78</v>
      </c>
      <c r="AY404" s="300" t="s">
        <v>179</v>
      </c>
    </row>
    <row r="405" s="15" customFormat="1">
      <c r="A405" s="15"/>
      <c r="B405" s="270"/>
      <c r="C405" s="271"/>
      <c r="D405" s="242" t="s">
        <v>190</v>
      </c>
      <c r="E405" s="272" t="s">
        <v>1</v>
      </c>
      <c r="F405" s="273" t="s">
        <v>3072</v>
      </c>
      <c r="G405" s="271"/>
      <c r="H405" s="272" t="s">
        <v>1</v>
      </c>
      <c r="I405" s="274"/>
      <c r="J405" s="271"/>
      <c r="K405" s="271"/>
      <c r="L405" s="275"/>
      <c r="M405" s="276"/>
      <c r="N405" s="277"/>
      <c r="O405" s="277"/>
      <c r="P405" s="277"/>
      <c r="Q405" s="277"/>
      <c r="R405" s="277"/>
      <c r="S405" s="277"/>
      <c r="T405" s="27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9" t="s">
        <v>190</v>
      </c>
      <c r="AU405" s="279" t="s">
        <v>87</v>
      </c>
      <c r="AV405" s="15" t="s">
        <v>85</v>
      </c>
      <c r="AW405" s="15" t="s">
        <v>34</v>
      </c>
      <c r="AX405" s="15" t="s">
        <v>78</v>
      </c>
      <c r="AY405" s="279" t="s">
        <v>179</v>
      </c>
    </row>
    <row r="406" s="13" customFormat="1">
      <c r="A406" s="13"/>
      <c r="B406" s="247"/>
      <c r="C406" s="248"/>
      <c r="D406" s="242" t="s">
        <v>190</v>
      </c>
      <c r="E406" s="249" t="s">
        <v>1</v>
      </c>
      <c r="F406" s="250" t="s">
        <v>3073</v>
      </c>
      <c r="G406" s="248"/>
      <c r="H406" s="251">
        <v>16.800000000000001</v>
      </c>
      <c r="I406" s="252"/>
      <c r="J406" s="248"/>
      <c r="K406" s="248"/>
      <c r="L406" s="253"/>
      <c r="M406" s="254"/>
      <c r="N406" s="255"/>
      <c r="O406" s="255"/>
      <c r="P406" s="255"/>
      <c r="Q406" s="255"/>
      <c r="R406" s="255"/>
      <c r="S406" s="255"/>
      <c r="T406" s="25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7" t="s">
        <v>190</v>
      </c>
      <c r="AU406" s="257" t="s">
        <v>87</v>
      </c>
      <c r="AV406" s="13" t="s">
        <v>87</v>
      </c>
      <c r="AW406" s="13" t="s">
        <v>34</v>
      </c>
      <c r="AX406" s="13" t="s">
        <v>78</v>
      </c>
      <c r="AY406" s="257" t="s">
        <v>179</v>
      </c>
    </row>
    <row r="407" s="13" customFormat="1">
      <c r="A407" s="13"/>
      <c r="B407" s="247"/>
      <c r="C407" s="248"/>
      <c r="D407" s="242" t="s">
        <v>190</v>
      </c>
      <c r="E407" s="249" t="s">
        <v>1</v>
      </c>
      <c r="F407" s="250" t="s">
        <v>3074</v>
      </c>
      <c r="G407" s="248"/>
      <c r="H407" s="251">
        <v>6.7199999999999998</v>
      </c>
      <c r="I407" s="252"/>
      <c r="J407" s="248"/>
      <c r="K407" s="248"/>
      <c r="L407" s="253"/>
      <c r="M407" s="254"/>
      <c r="N407" s="255"/>
      <c r="O407" s="255"/>
      <c r="P407" s="255"/>
      <c r="Q407" s="255"/>
      <c r="R407" s="255"/>
      <c r="S407" s="255"/>
      <c r="T407" s="25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7" t="s">
        <v>190</v>
      </c>
      <c r="AU407" s="257" t="s">
        <v>87</v>
      </c>
      <c r="AV407" s="13" t="s">
        <v>87</v>
      </c>
      <c r="AW407" s="13" t="s">
        <v>34</v>
      </c>
      <c r="AX407" s="13" t="s">
        <v>78</v>
      </c>
      <c r="AY407" s="257" t="s">
        <v>179</v>
      </c>
    </row>
    <row r="408" s="15" customFormat="1">
      <c r="A408" s="15"/>
      <c r="B408" s="270"/>
      <c r="C408" s="271"/>
      <c r="D408" s="242" t="s">
        <v>190</v>
      </c>
      <c r="E408" s="272" t="s">
        <v>1</v>
      </c>
      <c r="F408" s="273" t="s">
        <v>1544</v>
      </c>
      <c r="G408" s="271"/>
      <c r="H408" s="272" t="s">
        <v>1</v>
      </c>
      <c r="I408" s="274"/>
      <c r="J408" s="271"/>
      <c r="K408" s="271"/>
      <c r="L408" s="275"/>
      <c r="M408" s="276"/>
      <c r="N408" s="277"/>
      <c r="O408" s="277"/>
      <c r="P408" s="277"/>
      <c r="Q408" s="277"/>
      <c r="R408" s="277"/>
      <c r="S408" s="277"/>
      <c r="T408" s="27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9" t="s">
        <v>190</v>
      </c>
      <c r="AU408" s="279" t="s">
        <v>87</v>
      </c>
      <c r="AV408" s="15" t="s">
        <v>85</v>
      </c>
      <c r="AW408" s="15" t="s">
        <v>34</v>
      </c>
      <c r="AX408" s="15" t="s">
        <v>78</v>
      </c>
      <c r="AY408" s="279" t="s">
        <v>179</v>
      </c>
    </row>
    <row r="409" s="13" customFormat="1">
      <c r="A409" s="13"/>
      <c r="B409" s="247"/>
      <c r="C409" s="248"/>
      <c r="D409" s="242" t="s">
        <v>190</v>
      </c>
      <c r="E409" s="249" t="s">
        <v>1</v>
      </c>
      <c r="F409" s="250" t="s">
        <v>3075</v>
      </c>
      <c r="G409" s="248"/>
      <c r="H409" s="251">
        <v>-0.11799999999999999</v>
      </c>
      <c r="I409" s="252"/>
      <c r="J409" s="248"/>
      <c r="K409" s="248"/>
      <c r="L409" s="253"/>
      <c r="M409" s="254"/>
      <c r="N409" s="255"/>
      <c r="O409" s="255"/>
      <c r="P409" s="255"/>
      <c r="Q409" s="255"/>
      <c r="R409" s="255"/>
      <c r="S409" s="255"/>
      <c r="T409" s="25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7" t="s">
        <v>190</v>
      </c>
      <c r="AU409" s="257" t="s">
        <v>87</v>
      </c>
      <c r="AV409" s="13" t="s">
        <v>87</v>
      </c>
      <c r="AW409" s="13" t="s">
        <v>34</v>
      </c>
      <c r="AX409" s="13" t="s">
        <v>78</v>
      </c>
      <c r="AY409" s="257" t="s">
        <v>179</v>
      </c>
    </row>
    <row r="410" s="13" customFormat="1">
      <c r="A410" s="13"/>
      <c r="B410" s="247"/>
      <c r="C410" s="248"/>
      <c r="D410" s="242" t="s">
        <v>190</v>
      </c>
      <c r="E410" s="249" t="s">
        <v>1</v>
      </c>
      <c r="F410" s="250" t="s">
        <v>3076</v>
      </c>
      <c r="G410" s="248"/>
      <c r="H410" s="251">
        <v>-0.024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7" t="s">
        <v>190</v>
      </c>
      <c r="AU410" s="257" t="s">
        <v>87</v>
      </c>
      <c r="AV410" s="13" t="s">
        <v>87</v>
      </c>
      <c r="AW410" s="13" t="s">
        <v>34</v>
      </c>
      <c r="AX410" s="13" t="s">
        <v>78</v>
      </c>
      <c r="AY410" s="257" t="s">
        <v>179</v>
      </c>
    </row>
    <row r="411" s="16" customFormat="1">
      <c r="A411" s="16"/>
      <c r="B411" s="290"/>
      <c r="C411" s="291"/>
      <c r="D411" s="242" t="s">
        <v>190</v>
      </c>
      <c r="E411" s="292" t="s">
        <v>1</v>
      </c>
      <c r="F411" s="293" t="s">
        <v>1387</v>
      </c>
      <c r="G411" s="291"/>
      <c r="H411" s="294">
        <v>23.378</v>
      </c>
      <c r="I411" s="295"/>
      <c r="J411" s="291"/>
      <c r="K411" s="291"/>
      <c r="L411" s="296"/>
      <c r="M411" s="297"/>
      <c r="N411" s="298"/>
      <c r="O411" s="298"/>
      <c r="P411" s="298"/>
      <c r="Q411" s="298"/>
      <c r="R411" s="298"/>
      <c r="S411" s="298"/>
      <c r="T411" s="299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300" t="s">
        <v>190</v>
      </c>
      <c r="AU411" s="300" t="s">
        <v>87</v>
      </c>
      <c r="AV411" s="16" t="s">
        <v>95</v>
      </c>
      <c r="AW411" s="16" t="s">
        <v>34</v>
      </c>
      <c r="AX411" s="16" t="s">
        <v>78</v>
      </c>
      <c r="AY411" s="300" t="s">
        <v>179</v>
      </c>
    </row>
    <row r="412" s="15" customFormat="1">
      <c r="A412" s="15"/>
      <c r="B412" s="270"/>
      <c r="C412" s="271"/>
      <c r="D412" s="242" t="s">
        <v>190</v>
      </c>
      <c r="E412" s="272" t="s">
        <v>1</v>
      </c>
      <c r="F412" s="273" t="s">
        <v>2884</v>
      </c>
      <c r="G412" s="271"/>
      <c r="H412" s="272" t="s">
        <v>1</v>
      </c>
      <c r="I412" s="274"/>
      <c r="J412" s="271"/>
      <c r="K412" s="271"/>
      <c r="L412" s="275"/>
      <c r="M412" s="276"/>
      <c r="N412" s="277"/>
      <c r="O412" s="277"/>
      <c r="P412" s="277"/>
      <c r="Q412" s="277"/>
      <c r="R412" s="277"/>
      <c r="S412" s="277"/>
      <c r="T412" s="27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9" t="s">
        <v>190</v>
      </c>
      <c r="AU412" s="279" t="s">
        <v>87</v>
      </c>
      <c r="AV412" s="15" t="s">
        <v>85</v>
      </c>
      <c r="AW412" s="15" t="s">
        <v>34</v>
      </c>
      <c r="AX412" s="15" t="s">
        <v>78</v>
      </c>
      <c r="AY412" s="279" t="s">
        <v>179</v>
      </c>
    </row>
    <row r="413" s="13" customFormat="1">
      <c r="A413" s="13"/>
      <c r="B413" s="247"/>
      <c r="C413" s="248"/>
      <c r="D413" s="242" t="s">
        <v>190</v>
      </c>
      <c r="E413" s="249" t="s">
        <v>1</v>
      </c>
      <c r="F413" s="250" t="s">
        <v>3077</v>
      </c>
      <c r="G413" s="248"/>
      <c r="H413" s="251">
        <v>3.6000000000000001</v>
      </c>
      <c r="I413" s="252"/>
      <c r="J413" s="248"/>
      <c r="K413" s="248"/>
      <c r="L413" s="253"/>
      <c r="M413" s="254"/>
      <c r="N413" s="255"/>
      <c r="O413" s="255"/>
      <c r="P413" s="255"/>
      <c r="Q413" s="255"/>
      <c r="R413" s="255"/>
      <c r="S413" s="255"/>
      <c r="T413" s="25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7" t="s">
        <v>190</v>
      </c>
      <c r="AU413" s="257" t="s">
        <v>87</v>
      </c>
      <c r="AV413" s="13" t="s">
        <v>87</v>
      </c>
      <c r="AW413" s="13" t="s">
        <v>34</v>
      </c>
      <c r="AX413" s="13" t="s">
        <v>78</v>
      </c>
      <c r="AY413" s="257" t="s">
        <v>179</v>
      </c>
    </row>
    <row r="414" s="15" customFormat="1">
      <c r="A414" s="15"/>
      <c r="B414" s="270"/>
      <c r="C414" s="271"/>
      <c r="D414" s="242" t="s">
        <v>190</v>
      </c>
      <c r="E414" s="272" t="s">
        <v>1</v>
      </c>
      <c r="F414" s="273" t="s">
        <v>1544</v>
      </c>
      <c r="G414" s="271"/>
      <c r="H414" s="272" t="s">
        <v>1</v>
      </c>
      <c r="I414" s="274"/>
      <c r="J414" s="271"/>
      <c r="K414" s="271"/>
      <c r="L414" s="275"/>
      <c r="M414" s="276"/>
      <c r="N414" s="277"/>
      <c r="O414" s="277"/>
      <c r="P414" s="277"/>
      <c r="Q414" s="277"/>
      <c r="R414" s="277"/>
      <c r="S414" s="277"/>
      <c r="T414" s="278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9" t="s">
        <v>190</v>
      </c>
      <c r="AU414" s="279" t="s">
        <v>87</v>
      </c>
      <c r="AV414" s="15" t="s">
        <v>85</v>
      </c>
      <c r="AW414" s="15" t="s">
        <v>34</v>
      </c>
      <c r="AX414" s="15" t="s">
        <v>78</v>
      </c>
      <c r="AY414" s="279" t="s">
        <v>179</v>
      </c>
    </row>
    <row r="415" s="13" customFormat="1">
      <c r="A415" s="13"/>
      <c r="B415" s="247"/>
      <c r="C415" s="248"/>
      <c r="D415" s="242" t="s">
        <v>190</v>
      </c>
      <c r="E415" s="249" t="s">
        <v>1</v>
      </c>
      <c r="F415" s="250" t="s">
        <v>3078</v>
      </c>
      <c r="G415" s="248"/>
      <c r="H415" s="251">
        <v>-0.39300000000000002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7" t="s">
        <v>190</v>
      </c>
      <c r="AU415" s="257" t="s">
        <v>87</v>
      </c>
      <c r="AV415" s="13" t="s">
        <v>87</v>
      </c>
      <c r="AW415" s="13" t="s">
        <v>34</v>
      </c>
      <c r="AX415" s="13" t="s">
        <v>78</v>
      </c>
      <c r="AY415" s="257" t="s">
        <v>179</v>
      </c>
    </row>
    <row r="416" s="16" customFormat="1">
      <c r="A416" s="16"/>
      <c r="B416" s="290"/>
      <c r="C416" s="291"/>
      <c r="D416" s="242" t="s">
        <v>190</v>
      </c>
      <c r="E416" s="292" t="s">
        <v>1</v>
      </c>
      <c r="F416" s="293" t="s">
        <v>1387</v>
      </c>
      <c r="G416" s="291"/>
      <c r="H416" s="294">
        <v>3.2069999999999999</v>
      </c>
      <c r="I416" s="295"/>
      <c r="J416" s="291"/>
      <c r="K416" s="291"/>
      <c r="L416" s="296"/>
      <c r="M416" s="297"/>
      <c r="N416" s="298"/>
      <c r="O416" s="298"/>
      <c r="P416" s="298"/>
      <c r="Q416" s="298"/>
      <c r="R416" s="298"/>
      <c r="S416" s="298"/>
      <c r="T416" s="299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300" t="s">
        <v>190</v>
      </c>
      <c r="AU416" s="300" t="s">
        <v>87</v>
      </c>
      <c r="AV416" s="16" t="s">
        <v>95</v>
      </c>
      <c r="AW416" s="16" t="s">
        <v>34</v>
      </c>
      <c r="AX416" s="16" t="s">
        <v>78</v>
      </c>
      <c r="AY416" s="300" t="s">
        <v>179</v>
      </c>
    </row>
    <row r="417" s="14" customFormat="1">
      <c r="A417" s="14"/>
      <c r="B417" s="258"/>
      <c r="C417" s="259"/>
      <c r="D417" s="242" t="s">
        <v>190</v>
      </c>
      <c r="E417" s="260" t="s">
        <v>1</v>
      </c>
      <c r="F417" s="261" t="s">
        <v>192</v>
      </c>
      <c r="G417" s="259"/>
      <c r="H417" s="262">
        <v>37.130000000000003</v>
      </c>
      <c r="I417" s="263"/>
      <c r="J417" s="259"/>
      <c r="K417" s="259"/>
      <c r="L417" s="264"/>
      <c r="M417" s="265"/>
      <c r="N417" s="266"/>
      <c r="O417" s="266"/>
      <c r="P417" s="266"/>
      <c r="Q417" s="266"/>
      <c r="R417" s="266"/>
      <c r="S417" s="266"/>
      <c r="T417" s="26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8" t="s">
        <v>190</v>
      </c>
      <c r="AU417" s="268" t="s">
        <v>87</v>
      </c>
      <c r="AV417" s="14" t="s">
        <v>186</v>
      </c>
      <c r="AW417" s="14" t="s">
        <v>34</v>
      </c>
      <c r="AX417" s="14" t="s">
        <v>85</v>
      </c>
      <c r="AY417" s="268" t="s">
        <v>179</v>
      </c>
    </row>
    <row r="418" s="2" customFormat="1" ht="16.5" customHeight="1">
      <c r="A418" s="39"/>
      <c r="B418" s="40"/>
      <c r="C418" s="280" t="s">
        <v>324</v>
      </c>
      <c r="D418" s="280" t="s">
        <v>400</v>
      </c>
      <c r="E418" s="281" t="s">
        <v>3079</v>
      </c>
      <c r="F418" s="282" t="s">
        <v>3080</v>
      </c>
      <c r="G418" s="283" t="s">
        <v>403</v>
      </c>
      <c r="H418" s="284">
        <v>74.260000000000005</v>
      </c>
      <c r="I418" s="285"/>
      <c r="J418" s="286">
        <f>ROUND(I418*H418,2)</f>
        <v>0</v>
      </c>
      <c r="K418" s="282" t="s">
        <v>1</v>
      </c>
      <c r="L418" s="287"/>
      <c r="M418" s="288" t="s">
        <v>1</v>
      </c>
      <c r="N418" s="289" t="s">
        <v>43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227</v>
      </c>
      <c r="AT418" s="240" t="s">
        <v>400</v>
      </c>
      <c r="AU418" s="240" t="s">
        <v>87</v>
      </c>
      <c r="AY418" s="18" t="s">
        <v>179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85</v>
      </c>
      <c r="BK418" s="241">
        <f>ROUND(I418*H418,2)</f>
        <v>0</v>
      </c>
      <c r="BL418" s="18" t="s">
        <v>186</v>
      </c>
      <c r="BM418" s="240" t="s">
        <v>3081</v>
      </c>
    </row>
    <row r="419" s="2" customFormat="1">
      <c r="A419" s="39"/>
      <c r="B419" s="40"/>
      <c r="C419" s="41"/>
      <c r="D419" s="242" t="s">
        <v>188</v>
      </c>
      <c r="E419" s="41"/>
      <c r="F419" s="243" t="s">
        <v>3080</v>
      </c>
      <c r="G419" s="41"/>
      <c r="H419" s="41"/>
      <c r="I419" s="244"/>
      <c r="J419" s="41"/>
      <c r="K419" s="41"/>
      <c r="L419" s="45"/>
      <c r="M419" s="245"/>
      <c r="N419" s="24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188</v>
      </c>
      <c r="AU419" s="18" t="s">
        <v>87</v>
      </c>
    </row>
    <row r="420" s="13" customFormat="1">
      <c r="A420" s="13"/>
      <c r="B420" s="247"/>
      <c r="C420" s="248"/>
      <c r="D420" s="242" t="s">
        <v>190</v>
      </c>
      <c r="E420" s="249" t="s">
        <v>1</v>
      </c>
      <c r="F420" s="250" t="s">
        <v>3082</v>
      </c>
      <c r="G420" s="248"/>
      <c r="H420" s="251">
        <v>74.260000000000005</v>
      </c>
      <c r="I420" s="252"/>
      <c r="J420" s="248"/>
      <c r="K420" s="248"/>
      <c r="L420" s="253"/>
      <c r="M420" s="254"/>
      <c r="N420" s="255"/>
      <c r="O420" s="255"/>
      <c r="P420" s="255"/>
      <c r="Q420" s="255"/>
      <c r="R420" s="255"/>
      <c r="S420" s="255"/>
      <c r="T420" s="25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7" t="s">
        <v>190</v>
      </c>
      <c r="AU420" s="257" t="s">
        <v>87</v>
      </c>
      <c r="AV420" s="13" t="s">
        <v>87</v>
      </c>
      <c r="AW420" s="13" t="s">
        <v>34</v>
      </c>
      <c r="AX420" s="13" t="s">
        <v>78</v>
      </c>
      <c r="AY420" s="257" t="s">
        <v>179</v>
      </c>
    </row>
    <row r="421" s="14" customFormat="1">
      <c r="A421" s="14"/>
      <c r="B421" s="258"/>
      <c r="C421" s="259"/>
      <c r="D421" s="242" t="s">
        <v>190</v>
      </c>
      <c r="E421" s="260" t="s">
        <v>1</v>
      </c>
      <c r="F421" s="261" t="s">
        <v>192</v>
      </c>
      <c r="G421" s="259"/>
      <c r="H421" s="262">
        <v>74.260000000000005</v>
      </c>
      <c r="I421" s="263"/>
      <c r="J421" s="259"/>
      <c r="K421" s="259"/>
      <c r="L421" s="264"/>
      <c r="M421" s="265"/>
      <c r="N421" s="266"/>
      <c r="O421" s="266"/>
      <c r="P421" s="266"/>
      <c r="Q421" s="266"/>
      <c r="R421" s="266"/>
      <c r="S421" s="266"/>
      <c r="T421" s="26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8" t="s">
        <v>190</v>
      </c>
      <c r="AU421" s="268" t="s">
        <v>87</v>
      </c>
      <c r="AV421" s="14" t="s">
        <v>186</v>
      </c>
      <c r="AW421" s="14" t="s">
        <v>34</v>
      </c>
      <c r="AX421" s="14" t="s">
        <v>85</v>
      </c>
      <c r="AY421" s="268" t="s">
        <v>179</v>
      </c>
    </row>
    <row r="422" s="2" customFormat="1" ht="24.15" customHeight="1">
      <c r="A422" s="39"/>
      <c r="B422" s="40"/>
      <c r="C422" s="229" t="s">
        <v>331</v>
      </c>
      <c r="D422" s="229" t="s">
        <v>181</v>
      </c>
      <c r="E422" s="230" t="s">
        <v>1540</v>
      </c>
      <c r="F422" s="231" t="s">
        <v>1541</v>
      </c>
      <c r="G422" s="232" t="s">
        <v>246</v>
      </c>
      <c r="H422" s="233">
        <v>114.59099999999999</v>
      </c>
      <c r="I422" s="234"/>
      <c r="J422" s="235">
        <f>ROUND(I422*H422,2)</f>
        <v>0</v>
      </c>
      <c r="K422" s="231" t="s">
        <v>1</v>
      </c>
      <c r="L422" s="45"/>
      <c r="M422" s="236" t="s">
        <v>1</v>
      </c>
      <c r="N422" s="237" t="s">
        <v>43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186</v>
      </c>
      <c r="AT422" s="240" t="s">
        <v>181</v>
      </c>
      <c r="AU422" s="240" t="s">
        <v>87</v>
      </c>
      <c r="AY422" s="18" t="s">
        <v>179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85</v>
      </c>
      <c r="BK422" s="241">
        <f>ROUND(I422*H422,2)</f>
        <v>0</v>
      </c>
      <c r="BL422" s="18" t="s">
        <v>186</v>
      </c>
      <c r="BM422" s="240" t="s">
        <v>3083</v>
      </c>
    </row>
    <row r="423" s="2" customFormat="1">
      <c r="A423" s="39"/>
      <c r="B423" s="40"/>
      <c r="C423" s="41"/>
      <c r="D423" s="242" t="s">
        <v>188</v>
      </c>
      <c r="E423" s="41"/>
      <c r="F423" s="243" t="s">
        <v>1541</v>
      </c>
      <c r="G423" s="41"/>
      <c r="H423" s="41"/>
      <c r="I423" s="244"/>
      <c r="J423" s="41"/>
      <c r="K423" s="41"/>
      <c r="L423" s="45"/>
      <c r="M423" s="245"/>
      <c r="N423" s="246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188</v>
      </c>
      <c r="AU423" s="18" t="s">
        <v>87</v>
      </c>
    </row>
    <row r="424" s="15" customFormat="1">
      <c r="A424" s="15"/>
      <c r="B424" s="270"/>
      <c r="C424" s="271"/>
      <c r="D424" s="242" t="s">
        <v>190</v>
      </c>
      <c r="E424" s="272" t="s">
        <v>1</v>
      </c>
      <c r="F424" s="273" t="s">
        <v>2898</v>
      </c>
      <c r="G424" s="271"/>
      <c r="H424" s="272" t="s">
        <v>1</v>
      </c>
      <c r="I424" s="274"/>
      <c r="J424" s="271"/>
      <c r="K424" s="271"/>
      <c r="L424" s="275"/>
      <c r="M424" s="276"/>
      <c r="N424" s="277"/>
      <c r="O424" s="277"/>
      <c r="P424" s="277"/>
      <c r="Q424" s="277"/>
      <c r="R424" s="277"/>
      <c r="S424" s="277"/>
      <c r="T424" s="27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9" t="s">
        <v>190</v>
      </c>
      <c r="AU424" s="279" t="s">
        <v>87</v>
      </c>
      <c r="AV424" s="15" t="s">
        <v>85</v>
      </c>
      <c r="AW424" s="15" t="s">
        <v>34</v>
      </c>
      <c r="AX424" s="15" t="s">
        <v>78</v>
      </c>
      <c r="AY424" s="279" t="s">
        <v>179</v>
      </c>
    </row>
    <row r="425" s="13" customFormat="1">
      <c r="A425" s="13"/>
      <c r="B425" s="247"/>
      <c r="C425" s="248"/>
      <c r="D425" s="242" t="s">
        <v>190</v>
      </c>
      <c r="E425" s="249" t="s">
        <v>1</v>
      </c>
      <c r="F425" s="250" t="s">
        <v>3084</v>
      </c>
      <c r="G425" s="248"/>
      <c r="H425" s="251">
        <v>117.36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7" t="s">
        <v>190</v>
      </c>
      <c r="AU425" s="257" t="s">
        <v>87</v>
      </c>
      <c r="AV425" s="13" t="s">
        <v>87</v>
      </c>
      <c r="AW425" s="13" t="s">
        <v>34</v>
      </c>
      <c r="AX425" s="13" t="s">
        <v>78</v>
      </c>
      <c r="AY425" s="257" t="s">
        <v>179</v>
      </c>
    </row>
    <row r="426" s="15" customFormat="1">
      <c r="A426" s="15"/>
      <c r="B426" s="270"/>
      <c r="C426" s="271"/>
      <c r="D426" s="242" t="s">
        <v>190</v>
      </c>
      <c r="E426" s="272" t="s">
        <v>1</v>
      </c>
      <c r="F426" s="273" t="s">
        <v>1544</v>
      </c>
      <c r="G426" s="271"/>
      <c r="H426" s="272" t="s">
        <v>1</v>
      </c>
      <c r="I426" s="274"/>
      <c r="J426" s="271"/>
      <c r="K426" s="271"/>
      <c r="L426" s="275"/>
      <c r="M426" s="276"/>
      <c r="N426" s="277"/>
      <c r="O426" s="277"/>
      <c r="P426" s="277"/>
      <c r="Q426" s="277"/>
      <c r="R426" s="277"/>
      <c r="S426" s="277"/>
      <c r="T426" s="27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9" t="s">
        <v>190</v>
      </c>
      <c r="AU426" s="279" t="s">
        <v>87</v>
      </c>
      <c r="AV426" s="15" t="s">
        <v>85</v>
      </c>
      <c r="AW426" s="15" t="s">
        <v>34</v>
      </c>
      <c r="AX426" s="15" t="s">
        <v>78</v>
      </c>
      <c r="AY426" s="279" t="s">
        <v>179</v>
      </c>
    </row>
    <row r="427" s="13" customFormat="1">
      <c r="A427" s="13"/>
      <c r="B427" s="247"/>
      <c r="C427" s="248"/>
      <c r="D427" s="242" t="s">
        <v>190</v>
      </c>
      <c r="E427" s="249" t="s">
        <v>1</v>
      </c>
      <c r="F427" s="250" t="s">
        <v>3085</v>
      </c>
      <c r="G427" s="248"/>
      <c r="H427" s="251">
        <v>-2.7690000000000001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7" t="s">
        <v>190</v>
      </c>
      <c r="AU427" s="257" t="s">
        <v>87</v>
      </c>
      <c r="AV427" s="13" t="s">
        <v>87</v>
      </c>
      <c r="AW427" s="13" t="s">
        <v>34</v>
      </c>
      <c r="AX427" s="13" t="s">
        <v>78</v>
      </c>
      <c r="AY427" s="257" t="s">
        <v>179</v>
      </c>
    </row>
    <row r="428" s="14" customFormat="1">
      <c r="A428" s="14"/>
      <c r="B428" s="258"/>
      <c r="C428" s="259"/>
      <c r="D428" s="242" t="s">
        <v>190</v>
      </c>
      <c r="E428" s="260" t="s">
        <v>1</v>
      </c>
      <c r="F428" s="261" t="s">
        <v>192</v>
      </c>
      <c r="G428" s="259"/>
      <c r="H428" s="262">
        <v>114.59099999999999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8" t="s">
        <v>190</v>
      </c>
      <c r="AU428" s="268" t="s">
        <v>87</v>
      </c>
      <c r="AV428" s="14" t="s">
        <v>186</v>
      </c>
      <c r="AW428" s="14" t="s">
        <v>34</v>
      </c>
      <c r="AX428" s="14" t="s">
        <v>85</v>
      </c>
      <c r="AY428" s="268" t="s">
        <v>179</v>
      </c>
    </row>
    <row r="429" s="2" customFormat="1" ht="16.5" customHeight="1">
      <c r="A429" s="39"/>
      <c r="B429" s="40"/>
      <c r="C429" s="280" t="s">
        <v>337</v>
      </c>
      <c r="D429" s="280" t="s">
        <v>400</v>
      </c>
      <c r="E429" s="281" t="s">
        <v>3079</v>
      </c>
      <c r="F429" s="282" t="s">
        <v>3080</v>
      </c>
      <c r="G429" s="283" t="s">
        <v>403</v>
      </c>
      <c r="H429" s="284">
        <v>229.18199999999999</v>
      </c>
      <c r="I429" s="285"/>
      <c r="J429" s="286">
        <f>ROUND(I429*H429,2)</f>
        <v>0</v>
      </c>
      <c r="K429" s="282" t="s">
        <v>1</v>
      </c>
      <c r="L429" s="287"/>
      <c r="M429" s="288" t="s">
        <v>1</v>
      </c>
      <c r="N429" s="289" t="s">
        <v>43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227</v>
      </c>
      <c r="AT429" s="240" t="s">
        <v>400</v>
      </c>
      <c r="AU429" s="240" t="s">
        <v>87</v>
      </c>
      <c r="AY429" s="18" t="s">
        <v>179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85</v>
      </c>
      <c r="BK429" s="241">
        <f>ROUND(I429*H429,2)</f>
        <v>0</v>
      </c>
      <c r="BL429" s="18" t="s">
        <v>186</v>
      </c>
      <c r="BM429" s="240" t="s">
        <v>3086</v>
      </c>
    </row>
    <row r="430" s="2" customFormat="1">
      <c r="A430" s="39"/>
      <c r="B430" s="40"/>
      <c r="C430" s="41"/>
      <c r="D430" s="242" t="s">
        <v>188</v>
      </c>
      <c r="E430" s="41"/>
      <c r="F430" s="243" t="s">
        <v>3080</v>
      </c>
      <c r="G430" s="41"/>
      <c r="H430" s="41"/>
      <c r="I430" s="244"/>
      <c r="J430" s="41"/>
      <c r="K430" s="41"/>
      <c r="L430" s="45"/>
      <c r="M430" s="245"/>
      <c r="N430" s="24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188</v>
      </c>
      <c r="AU430" s="18" t="s">
        <v>87</v>
      </c>
    </row>
    <row r="431" s="13" customFormat="1">
      <c r="A431" s="13"/>
      <c r="B431" s="247"/>
      <c r="C431" s="248"/>
      <c r="D431" s="242" t="s">
        <v>190</v>
      </c>
      <c r="E431" s="249" t="s">
        <v>1</v>
      </c>
      <c r="F431" s="250" t="s">
        <v>3087</v>
      </c>
      <c r="G431" s="248"/>
      <c r="H431" s="251">
        <v>229.18199999999999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7" t="s">
        <v>190</v>
      </c>
      <c r="AU431" s="257" t="s">
        <v>87</v>
      </c>
      <c r="AV431" s="13" t="s">
        <v>87</v>
      </c>
      <c r="AW431" s="13" t="s">
        <v>34</v>
      </c>
      <c r="AX431" s="13" t="s">
        <v>78</v>
      </c>
      <c r="AY431" s="257" t="s">
        <v>179</v>
      </c>
    </row>
    <row r="432" s="14" customFormat="1">
      <c r="A432" s="14"/>
      <c r="B432" s="258"/>
      <c r="C432" s="259"/>
      <c r="D432" s="242" t="s">
        <v>190</v>
      </c>
      <c r="E432" s="260" t="s">
        <v>1</v>
      </c>
      <c r="F432" s="261" t="s">
        <v>192</v>
      </c>
      <c r="G432" s="259"/>
      <c r="H432" s="262">
        <v>229.18199999999999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8" t="s">
        <v>190</v>
      </c>
      <c r="AU432" s="268" t="s">
        <v>87</v>
      </c>
      <c r="AV432" s="14" t="s">
        <v>186</v>
      </c>
      <c r="AW432" s="14" t="s">
        <v>34</v>
      </c>
      <c r="AX432" s="14" t="s">
        <v>85</v>
      </c>
      <c r="AY432" s="268" t="s">
        <v>179</v>
      </c>
    </row>
    <row r="433" s="2" customFormat="1" ht="24.15" customHeight="1">
      <c r="A433" s="39"/>
      <c r="B433" s="40"/>
      <c r="C433" s="229" t="s">
        <v>342</v>
      </c>
      <c r="D433" s="229" t="s">
        <v>181</v>
      </c>
      <c r="E433" s="230" t="s">
        <v>3088</v>
      </c>
      <c r="F433" s="231" t="s">
        <v>3089</v>
      </c>
      <c r="G433" s="232" t="s">
        <v>184</v>
      </c>
      <c r="H433" s="233">
        <v>54</v>
      </c>
      <c r="I433" s="234"/>
      <c r="J433" s="235">
        <f>ROUND(I433*H433,2)</f>
        <v>0</v>
      </c>
      <c r="K433" s="231" t="s">
        <v>1</v>
      </c>
      <c r="L433" s="45"/>
      <c r="M433" s="236" t="s">
        <v>1</v>
      </c>
      <c r="N433" s="237" t="s">
        <v>43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186</v>
      </c>
      <c r="AT433" s="240" t="s">
        <v>181</v>
      </c>
      <c r="AU433" s="240" t="s">
        <v>87</v>
      </c>
      <c r="AY433" s="18" t="s">
        <v>179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85</v>
      </c>
      <c r="BK433" s="241">
        <f>ROUND(I433*H433,2)</f>
        <v>0</v>
      </c>
      <c r="BL433" s="18" t="s">
        <v>186</v>
      </c>
      <c r="BM433" s="240" t="s">
        <v>3090</v>
      </c>
    </row>
    <row r="434" s="2" customFormat="1">
      <c r="A434" s="39"/>
      <c r="B434" s="40"/>
      <c r="C434" s="41"/>
      <c r="D434" s="242" t="s">
        <v>188</v>
      </c>
      <c r="E434" s="41"/>
      <c r="F434" s="243" t="s">
        <v>3089</v>
      </c>
      <c r="G434" s="41"/>
      <c r="H434" s="41"/>
      <c r="I434" s="244"/>
      <c r="J434" s="41"/>
      <c r="K434" s="41"/>
      <c r="L434" s="45"/>
      <c r="M434" s="245"/>
      <c r="N434" s="246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188</v>
      </c>
      <c r="AU434" s="18" t="s">
        <v>87</v>
      </c>
    </row>
    <row r="435" s="2" customFormat="1">
      <c r="A435" s="39"/>
      <c r="B435" s="40"/>
      <c r="C435" s="41"/>
      <c r="D435" s="242" t="s">
        <v>198</v>
      </c>
      <c r="E435" s="41"/>
      <c r="F435" s="269" t="s">
        <v>3091</v>
      </c>
      <c r="G435" s="41"/>
      <c r="H435" s="41"/>
      <c r="I435" s="244"/>
      <c r="J435" s="41"/>
      <c r="K435" s="41"/>
      <c r="L435" s="45"/>
      <c r="M435" s="245"/>
      <c r="N435" s="24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198</v>
      </c>
      <c r="AU435" s="18" t="s">
        <v>87</v>
      </c>
    </row>
    <row r="436" s="15" customFormat="1">
      <c r="A436" s="15"/>
      <c r="B436" s="270"/>
      <c r="C436" s="271"/>
      <c r="D436" s="242" t="s">
        <v>190</v>
      </c>
      <c r="E436" s="272" t="s">
        <v>1</v>
      </c>
      <c r="F436" s="273" t="s">
        <v>2874</v>
      </c>
      <c r="G436" s="271"/>
      <c r="H436" s="272" t="s">
        <v>1</v>
      </c>
      <c r="I436" s="274"/>
      <c r="J436" s="271"/>
      <c r="K436" s="271"/>
      <c r="L436" s="275"/>
      <c r="M436" s="276"/>
      <c r="N436" s="277"/>
      <c r="O436" s="277"/>
      <c r="P436" s="277"/>
      <c r="Q436" s="277"/>
      <c r="R436" s="277"/>
      <c r="S436" s="277"/>
      <c r="T436" s="278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9" t="s">
        <v>190</v>
      </c>
      <c r="AU436" s="279" t="s">
        <v>87</v>
      </c>
      <c r="AV436" s="15" t="s">
        <v>85</v>
      </c>
      <c r="AW436" s="15" t="s">
        <v>34</v>
      </c>
      <c r="AX436" s="15" t="s">
        <v>78</v>
      </c>
      <c r="AY436" s="279" t="s">
        <v>179</v>
      </c>
    </row>
    <row r="437" s="13" customFormat="1">
      <c r="A437" s="13"/>
      <c r="B437" s="247"/>
      <c r="C437" s="248"/>
      <c r="D437" s="242" t="s">
        <v>190</v>
      </c>
      <c r="E437" s="249" t="s">
        <v>1</v>
      </c>
      <c r="F437" s="250" t="s">
        <v>2893</v>
      </c>
      <c r="G437" s="248"/>
      <c r="H437" s="251">
        <v>54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7" t="s">
        <v>190</v>
      </c>
      <c r="AU437" s="257" t="s">
        <v>87</v>
      </c>
      <c r="AV437" s="13" t="s">
        <v>87</v>
      </c>
      <c r="AW437" s="13" t="s">
        <v>34</v>
      </c>
      <c r="AX437" s="13" t="s">
        <v>78</v>
      </c>
      <c r="AY437" s="257" t="s">
        <v>179</v>
      </c>
    </row>
    <row r="438" s="14" customFormat="1">
      <c r="A438" s="14"/>
      <c r="B438" s="258"/>
      <c r="C438" s="259"/>
      <c r="D438" s="242" t="s">
        <v>190</v>
      </c>
      <c r="E438" s="260" t="s">
        <v>1</v>
      </c>
      <c r="F438" s="261" t="s">
        <v>192</v>
      </c>
      <c r="G438" s="259"/>
      <c r="H438" s="262">
        <v>54</v>
      </c>
      <c r="I438" s="263"/>
      <c r="J438" s="259"/>
      <c r="K438" s="259"/>
      <c r="L438" s="264"/>
      <c r="M438" s="265"/>
      <c r="N438" s="266"/>
      <c r="O438" s="266"/>
      <c r="P438" s="266"/>
      <c r="Q438" s="266"/>
      <c r="R438" s="266"/>
      <c r="S438" s="266"/>
      <c r="T438" s="26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8" t="s">
        <v>190</v>
      </c>
      <c r="AU438" s="268" t="s">
        <v>87</v>
      </c>
      <c r="AV438" s="14" t="s">
        <v>186</v>
      </c>
      <c r="AW438" s="14" t="s">
        <v>34</v>
      </c>
      <c r="AX438" s="14" t="s">
        <v>85</v>
      </c>
      <c r="AY438" s="268" t="s">
        <v>179</v>
      </c>
    </row>
    <row r="439" s="2" customFormat="1" ht="33" customHeight="1">
      <c r="A439" s="39"/>
      <c r="B439" s="40"/>
      <c r="C439" s="229" t="s">
        <v>347</v>
      </c>
      <c r="D439" s="229" t="s">
        <v>181</v>
      </c>
      <c r="E439" s="230" t="s">
        <v>467</v>
      </c>
      <c r="F439" s="231" t="s">
        <v>468</v>
      </c>
      <c r="G439" s="232" t="s">
        <v>184</v>
      </c>
      <c r="H439" s="233">
        <v>234</v>
      </c>
      <c r="I439" s="234"/>
      <c r="J439" s="235">
        <f>ROUND(I439*H439,2)</f>
        <v>0</v>
      </c>
      <c r="K439" s="231" t="s">
        <v>1</v>
      </c>
      <c r="L439" s="45"/>
      <c r="M439" s="236" t="s">
        <v>1</v>
      </c>
      <c r="N439" s="237" t="s">
        <v>43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186</v>
      </c>
      <c r="AT439" s="240" t="s">
        <v>181</v>
      </c>
      <c r="AU439" s="240" t="s">
        <v>87</v>
      </c>
      <c r="AY439" s="18" t="s">
        <v>179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85</v>
      </c>
      <c r="BK439" s="241">
        <f>ROUND(I439*H439,2)</f>
        <v>0</v>
      </c>
      <c r="BL439" s="18" t="s">
        <v>186</v>
      </c>
      <c r="BM439" s="240" t="s">
        <v>3092</v>
      </c>
    </row>
    <row r="440" s="2" customFormat="1">
      <c r="A440" s="39"/>
      <c r="B440" s="40"/>
      <c r="C440" s="41"/>
      <c r="D440" s="242" t="s">
        <v>188</v>
      </c>
      <c r="E440" s="41"/>
      <c r="F440" s="243" t="s">
        <v>468</v>
      </c>
      <c r="G440" s="41"/>
      <c r="H440" s="41"/>
      <c r="I440" s="244"/>
      <c r="J440" s="41"/>
      <c r="K440" s="41"/>
      <c r="L440" s="45"/>
      <c r="M440" s="245"/>
      <c r="N440" s="24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188</v>
      </c>
      <c r="AU440" s="18" t="s">
        <v>87</v>
      </c>
    </row>
    <row r="441" s="2" customFormat="1">
      <c r="A441" s="39"/>
      <c r="B441" s="40"/>
      <c r="C441" s="41"/>
      <c r="D441" s="242" t="s">
        <v>198</v>
      </c>
      <c r="E441" s="41"/>
      <c r="F441" s="269" t="s">
        <v>3093</v>
      </c>
      <c r="G441" s="41"/>
      <c r="H441" s="41"/>
      <c r="I441" s="244"/>
      <c r="J441" s="41"/>
      <c r="K441" s="41"/>
      <c r="L441" s="45"/>
      <c r="M441" s="245"/>
      <c r="N441" s="24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198</v>
      </c>
      <c r="AU441" s="18" t="s">
        <v>87</v>
      </c>
    </row>
    <row r="442" s="15" customFormat="1">
      <c r="A442" s="15"/>
      <c r="B442" s="270"/>
      <c r="C442" s="271"/>
      <c r="D442" s="242" t="s">
        <v>190</v>
      </c>
      <c r="E442" s="272" t="s">
        <v>1</v>
      </c>
      <c r="F442" s="273" t="s">
        <v>2898</v>
      </c>
      <c r="G442" s="271"/>
      <c r="H442" s="272" t="s">
        <v>1</v>
      </c>
      <c r="I442" s="274"/>
      <c r="J442" s="271"/>
      <c r="K442" s="271"/>
      <c r="L442" s="275"/>
      <c r="M442" s="276"/>
      <c r="N442" s="277"/>
      <c r="O442" s="277"/>
      <c r="P442" s="277"/>
      <c r="Q442" s="277"/>
      <c r="R442" s="277"/>
      <c r="S442" s="277"/>
      <c r="T442" s="27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9" t="s">
        <v>190</v>
      </c>
      <c r="AU442" s="279" t="s">
        <v>87</v>
      </c>
      <c r="AV442" s="15" t="s">
        <v>85</v>
      </c>
      <c r="AW442" s="15" t="s">
        <v>34</v>
      </c>
      <c r="AX442" s="15" t="s">
        <v>78</v>
      </c>
      <c r="AY442" s="279" t="s">
        <v>179</v>
      </c>
    </row>
    <row r="443" s="13" customFormat="1">
      <c r="A443" s="13"/>
      <c r="B443" s="247"/>
      <c r="C443" s="248"/>
      <c r="D443" s="242" t="s">
        <v>190</v>
      </c>
      <c r="E443" s="249" t="s">
        <v>1</v>
      </c>
      <c r="F443" s="250" t="s">
        <v>2899</v>
      </c>
      <c r="G443" s="248"/>
      <c r="H443" s="251">
        <v>234</v>
      </c>
      <c r="I443" s="252"/>
      <c r="J443" s="248"/>
      <c r="K443" s="248"/>
      <c r="L443" s="253"/>
      <c r="M443" s="254"/>
      <c r="N443" s="255"/>
      <c r="O443" s="255"/>
      <c r="P443" s="255"/>
      <c r="Q443" s="255"/>
      <c r="R443" s="255"/>
      <c r="S443" s="255"/>
      <c r="T443" s="25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7" t="s">
        <v>190</v>
      </c>
      <c r="AU443" s="257" t="s">
        <v>87</v>
      </c>
      <c r="AV443" s="13" t="s">
        <v>87</v>
      </c>
      <c r="AW443" s="13" t="s">
        <v>34</v>
      </c>
      <c r="AX443" s="13" t="s">
        <v>78</v>
      </c>
      <c r="AY443" s="257" t="s">
        <v>179</v>
      </c>
    </row>
    <row r="444" s="14" customFormat="1">
      <c r="A444" s="14"/>
      <c r="B444" s="258"/>
      <c r="C444" s="259"/>
      <c r="D444" s="242" t="s">
        <v>190</v>
      </c>
      <c r="E444" s="260" t="s">
        <v>1</v>
      </c>
      <c r="F444" s="261" t="s">
        <v>192</v>
      </c>
      <c r="G444" s="259"/>
      <c r="H444" s="262">
        <v>234</v>
      </c>
      <c r="I444" s="263"/>
      <c r="J444" s="259"/>
      <c r="K444" s="259"/>
      <c r="L444" s="264"/>
      <c r="M444" s="265"/>
      <c r="N444" s="266"/>
      <c r="O444" s="266"/>
      <c r="P444" s="266"/>
      <c r="Q444" s="266"/>
      <c r="R444" s="266"/>
      <c r="S444" s="266"/>
      <c r="T444" s="26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8" t="s">
        <v>190</v>
      </c>
      <c r="AU444" s="268" t="s">
        <v>87</v>
      </c>
      <c r="AV444" s="14" t="s">
        <v>186</v>
      </c>
      <c r="AW444" s="14" t="s">
        <v>34</v>
      </c>
      <c r="AX444" s="14" t="s">
        <v>85</v>
      </c>
      <c r="AY444" s="268" t="s">
        <v>179</v>
      </c>
    </row>
    <row r="445" s="2" customFormat="1" ht="37.8" customHeight="1">
      <c r="A445" s="39"/>
      <c r="B445" s="40"/>
      <c r="C445" s="229" t="s">
        <v>352</v>
      </c>
      <c r="D445" s="229" t="s">
        <v>181</v>
      </c>
      <c r="E445" s="230" t="s">
        <v>3094</v>
      </c>
      <c r="F445" s="231" t="s">
        <v>3095</v>
      </c>
      <c r="G445" s="232" t="s">
        <v>184</v>
      </c>
      <c r="H445" s="233">
        <v>288</v>
      </c>
      <c r="I445" s="234"/>
      <c r="J445" s="235">
        <f>ROUND(I445*H445,2)</f>
        <v>0</v>
      </c>
      <c r="K445" s="231" t="s">
        <v>1</v>
      </c>
      <c r="L445" s="45"/>
      <c r="M445" s="236" t="s">
        <v>1</v>
      </c>
      <c r="N445" s="237" t="s">
        <v>43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186</v>
      </c>
      <c r="AT445" s="240" t="s">
        <v>181</v>
      </c>
      <c r="AU445" s="240" t="s">
        <v>87</v>
      </c>
      <c r="AY445" s="18" t="s">
        <v>179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85</v>
      </c>
      <c r="BK445" s="241">
        <f>ROUND(I445*H445,2)</f>
        <v>0</v>
      </c>
      <c r="BL445" s="18" t="s">
        <v>186</v>
      </c>
      <c r="BM445" s="240" t="s">
        <v>3096</v>
      </c>
    </row>
    <row r="446" s="2" customFormat="1">
      <c r="A446" s="39"/>
      <c r="B446" s="40"/>
      <c r="C446" s="41"/>
      <c r="D446" s="242" t="s">
        <v>188</v>
      </c>
      <c r="E446" s="41"/>
      <c r="F446" s="243" t="s">
        <v>3095</v>
      </c>
      <c r="G446" s="41"/>
      <c r="H446" s="41"/>
      <c r="I446" s="244"/>
      <c r="J446" s="41"/>
      <c r="K446" s="41"/>
      <c r="L446" s="45"/>
      <c r="M446" s="245"/>
      <c r="N446" s="246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188</v>
      </c>
      <c r="AU446" s="18" t="s">
        <v>87</v>
      </c>
    </row>
    <row r="447" s="15" customFormat="1">
      <c r="A447" s="15"/>
      <c r="B447" s="270"/>
      <c r="C447" s="271"/>
      <c r="D447" s="242" t="s">
        <v>190</v>
      </c>
      <c r="E447" s="272" t="s">
        <v>1</v>
      </c>
      <c r="F447" s="273" t="s">
        <v>2874</v>
      </c>
      <c r="G447" s="271"/>
      <c r="H447" s="272" t="s">
        <v>1</v>
      </c>
      <c r="I447" s="274"/>
      <c r="J447" s="271"/>
      <c r="K447" s="271"/>
      <c r="L447" s="275"/>
      <c r="M447" s="276"/>
      <c r="N447" s="277"/>
      <c r="O447" s="277"/>
      <c r="P447" s="277"/>
      <c r="Q447" s="277"/>
      <c r="R447" s="277"/>
      <c r="S447" s="277"/>
      <c r="T447" s="27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9" t="s">
        <v>190</v>
      </c>
      <c r="AU447" s="279" t="s">
        <v>87</v>
      </c>
      <c r="AV447" s="15" t="s">
        <v>85</v>
      </c>
      <c r="AW447" s="15" t="s">
        <v>34</v>
      </c>
      <c r="AX447" s="15" t="s">
        <v>78</v>
      </c>
      <c r="AY447" s="279" t="s">
        <v>179</v>
      </c>
    </row>
    <row r="448" s="13" customFormat="1">
      <c r="A448" s="13"/>
      <c r="B448" s="247"/>
      <c r="C448" s="248"/>
      <c r="D448" s="242" t="s">
        <v>190</v>
      </c>
      <c r="E448" s="249" t="s">
        <v>1</v>
      </c>
      <c r="F448" s="250" t="s">
        <v>2893</v>
      </c>
      <c r="G448" s="248"/>
      <c r="H448" s="251">
        <v>54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190</v>
      </c>
      <c r="AU448" s="257" t="s">
        <v>87</v>
      </c>
      <c r="AV448" s="13" t="s">
        <v>87</v>
      </c>
      <c r="AW448" s="13" t="s">
        <v>34</v>
      </c>
      <c r="AX448" s="13" t="s">
        <v>78</v>
      </c>
      <c r="AY448" s="257" t="s">
        <v>179</v>
      </c>
    </row>
    <row r="449" s="15" customFormat="1">
      <c r="A449" s="15"/>
      <c r="B449" s="270"/>
      <c r="C449" s="271"/>
      <c r="D449" s="242" t="s">
        <v>190</v>
      </c>
      <c r="E449" s="272" t="s">
        <v>1</v>
      </c>
      <c r="F449" s="273" t="s">
        <v>2898</v>
      </c>
      <c r="G449" s="271"/>
      <c r="H449" s="272" t="s">
        <v>1</v>
      </c>
      <c r="I449" s="274"/>
      <c r="J449" s="271"/>
      <c r="K449" s="271"/>
      <c r="L449" s="275"/>
      <c r="M449" s="276"/>
      <c r="N449" s="277"/>
      <c r="O449" s="277"/>
      <c r="P449" s="277"/>
      <c r="Q449" s="277"/>
      <c r="R449" s="277"/>
      <c r="S449" s="277"/>
      <c r="T449" s="27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9" t="s">
        <v>190</v>
      </c>
      <c r="AU449" s="279" t="s">
        <v>87</v>
      </c>
      <c r="AV449" s="15" t="s">
        <v>85</v>
      </c>
      <c r="AW449" s="15" t="s">
        <v>34</v>
      </c>
      <c r="AX449" s="15" t="s">
        <v>78</v>
      </c>
      <c r="AY449" s="279" t="s">
        <v>179</v>
      </c>
    </row>
    <row r="450" s="13" customFormat="1">
      <c r="A450" s="13"/>
      <c r="B450" s="247"/>
      <c r="C450" s="248"/>
      <c r="D450" s="242" t="s">
        <v>190</v>
      </c>
      <c r="E450" s="249" t="s">
        <v>1</v>
      </c>
      <c r="F450" s="250" t="s">
        <v>2899</v>
      </c>
      <c r="G450" s="248"/>
      <c r="H450" s="251">
        <v>234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7" t="s">
        <v>190</v>
      </c>
      <c r="AU450" s="257" t="s">
        <v>87</v>
      </c>
      <c r="AV450" s="13" t="s">
        <v>87</v>
      </c>
      <c r="AW450" s="13" t="s">
        <v>34</v>
      </c>
      <c r="AX450" s="13" t="s">
        <v>78</v>
      </c>
      <c r="AY450" s="257" t="s">
        <v>179</v>
      </c>
    </row>
    <row r="451" s="14" customFormat="1">
      <c r="A451" s="14"/>
      <c r="B451" s="258"/>
      <c r="C451" s="259"/>
      <c r="D451" s="242" t="s">
        <v>190</v>
      </c>
      <c r="E451" s="260" t="s">
        <v>1</v>
      </c>
      <c r="F451" s="261" t="s">
        <v>192</v>
      </c>
      <c r="G451" s="259"/>
      <c r="H451" s="262">
        <v>288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8" t="s">
        <v>190</v>
      </c>
      <c r="AU451" s="268" t="s">
        <v>87</v>
      </c>
      <c r="AV451" s="14" t="s">
        <v>186</v>
      </c>
      <c r="AW451" s="14" t="s">
        <v>34</v>
      </c>
      <c r="AX451" s="14" t="s">
        <v>85</v>
      </c>
      <c r="AY451" s="268" t="s">
        <v>179</v>
      </c>
    </row>
    <row r="452" s="2" customFormat="1" ht="16.5" customHeight="1">
      <c r="A452" s="39"/>
      <c r="B452" s="40"/>
      <c r="C452" s="280" t="s">
        <v>357</v>
      </c>
      <c r="D452" s="280" t="s">
        <v>400</v>
      </c>
      <c r="E452" s="281" t="s">
        <v>3097</v>
      </c>
      <c r="F452" s="282" t="s">
        <v>3098</v>
      </c>
      <c r="G452" s="283" t="s">
        <v>479</v>
      </c>
      <c r="H452" s="284">
        <v>5.7599999999999998</v>
      </c>
      <c r="I452" s="285"/>
      <c r="J452" s="286">
        <f>ROUND(I452*H452,2)</f>
        <v>0</v>
      </c>
      <c r="K452" s="282" t="s">
        <v>1</v>
      </c>
      <c r="L452" s="287"/>
      <c r="M452" s="288" t="s">
        <v>1</v>
      </c>
      <c r="N452" s="289" t="s">
        <v>43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227</v>
      </c>
      <c r="AT452" s="240" t="s">
        <v>400</v>
      </c>
      <c r="AU452" s="240" t="s">
        <v>87</v>
      </c>
      <c r="AY452" s="18" t="s">
        <v>179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85</v>
      </c>
      <c r="BK452" s="241">
        <f>ROUND(I452*H452,2)</f>
        <v>0</v>
      </c>
      <c r="BL452" s="18" t="s">
        <v>186</v>
      </c>
      <c r="BM452" s="240" t="s">
        <v>3099</v>
      </c>
    </row>
    <row r="453" s="2" customFormat="1">
      <c r="A453" s="39"/>
      <c r="B453" s="40"/>
      <c r="C453" s="41"/>
      <c r="D453" s="242" t="s">
        <v>188</v>
      </c>
      <c r="E453" s="41"/>
      <c r="F453" s="243" t="s">
        <v>3098</v>
      </c>
      <c r="G453" s="41"/>
      <c r="H453" s="41"/>
      <c r="I453" s="244"/>
      <c r="J453" s="41"/>
      <c r="K453" s="41"/>
      <c r="L453" s="45"/>
      <c r="M453" s="245"/>
      <c r="N453" s="24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188</v>
      </c>
      <c r="AU453" s="18" t="s">
        <v>87</v>
      </c>
    </row>
    <row r="454" s="13" customFormat="1">
      <c r="A454" s="13"/>
      <c r="B454" s="247"/>
      <c r="C454" s="248"/>
      <c r="D454" s="242" t="s">
        <v>190</v>
      </c>
      <c r="E454" s="249" t="s">
        <v>1</v>
      </c>
      <c r="F454" s="250" t="s">
        <v>3100</v>
      </c>
      <c r="G454" s="248"/>
      <c r="H454" s="251">
        <v>5.7599999999999998</v>
      </c>
      <c r="I454" s="252"/>
      <c r="J454" s="248"/>
      <c r="K454" s="248"/>
      <c r="L454" s="253"/>
      <c r="M454" s="254"/>
      <c r="N454" s="255"/>
      <c r="O454" s="255"/>
      <c r="P454" s="255"/>
      <c r="Q454" s="255"/>
      <c r="R454" s="255"/>
      <c r="S454" s="255"/>
      <c r="T454" s="25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7" t="s">
        <v>190</v>
      </c>
      <c r="AU454" s="257" t="s">
        <v>87</v>
      </c>
      <c r="AV454" s="13" t="s">
        <v>87</v>
      </c>
      <c r="AW454" s="13" t="s">
        <v>34</v>
      </c>
      <c r="AX454" s="13" t="s">
        <v>78</v>
      </c>
      <c r="AY454" s="257" t="s">
        <v>179</v>
      </c>
    </row>
    <row r="455" s="14" customFormat="1">
      <c r="A455" s="14"/>
      <c r="B455" s="258"/>
      <c r="C455" s="259"/>
      <c r="D455" s="242" t="s">
        <v>190</v>
      </c>
      <c r="E455" s="260" t="s">
        <v>1</v>
      </c>
      <c r="F455" s="261" t="s">
        <v>192</v>
      </c>
      <c r="G455" s="259"/>
      <c r="H455" s="262">
        <v>5.7599999999999998</v>
      </c>
      <c r="I455" s="263"/>
      <c r="J455" s="259"/>
      <c r="K455" s="259"/>
      <c r="L455" s="264"/>
      <c r="M455" s="265"/>
      <c r="N455" s="266"/>
      <c r="O455" s="266"/>
      <c r="P455" s="266"/>
      <c r="Q455" s="266"/>
      <c r="R455" s="266"/>
      <c r="S455" s="266"/>
      <c r="T455" s="26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8" t="s">
        <v>190</v>
      </c>
      <c r="AU455" s="268" t="s">
        <v>87</v>
      </c>
      <c r="AV455" s="14" t="s">
        <v>186</v>
      </c>
      <c r="AW455" s="14" t="s">
        <v>34</v>
      </c>
      <c r="AX455" s="14" t="s">
        <v>85</v>
      </c>
      <c r="AY455" s="268" t="s">
        <v>179</v>
      </c>
    </row>
    <row r="456" s="2" customFormat="1" ht="33" customHeight="1">
      <c r="A456" s="39"/>
      <c r="B456" s="40"/>
      <c r="C456" s="229" t="s">
        <v>363</v>
      </c>
      <c r="D456" s="229" t="s">
        <v>181</v>
      </c>
      <c r="E456" s="230" t="s">
        <v>3101</v>
      </c>
      <c r="F456" s="231" t="s">
        <v>3102</v>
      </c>
      <c r="G456" s="232" t="s">
        <v>184</v>
      </c>
      <c r="H456" s="233">
        <v>288</v>
      </c>
      <c r="I456" s="234"/>
      <c r="J456" s="235">
        <f>ROUND(I456*H456,2)</f>
        <v>0</v>
      </c>
      <c r="K456" s="231" t="s">
        <v>1</v>
      </c>
      <c r="L456" s="45"/>
      <c r="M456" s="236" t="s">
        <v>1</v>
      </c>
      <c r="N456" s="237" t="s">
        <v>43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186</v>
      </c>
      <c r="AT456" s="240" t="s">
        <v>181</v>
      </c>
      <c r="AU456" s="240" t="s">
        <v>87</v>
      </c>
      <c r="AY456" s="18" t="s">
        <v>179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85</v>
      </c>
      <c r="BK456" s="241">
        <f>ROUND(I456*H456,2)</f>
        <v>0</v>
      </c>
      <c r="BL456" s="18" t="s">
        <v>186</v>
      </c>
      <c r="BM456" s="240" t="s">
        <v>3103</v>
      </c>
    </row>
    <row r="457" s="2" customFormat="1">
      <c r="A457" s="39"/>
      <c r="B457" s="40"/>
      <c r="C457" s="41"/>
      <c r="D457" s="242" t="s">
        <v>188</v>
      </c>
      <c r="E457" s="41"/>
      <c r="F457" s="243" t="s">
        <v>3102</v>
      </c>
      <c r="G457" s="41"/>
      <c r="H457" s="41"/>
      <c r="I457" s="244"/>
      <c r="J457" s="41"/>
      <c r="K457" s="41"/>
      <c r="L457" s="45"/>
      <c r="M457" s="245"/>
      <c r="N457" s="24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188</v>
      </c>
      <c r="AU457" s="18" t="s">
        <v>87</v>
      </c>
    </row>
    <row r="458" s="15" customFormat="1">
      <c r="A458" s="15"/>
      <c r="B458" s="270"/>
      <c r="C458" s="271"/>
      <c r="D458" s="242" t="s">
        <v>190</v>
      </c>
      <c r="E458" s="272" t="s">
        <v>1</v>
      </c>
      <c r="F458" s="273" t="s">
        <v>2874</v>
      </c>
      <c r="G458" s="271"/>
      <c r="H458" s="272" t="s">
        <v>1</v>
      </c>
      <c r="I458" s="274"/>
      <c r="J458" s="271"/>
      <c r="K458" s="271"/>
      <c r="L458" s="275"/>
      <c r="M458" s="276"/>
      <c r="N458" s="277"/>
      <c r="O458" s="277"/>
      <c r="P458" s="277"/>
      <c r="Q458" s="277"/>
      <c r="R458" s="277"/>
      <c r="S458" s="277"/>
      <c r="T458" s="27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9" t="s">
        <v>190</v>
      </c>
      <c r="AU458" s="279" t="s">
        <v>87</v>
      </c>
      <c r="AV458" s="15" t="s">
        <v>85</v>
      </c>
      <c r="AW458" s="15" t="s">
        <v>34</v>
      </c>
      <c r="AX458" s="15" t="s">
        <v>78</v>
      </c>
      <c r="AY458" s="279" t="s">
        <v>179</v>
      </c>
    </row>
    <row r="459" s="13" customFormat="1">
      <c r="A459" s="13"/>
      <c r="B459" s="247"/>
      <c r="C459" s="248"/>
      <c r="D459" s="242" t="s">
        <v>190</v>
      </c>
      <c r="E459" s="249" t="s">
        <v>1</v>
      </c>
      <c r="F459" s="250" t="s">
        <v>2893</v>
      </c>
      <c r="G459" s="248"/>
      <c r="H459" s="251">
        <v>54</v>
      </c>
      <c r="I459" s="252"/>
      <c r="J459" s="248"/>
      <c r="K459" s="248"/>
      <c r="L459" s="253"/>
      <c r="M459" s="254"/>
      <c r="N459" s="255"/>
      <c r="O459" s="255"/>
      <c r="P459" s="255"/>
      <c r="Q459" s="255"/>
      <c r="R459" s="255"/>
      <c r="S459" s="255"/>
      <c r="T459" s="25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7" t="s">
        <v>190</v>
      </c>
      <c r="AU459" s="257" t="s">
        <v>87</v>
      </c>
      <c r="AV459" s="13" t="s">
        <v>87</v>
      </c>
      <c r="AW459" s="13" t="s">
        <v>34</v>
      </c>
      <c r="AX459" s="13" t="s">
        <v>78</v>
      </c>
      <c r="AY459" s="257" t="s">
        <v>179</v>
      </c>
    </row>
    <row r="460" s="15" customFormat="1">
      <c r="A460" s="15"/>
      <c r="B460" s="270"/>
      <c r="C460" s="271"/>
      <c r="D460" s="242" t="s">
        <v>190</v>
      </c>
      <c r="E460" s="272" t="s">
        <v>1</v>
      </c>
      <c r="F460" s="273" t="s">
        <v>2898</v>
      </c>
      <c r="G460" s="271"/>
      <c r="H460" s="272" t="s">
        <v>1</v>
      </c>
      <c r="I460" s="274"/>
      <c r="J460" s="271"/>
      <c r="K460" s="271"/>
      <c r="L460" s="275"/>
      <c r="M460" s="276"/>
      <c r="N460" s="277"/>
      <c r="O460" s="277"/>
      <c r="P460" s="277"/>
      <c r="Q460" s="277"/>
      <c r="R460" s="277"/>
      <c r="S460" s="277"/>
      <c r="T460" s="278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9" t="s">
        <v>190</v>
      </c>
      <c r="AU460" s="279" t="s">
        <v>87</v>
      </c>
      <c r="AV460" s="15" t="s">
        <v>85</v>
      </c>
      <c r="AW460" s="15" t="s">
        <v>34</v>
      </c>
      <c r="AX460" s="15" t="s">
        <v>78</v>
      </c>
      <c r="AY460" s="279" t="s">
        <v>179</v>
      </c>
    </row>
    <row r="461" s="13" customFormat="1">
      <c r="A461" s="13"/>
      <c r="B461" s="247"/>
      <c r="C461" s="248"/>
      <c r="D461" s="242" t="s">
        <v>190</v>
      </c>
      <c r="E461" s="249" t="s">
        <v>1</v>
      </c>
      <c r="F461" s="250" t="s">
        <v>2899</v>
      </c>
      <c r="G461" s="248"/>
      <c r="H461" s="251">
        <v>234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7" t="s">
        <v>190</v>
      </c>
      <c r="AU461" s="257" t="s">
        <v>87</v>
      </c>
      <c r="AV461" s="13" t="s">
        <v>87</v>
      </c>
      <c r="AW461" s="13" t="s">
        <v>34</v>
      </c>
      <c r="AX461" s="13" t="s">
        <v>78</v>
      </c>
      <c r="AY461" s="257" t="s">
        <v>179</v>
      </c>
    </row>
    <row r="462" s="14" customFormat="1">
      <c r="A462" s="14"/>
      <c r="B462" s="258"/>
      <c r="C462" s="259"/>
      <c r="D462" s="242" t="s">
        <v>190</v>
      </c>
      <c r="E462" s="260" t="s">
        <v>1</v>
      </c>
      <c r="F462" s="261" t="s">
        <v>192</v>
      </c>
      <c r="G462" s="259"/>
      <c r="H462" s="262">
        <v>288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8" t="s">
        <v>190</v>
      </c>
      <c r="AU462" s="268" t="s">
        <v>87</v>
      </c>
      <c r="AV462" s="14" t="s">
        <v>186</v>
      </c>
      <c r="AW462" s="14" t="s">
        <v>34</v>
      </c>
      <c r="AX462" s="14" t="s">
        <v>85</v>
      </c>
      <c r="AY462" s="268" t="s">
        <v>179</v>
      </c>
    </row>
    <row r="463" s="2" customFormat="1" ht="16.5" customHeight="1">
      <c r="A463" s="39"/>
      <c r="B463" s="40"/>
      <c r="C463" s="280" t="s">
        <v>369</v>
      </c>
      <c r="D463" s="280" t="s">
        <v>400</v>
      </c>
      <c r="E463" s="281" t="s">
        <v>3104</v>
      </c>
      <c r="F463" s="282" t="s">
        <v>3105</v>
      </c>
      <c r="G463" s="283" t="s">
        <v>246</v>
      </c>
      <c r="H463" s="284">
        <v>14.4</v>
      </c>
      <c r="I463" s="285"/>
      <c r="J463" s="286">
        <f>ROUND(I463*H463,2)</f>
        <v>0</v>
      </c>
      <c r="K463" s="282" t="s">
        <v>1</v>
      </c>
      <c r="L463" s="287"/>
      <c r="M463" s="288" t="s">
        <v>1</v>
      </c>
      <c r="N463" s="289" t="s">
        <v>43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227</v>
      </c>
      <c r="AT463" s="240" t="s">
        <v>400</v>
      </c>
      <c r="AU463" s="240" t="s">
        <v>87</v>
      </c>
      <c r="AY463" s="18" t="s">
        <v>179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85</v>
      </c>
      <c r="BK463" s="241">
        <f>ROUND(I463*H463,2)</f>
        <v>0</v>
      </c>
      <c r="BL463" s="18" t="s">
        <v>186</v>
      </c>
      <c r="BM463" s="240" t="s">
        <v>3106</v>
      </c>
    </row>
    <row r="464" s="2" customFormat="1">
      <c r="A464" s="39"/>
      <c r="B464" s="40"/>
      <c r="C464" s="41"/>
      <c r="D464" s="242" t="s">
        <v>188</v>
      </c>
      <c r="E464" s="41"/>
      <c r="F464" s="243" t="s">
        <v>3105</v>
      </c>
      <c r="G464" s="41"/>
      <c r="H464" s="41"/>
      <c r="I464" s="244"/>
      <c r="J464" s="41"/>
      <c r="K464" s="41"/>
      <c r="L464" s="45"/>
      <c r="M464" s="245"/>
      <c r="N464" s="24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188</v>
      </c>
      <c r="AU464" s="18" t="s">
        <v>87</v>
      </c>
    </row>
    <row r="465" s="15" customFormat="1">
      <c r="A465" s="15"/>
      <c r="B465" s="270"/>
      <c r="C465" s="271"/>
      <c r="D465" s="242" t="s">
        <v>190</v>
      </c>
      <c r="E465" s="272" t="s">
        <v>1</v>
      </c>
      <c r="F465" s="273" t="s">
        <v>2874</v>
      </c>
      <c r="G465" s="271"/>
      <c r="H465" s="272" t="s">
        <v>1</v>
      </c>
      <c r="I465" s="274"/>
      <c r="J465" s="271"/>
      <c r="K465" s="271"/>
      <c r="L465" s="275"/>
      <c r="M465" s="276"/>
      <c r="N465" s="277"/>
      <c r="O465" s="277"/>
      <c r="P465" s="277"/>
      <c r="Q465" s="277"/>
      <c r="R465" s="277"/>
      <c r="S465" s="277"/>
      <c r="T465" s="27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9" t="s">
        <v>190</v>
      </c>
      <c r="AU465" s="279" t="s">
        <v>87</v>
      </c>
      <c r="AV465" s="15" t="s">
        <v>85</v>
      </c>
      <c r="AW465" s="15" t="s">
        <v>34</v>
      </c>
      <c r="AX465" s="15" t="s">
        <v>78</v>
      </c>
      <c r="AY465" s="279" t="s">
        <v>179</v>
      </c>
    </row>
    <row r="466" s="13" customFormat="1">
      <c r="A466" s="13"/>
      <c r="B466" s="247"/>
      <c r="C466" s="248"/>
      <c r="D466" s="242" t="s">
        <v>190</v>
      </c>
      <c r="E466" s="249" t="s">
        <v>1</v>
      </c>
      <c r="F466" s="250" t="s">
        <v>3107</v>
      </c>
      <c r="G466" s="248"/>
      <c r="H466" s="251">
        <v>2.7000000000000002</v>
      </c>
      <c r="I466" s="252"/>
      <c r="J466" s="248"/>
      <c r="K466" s="248"/>
      <c r="L466" s="253"/>
      <c r="M466" s="254"/>
      <c r="N466" s="255"/>
      <c r="O466" s="255"/>
      <c r="P466" s="255"/>
      <c r="Q466" s="255"/>
      <c r="R466" s="255"/>
      <c r="S466" s="255"/>
      <c r="T466" s="25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7" t="s">
        <v>190</v>
      </c>
      <c r="AU466" s="257" t="s">
        <v>87</v>
      </c>
      <c r="AV466" s="13" t="s">
        <v>87</v>
      </c>
      <c r="AW466" s="13" t="s">
        <v>34</v>
      </c>
      <c r="AX466" s="13" t="s">
        <v>78</v>
      </c>
      <c r="AY466" s="257" t="s">
        <v>179</v>
      </c>
    </row>
    <row r="467" s="15" customFormat="1">
      <c r="A467" s="15"/>
      <c r="B467" s="270"/>
      <c r="C467" s="271"/>
      <c r="D467" s="242" t="s">
        <v>190</v>
      </c>
      <c r="E467" s="272" t="s">
        <v>1</v>
      </c>
      <c r="F467" s="273" t="s">
        <v>2898</v>
      </c>
      <c r="G467" s="271"/>
      <c r="H467" s="272" t="s">
        <v>1</v>
      </c>
      <c r="I467" s="274"/>
      <c r="J467" s="271"/>
      <c r="K467" s="271"/>
      <c r="L467" s="275"/>
      <c r="M467" s="276"/>
      <c r="N467" s="277"/>
      <c r="O467" s="277"/>
      <c r="P467" s="277"/>
      <c r="Q467" s="277"/>
      <c r="R467" s="277"/>
      <c r="S467" s="277"/>
      <c r="T467" s="27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9" t="s">
        <v>190</v>
      </c>
      <c r="AU467" s="279" t="s">
        <v>87</v>
      </c>
      <c r="AV467" s="15" t="s">
        <v>85</v>
      </c>
      <c r="AW467" s="15" t="s">
        <v>34</v>
      </c>
      <c r="AX467" s="15" t="s">
        <v>78</v>
      </c>
      <c r="AY467" s="279" t="s">
        <v>179</v>
      </c>
    </row>
    <row r="468" s="13" customFormat="1">
      <c r="A468" s="13"/>
      <c r="B468" s="247"/>
      <c r="C468" s="248"/>
      <c r="D468" s="242" t="s">
        <v>190</v>
      </c>
      <c r="E468" s="249" t="s">
        <v>1</v>
      </c>
      <c r="F468" s="250" t="s">
        <v>3108</v>
      </c>
      <c r="G468" s="248"/>
      <c r="H468" s="251">
        <v>11.699999999999999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7" t="s">
        <v>190</v>
      </c>
      <c r="AU468" s="257" t="s">
        <v>87</v>
      </c>
      <c r="AV468" s="13" t="s">
        <v>87</v>
      </c>
      <c r="AW468" s="13" t="s">
        <v>34</v>
      </c>
      <c r="AX468" s="13" t="s">
        <v>78</v>
      </c>
      <c r="AY468" s="257" t="s">
        <v>179</v>
      </c>
    </row>
    <row r="469" s="14" customFormat="1">
      <c r="A469" s="14"/>
      <c r="B469" s="258"/>
      <c r="C469" s="259"/>
      <c r="D469" s="242" t="s">
        <v>190</v>
      </c>
      <c r="E469" s="260" t="s">
        <v>1</v>
      </c>
      <c r="F469" s="261" t="s">
        <v>192</v>
      </c>
      <c r="G469" s="259"/>
      <c r="H469" s="262">
        <v>14.4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190</v>
      </c>
      <c r="AU469" s="268" t="s">
        <v>87</v>
      </c>
      <c r="AV469" s="14" t="s">
        <v>186</v>
      </c>
      <c r="AW469" s="14" t="s">
        <v>34</v>
      </c>
      <c r="AX469" s="14" t="s">
        <v>85</v>
      </c>
      <c r="AY469" s="268" t="s">
        <v>179</v>
      </c>
    </row>
    <row r="470" s="12" customFormat="1" ht="22.8" customHeight="1">
      <c r="A470" s="12"/>
      <c r="B470" s="213"/>
      <c r="C470" s="214"/>
      <c r="D470" s="215" t="s">
        <v>77</v>
      </c>
      <c r="E470" s="227" t="s">
        <v>95</v>
      </c>
      <c r="F470" s="227" t="s">
        <v>669</v>
      </c>
      <c r="G470" s="214"/>
      <c r="H470" s="214"/>
      <c r="I470" s="217"/>
      <c r="J470" s="228">
        <f>BK470</f>
        <v>0</v>
      </c>
      <c r="K470" s="214"/>
      <c r="L470" s="219"/>
      <c r="M470" s="220"/>
      <c r="N470" s="221"/>
      <c r="O470" s="221"/>
      <c r="P470" s="222">
        <f>SUM(P471:P472)</f>
        <v>0</v>
      </c>
      <c r="Q470" s="221"/>
      <c r="R470" s="222">
        <f>SUM(R471:R472)</f>
        <v>0</v>
      </c>
      <c r="S470" s="221"/>
      <c r="T470" s="223">
        <f>SUM(T471:T472)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4" t="s">
        <v>85</v>
      </c>
      <c r="AT470" s="225" t="s">
        <v>77</v>
      </c>
      <c r="AU470" s="225" t="s">
        <v>85</v>
      </c>
      <c r="AY470" s="224" t="s">
        <v>179</v>
      </c>
      <c r="BK470" s="226">
        <f>SUM(BK471:BK472)</f>
        <v>0</v>
      </c>
    </row>
    <row r="471" s="2" customFormat="1" ht="24.15" customHeight="1">
      <c r="A471" s="39"/>
      <c r="B471" s="40"/>
      <c r="C471" s="229" t="s">
        <v>378</v>
      </c>
      <c r="D471" s="229" t="s">
        <v>181</v>
      </c>
      <c r="E471" s="230" t="s">
        <v>3109</v>
      </c>
      <c r="F471" s="231" t="s">
        <v>3110</v>
      </c>
      <c r="G471" s="232" t="s">
        <v>195</v>
      </c>
      <c r="H471" s="233">
        <v>1</v>
      </c>
      <c r="I471" s="234"/>
      <c r="J471" s="235">
        <f>ROUND(I471*H471,2)</f>
        <v>0</v>
      </c>
      <c r="K471" s="231" t="s">
        <v>1</v>
      </c>
      <c r="L471" s="45"/>
      <c r="M471" s="236" t="s">
        <v>1</v>
      </c>
      <c r="N471" s="237" t="s">
        <v>43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186</v>
      </c>
      <c r="AT471" s="240" t="s">
        <v>181</v>
      </c>
      <c r="AU471" s="240" t="s">
        <v>87</v>
      </c>
      <c r="AY471" s="18" t="s">
        <v>179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85</v>
      </c>
      <c r="BK471" s="241">
        <f>ROUND(I471*H471,2)</f>
        <v>0</v>
      </c>
      <c r="BL471" s="18" t="s">
        <v>186</v>
      </c>
      <c r="BM471" s="240" t="s">
        <v>3111</v>
      </c>
    </row>
    <row r="472" s="2" customFormat="1">
      <c r="A472" s="39"/>
      <c r="B472" s="40"/>
      <c r="C472" s="41"/>
      <c r="D472" s="242" t="s">
        <v>188</v>
      </c>
      <c r="E472" s="41"/>
      <c r="F472" s="243" t="s">
        <v>3110</v>
      </c>
      <c r="G472" s="41"/>
      <c r="H472" s="41"/>
      <c r="I472" s="244"/>
      <c r="J472" s="41"/>
      <c r="K472" s="41"/>
      <c r="L472" s="45"/>
      <c r="M472" s="245"/>
      <c r="N472" s="246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188</v>
      </c>
      <c r="AU472" s="18" t="s">
        <v>87</v>
      </c>
    </row>
    <row r="473" s="12" customFormat="1" ht="22.8" customHeight="1">
      <c r="A473" s="12"/>
      <c r="B473" s="213"/>
      <c r="C473" s="214"/>
      <c r="D473" s="215" t="s">
        <v>77</v>
      </c>
      <c r="E473" s="227" t="s">
        <v>186</v>
      </c>
      <c r="F473" s="227" t="s">
        <v>803</v>
      </c>
      <c r="G473" s="214"/>
      <c r="H473" s="214"/>
      <c r="I473" s="217"/>
      <c r="J473" s="228">
        <f>BK473</f>
        <v>0</v>
      </c>
      <c r="K473" s="214"/>
      <c r="L473" s="219"/>
      <c r="M473" s="220"/>
      <c r="N473" s="221"/>
      <c r="O473" s="221"/>
      <c r="P473" s="222">
        <f>SUM(P474:P502)</f>
        <v>0</v>
      </c>
      <c r="Q473" s="221"/>
      <c r="R473" s="222">
        <f>SUM(R474:R502)</f>
        <v>0</v>
      </c>
      <c r="S473" s="221"/>
      <c r="T473" s="223">
        <f>SUM(T474:T502)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24" t="s">
        <v>85</v>
      </c>
      <c r="AT473" s="225" t="s">
        <v>77</v>
      </c>
      <c r="AU473" s="225" t="s">
        <v>85</v>
      </c>
      <c r="AY473" s="224" t="s">
        <v>179</v>
      </c>
      <c r="BK473" s="226">
        <f>SUM(BK474:BK502)</f>
        <v>0</v>
      </c>
    </row>
    <row r="474" s="2" customFormat="1" ht="24.15" customHeight="1">
      <c r="A474" s="39"/>
      <c r="B474" s="40"/>
      <c r="C474" s="229" t="s">
        <v>385</v>
      </c>
      <c r="D474" s="229" t="s">
        <v>181</v>
      </c>
      <c r="E474" s="230" t="s">
        <v>1571</v>
      </c>
      <c r="F474" s="231" t="s">
        <v>1572</v>
      </c>
      <c r="G474" s="232" t="s">
        <v>246</v>
      </c>
      <c r="H474" s="233">
        <v>35.295999999999999</v>
      </c>
      <c r="I474" s="234"/>
      <c r="J474" s="235">
        <f>ROUND(I474*H474,2)</f>
        <v>0</v>
      </c>
      <c r="K474" s="231" t="s">
        <v>1</v>
      </c>
      <c r="L474" s="45"/>
      <c r="M474" s="236" t="s">
        <v>1</v>
      </c>
      <c r="N474" s="237" t="s">
        <v>43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186</v>
      </c>
      <c r="AT474" s="240" t="s">
        <v>181</v>
      </c>
      <c r="AU474" s="240" t="s">
        <v>87</v>
      </c>
      <c r="AY474" s="18" t="s">
        <v>179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85</v>
      </c>
      <c r="BK474" s="241">
        <f>ROUND(I474*H474,2)</f>
        <v>0</v>
      </c>
      <c r="BL474" s="18" t="s">
        <v>186</v>
      </c>
      <c r="BM474" s="240" t="s">
        <v>3112</v>
      </c>
    </row>
    <row r="475" s="2" customFormat="1">
      <c r="A475" s="39"/>
      <c r="B475" s="40"/>
      <c r="C475" s="41"/>
      <c r="D475" s="242" t="s">
        <v>188</v>
      </c>
      <c r="E475" s="41"/>
      <c r="F475" s="243" t="s">
        <v>1572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188</v>
      </c>
      <c r="AU475" s="18" t="s">
        <v>87</v>
      </c>
    </row>
    <row r="476" s="15" customFormat="1">
      <c r="A476" s="15"/>
      <c r="B476" s="270"/>
      <c r="C476" s="271"/>
      <c r="D476" s="242" t="s">
        <v>190</v>
      </c>
      <c r="E476" s="272" t="s">
        <v>1</v>
      </c>
      <c r="F476" s="273" t="s">
        <v>2898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190</v>
      </c>
      <c r="AU476" s="279" t="s">
        <v>87</v>
      </c>
      <c r="AV476" s="15" t="s">
        <v>85</v>
      </c>
      <c r="AW476" s="15" t="s">
        <v>34</v>
      </c>
      <c r="AX476" s="15" t="s">
        <v>78</v>
      </c>
      <c r="AY476" s="279" t="s">
        <v>179</v>
      </c>
    </row>
    <row r="477" s="13" customFormat="1">
      <c r="A477" s="13"/>
      <c r="B477" s="247"/>
      <c r="C477" s="248"/>
      <c r="D477" s="242" t="s">
        <v>190</v>
      </c>
      <c r="E477" s="249" t="s">
        <v>1</v>
      </c>
      <c r="F477" s="250" t="s">
        <v>3113</v>
      </c>
      <c r="G477" s="248"/>
      <c r="H477" s="251">
        <v>28.48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190</v>
      </c>
      <c r="AU477" s="257" t="s">
        <v>87</v>
      </c>
      <c r="AV477" s="13" t="s">
        <v>87</v>
      </c>
      <c r="AW477" s="13" t="s">
        <v>34</v>
      </c>
      <c r="AX477" s="13" t="s">
        <v>78</v>
      </c>
      <c r="AY477" s="257" t="s">
        <v>179</v>
      </c>
    </row>
    <row r="478" s="15" customFormat="1">
      <c r="A478" s="15"/>
      <c r="B478" s="270"/>
      <c r="C478" s="271"/>
      <c r="D478" s="242" t="s">
        <v>190</v>
      </c>
      <c r="E478" s="272" t="s">
        <v>1</v>
      </c>
      <c r="F478" s="273" t="s">
        <v>2884</v>
      </c>
      <c r="G478" s="271"/>
      <c r="H478" s="272" t="s">
        <v>1</v>
      </c>
      <c r="I478" s="274"/>
      <c r="J478" s="271"/>
      <c r="K478" s="271"/>
      <c r="L478" s="275"/>
      <c r="M478" s="276"/>
      <c r="N478" s="277"/>
      <c r="O478" s="277"/>
      <c r="P478" s="277"/>
      <c r="Q478" s="277"/>
      <c r="R478" s="277"/>
      <c r="S478" s="277"/>
      <c r="T478" s="27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9" t="s">
        <v>190</v>
      </c>
      <c r="AU478" s="279" t="s">
        <v>87</v>
      </c>
      <c r="AV478" s="15" t="s">
        <v>85</v>
      </c>
      <c r="AW478" s="15" t="s">
        <v>34</v>
      </c>
      <c r="AX478" s="15" t="s">
        <v>78</v>
      </c>
      <c r="AY478" s="279" t="s">
        <v>179</v>
      </c>
    </row>
    <row r="479" s="13" customFormat="1">
      <c r="A479" s="13"/>
      <c r="B479" s="247"/>
      <c r="C479" s="248"/>
      <c r="D479" s="242" t="s">
        <v>190</v>
      </c>
      <c r="E479" s="249" t="s">
        <v>1</v>
      </c>
      <c r="F479" s="250" t="s">
        <v>3114</v>
      </c>
      <c r="G479" s="248"/>
      <c r="H479" s="251">
        <v>0.80000000000000004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190</v>
      </c>
      <c r="AU479" s="257" t="s">
        <v>87</v>
      </c>
      <c r="AV479" s="13" t="s">
        <v>87</v>
      </c>
      <c r="AW479" s="13" t="s">
        <v>34</v>
      </c>
      <c r="AX479" s="13" t="s">
        <v>78</v>
      </c>
      <c r="AY479" s="257" t="s">
        <v>179</v>
      </c>
    </row>
    <row r="480" s="15" customFormat="1">
      <c r="A480" s="15"/>
      <c r="B480" s="270"/>
      <c r="C480" s="271"/>
      <c r="D480" s="242" t="s">
        <v>190</v>
      </c>
      <c r="E480" s="272" t="s">
        <v>1</v>
      </c>
      <c r="F480" s="273" t="s">
        <v>3115</v>
      </c>
      <c r="G480" s="271"/>
      <c r="H480" s="272" t="s">
        <v>1</v>
      </c>
      <c r="I480" s="274"/>
      <c r="J480" s="271"/>
      <c r="K480" s="271"/>
      <c r="L480" s="275"/>
      <c r="M480" s="276"/>
      <c r="N480" s="277"/>
      <c r="O480" s="277"/>
      <c r="P480" s="277"/>
      <c r="Q480" s="277"/>
      <c r="R480" s="277"/>
      <c r="S480" s="277"/>
      <c r="T480" s="27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9" t="s">
        <v>190</v>
      </c>
      <c r="AU480" s="279" t="s">
        <v>87</v>
      </c>
      <c r="AV480" s="15" t="s">
        <v>85</v>
      </c>
      <c r="AW480" s="15" t="s">
        <v>34</v>
      </c>
      <c r="AX480" s="15" t="s">
        <v>78</v>
      </c>
      <c r="AY480" s="279" t="s">
        <v>179</v>
      </c>
    </row>
    <row r="481" s="13" customFormat="1">
      <c r="A481" s="13"/>
      <c r="B481" s="247"/>
      <c r="C481" s="248"/>
      <c r="D481" s="242" t="s">
        <v>190</v>
      </c>
      <c r="E481" s="249" t="s">
        <v>1</v>
      </c>
      <c r="F481" s="250" t="s">
        <v>3116</v>
      </c>
      <c r="G481" s="248"/>
      <c r="H481" s="251">
        <v>4.7999999999999998</v>
      </c>
      <c r="I481" s="252"/>
      <c r="J481" s="248"/>
      <c r="K481" s="248"/>
      <c r="L481" s="253"/>
      <c r="M481" s="254"/>
      <c r="N481" s="255"/>
      <c r="O481" s="255"/>
      <c r="P481" s="255"/>
      <c r="Q481" s="255"/>
      <c r="R481" s="255"/>
      <c r="S481" s="255"/>
      <c r="T481" s="25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7" t="s">
        <v>190</v>
      </c>
      <c r="AU481" s="257" t="s">
        <v>87</v>
      </c>
      <c r="AV481" s="13" t="s">
        <v>87</v>
      </c>
      <c r="AW481" s="13" t="s">
        <v>34</v>
      </c>
      <c r="AX481" s="13" t="s">
        <v>78</v>
      </c>
      <c r="AY481" s="257" t="s">
        <v>179</v>
      </c>
    </row>
    <row r="482" s="13" customFormat="1">
      <c r="A482" s="13"/>
      <c r="B482" s="247"/>
      <c r="C482" s="248"/>
      <c r="D482" s="242" t="s">
        <v>190</v>
      </c>
      <c r="E482" s="249" t="s">
        <v>1</v>
      </c>
      <c r="F482" s="250" t="s">
        <v>3117</v>
      </c>
      <c r="G482" s="248"/>
      <c r="H482" s="251">
        <v>0.95999999999999996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7" t="s">
        <v>190</v>
      </c>
      <c r="AU482" s="257" t="s">
        <v>87</v>
      </c>
      <c r="AV482" s="13" t="s">
        <v>87</v>
      </c>
      <c r="AW482" s="13" t="s">
        <v>34</v>
      </c>
      <c r="AX482" s="13" t="s">
        <v>78</v>
      </c>
      <c r="AY482" s="257" t="s">
        <v>179</v>
      </c>
    </row>
    <row r="483" s="15" customFormat="1">
      <c r="A483" s="15"/>
      <c r="B483" s="270"/>
      <c r="C483" s="271"/>
      <c r="D483" s="242" t="s">
        <v>190</v>
      </c>
      <c r="E483" s="272" t="s">
        <v>1</v>
      </c>
      <c r="F483" s="273" t="s">
        <v>3118</v>
      </c>
      <c r="G483" s="271"/>
      <c r="H483" s="272" t="s">
        <v>1</v>
      </c>
      <c r="I483" s="274"/>
      <c r="J483" s="271"/>
      <c r="K483" s="271"/>
      <c r="L483" s="275"/>
      <c r="M483" s="276"/>
      <c r="N483" s="277"/>
      <c r="O483" s="277"/>
      <c r="P483" s="277"/>
      <c r="Q483" s="277"/>
      <c r="R483" s="277"/>
      <c r="S483" s="277"/>
      <c r="T483" s="27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9" t="s">
        <v>190</v>
      </c>
      <c r="AU483" s="279" t="s">
        <v>87</v>
      </c>
      <c r="AV483" s="15" t="s">
        <v>85</v>
      </c>
      <c r="AW483" s="15" t="s">
        <v>34</v>
      </c>
      <c r="AX483" s="15" t="s">
        <v>78</v>
      </c>
      <c r="AY483" s="279" t="s">
        <v>179</v>
      </c>
    </row>
    <row r="484" s="13" customFormat="1">
      <c r="A484" s="13"/>
      <c r="B484" s="247"/>
      <c r="C484" s="248"/>
      <c r="D484" s="242" t="s">
        <v>190</v>
      </c>
      <c r="E484" s="249" t="s">
        <v>1</v>
      </c>
      <c r="F484" s="250" t="s">
        <v>3119</v>
      </c>
      <c r="G484" s="248"/>
      <c r="H484" s="251">
        <v>0.25600000000000001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7" t="s">
        <v>190</v>
      </c>
      <c r="AU484" s="257" t="s">
        <v>87</v>
      </c>
      <c r="AV484" s="13" t="s">
        <v>87</v>
      </c>
      <c r="AW484" s="13" t="s">
        <v>34</v>
      </c>
      <c r="AX484" s="13" t="s">
        <v>78</v>
      </c>
      <c r="AY484" s="257" t="s">
        <v>179</v>
      </c>
    </row>
    <row r="485" s="14" customFormat="1">
      <c r="A485" s="14"/>
      <c r="B485" s="258"/>
      <c r="C485" s="259"/>
      <c r="D485" s="242" t="s">
        <v>190</v>
      </c>
      <c r="E485" s="260" t="s">
        <v>1</v>
      </c>
      <c r="F485" s="261" t="s">
        <v>192</v>
      </c>
      <c r="G485" s="259"/>
      <c r="H485" s="262">
        <v>35.295999999999999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8" t="s">
        <v>190</v>
      </c>
      <c r="AU485" s="268" t="s">
        <v>87</v>
      </c>
      <c r="AV485" s="14" t="s">
        <v>186</v>
      </c>
      <c r="AW485" s="14" t="s">
        <v>34</v>
      </c>
      <c r="AX485" s="14" t="s">
        <v>85</v>
      </c>
      <c r="AY485" s="268" t="s">
        <v>179</v>
      </c>
    </row>
    <row r="486" s="2" customFormat="1" ht="24.15" customHeight="1">
      <c r="A486" s="39"/>
      <c r="B486" s="40"/>
      <c r="C486" s="229" t="s">
        <v>392</v>
      </c>
      <c r="D486" s="229" t="s">
        <v>181</v>
      </c>
      <c r="E486" s="230" t="s">
        <v>1577</v>
      </c>
      <c r="F486" s="231" t="s">
        <v>1578</v>
      </c>
      <c r="G486" s="232" t="s">
        <v>195</v>
      </c>
      <c r="H486" s="233">
        <v>3</v>
      </c>
      <c r="I486" s="234"/>
      <c r="J486" s="235">
        <f>ROUND(I486*H486,2)</f>
        <v>0</v>
      </c>
      <c r="K486" s="231" t="s">
        <v>1</v>
      </c>
      <c r="L486" s="45"/>
      <c r="M486" s="236" t="s">
        <v>1</v>
      </c>
      <c r="N486" s="237" t="s">
        <v>43</v>
      </c>
      <c r="O486" s="92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186</v>
      </c>
      <c r="AT486" s="240" t="s">
        <v>181</v>
      </c>
      <c r="AU486" s="240" t="s">
        <v>87</v>
      </c>
      <c r="AY486" s="18" t="s">
        <v>179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85</v>
      </c>
      <c r="BK486" s="241">
        <f>ROUND(I486*H486,2)</f>
        <v>0</v>
      </c>
      <c r="BL486" s="18" t="s">
        <v>186</v>
      </c>
      <c r="BM486" s="240" t="s">
        <v>3120</v>
      </c>
    </row>
    <row r="487" s="2" customFormat="1">
      <c r="A487" s="39"/>
      <c r="B487" s="40"/>
      <c r="C487" s="41"/>
      <c r="D487" s="242" t="s">
        <v>188</v>
      </c>
      <c r="E487" s="41"/>
      <c r="F487" s="243" t="s">
        <v>1578</v>
      </c>
      <c r="G487" s="41"/>
      <c r="H487" s="41"/>
      <c r="I487" s="244"/>
      <c r="J487" s="41"/>
      <c r="K487" s="41"/>
      <c r="L487" s="45"/>
      <c r="M487" s="245"/>
      <c r="N487" s="24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188</v>
      </c>
      <c r="AU487" s="18" t="s">
        <v>87</v>
      </c>
    </row>
    <row r="488" s="15" customFormat="1">
      <c r="A488" s="15"/>
      <c r="B488" s="270"/>
      <c r="C488" s="271"/>
      <c r="D488" s="242" t="s">
        <v>190</v>
      </c>
      <c r="E488" s="272" t="s">
        <v>1</v>
      </c>
      <c r="F488" s="273" t="s">
        <v>3013</v>
      </c>
      <c r="G488" s="271"/>
      <c r="H488" s="272" t="s">
        <v>1</v>
      </c>
      <c r="I488" s="274"/>
      <c r="J488" s="271"/>
      <c r="K488" s="271"/>
      <c r="L488" s="275"/>
      <c r="M488" s="276"/>
      <c r="N488" s="277"/>
      <c r="O488" s="277"/>
      <c r="P488" s="277"/>
      <c r="Q488" s="277"/>
      <c r="R488" s="277"/>
      <c r="S488" s="277"/>
      <c r="T488" s="27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9" t="s">
        <v>190</v>
      </c>
      <c r="AU488" s="279" t="s">
        <v>87</v>
      </c>
      <c r="AV488" s="15" t="s">
        <v>85</v>
      </c>
      <c r="AW488" s="15" t="s">
        <v>34</v>
      </c>
      <c r="AX488" s="15" t="s">
        <v>78</v>
      </c>
      <c r="AY488" s="279" t="s">
        <v>179</v>
      </c>
    </row>
    <row r="489" s="13" customFormat="1">
      <c r="A489" s="13"/>
      <c r="B489" s="247"/>
      <c r="C489" s="248"/>
      <c r="D489" s="242" t="s">
        <v>190</v>
      </c>
      <c r="E489" s="249" t="s">
        <v>1</v>
      </c>
      <c r="F489" s="250" t="s">
        <v>3121</v>
      </c>
      <c r="G489" s="248"/>
      <c r="H489" s="251">
        <v>1</v>
      </c>
      <c r="I489" s="252"/>
      <c r="J489" s="248"/>
      <c r="K489" s="248"/>
      <c r="L489" s="253"/>
      <c r="M489" s="254"/>
      <c r="N489" s="255"/>
      <c r="O489" s="255"/>
      <c r="P489" s="255"/>
      <c r="Q489" s="255"/>
      <c r="R489" s="255"/>
      <c r="S489" s="255"/>
      <c r="T489" s="25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7" t="s">
        <v>190</v>
      </c>
      <c r="AU489" s="257" t="s">
        <v>87</v>
      </c>
      <c r="AV489" s="13" t="s">
        <v>87</v>
      </c>
      <c r="AW489" s="13" t="s">
        <v>34</v>
      </c>
      <c r="AX489" s="13" t="s">
        <v>78</v>
      </c>
      <c r="AY489" s="257" t="s">
        <v>179</v>
      </c>
    </row>
    <row r="490" s="13" customFormat="1">
      <c r="A490" s="13"/>
      <c r="B490" s="247"/>
      <c r="C490" s="248"/>
      <c r="D490" s="242" t="s">
        <v>190</v>
      </c>
      <c r="E490" s="249" t="s">
        <v>1</v>
      </c>
      <c r="F490" s="250" t="s">
        <v>3122</v>
      </c>
      <c r="G490" s="248"/>
      <c r="H490" s="251">
        <v>2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7" t="s">
        <v>190</v>
      </c>
      <c r="AU490" s="257" t="s">
        <v>87</v>
      </c>
      <c r="AV490" s="13" t="s">
        <v>87</v>
      </c>
      <c r="AW490" s="13" t="s">
        <v>34</v>
      </c>
      <c r="AX490" s="13" t="s">
        <v>78</v>
      </c>
      <c r="AY490" s="257" t="s">
        <v>179</v>
      </c>
    </row>
    <row r="491" s="14" customFormat="1">
      <c r="A491" s="14"/>
      <c r="B491" s="258"/>
      <c r="C491" s="259"/>
      <c r="D491" s="242" t="s">
        <v>190</v>
      </c>
      <c r="E491" s="260" t="s">
        <v>1</v>
      </c>
      <c r="F491" s="261" t="s">
        <v>192</v>
      </c>
      <c r="G491" s="259"/>
      <c r="H491" s="262">
        <v>3</v>
      </c>
      <c r="I491" s="263"/>
      <c r="J491" s="259"/>
      <c r="K491" s="259"/>
      <c r="L491" s="264"/>
      <c r="M491" s="265"/>
      <c r="N491" s="266"/>
      <c r="O491" s="266"/>
      <c r="P491" s="266"/>
      <c r="Q491" s="266"/>
      <c r="R491" s="266"/>
      <c r="S491" s="266"/>
      <c r="T491" s="26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8" t="s">
        <v>190</v>
      </c>
      <c r="AU491" s="268" t="s">
        <v>87</v>
      </c>
      <c r="AV491" s="14" t="s">
        <v>186</v>
      </c>
      <c r="AW491" s="14" t="s">
        <v>34</v>
      </c>
      <c r="AX491" s="14" t="s">
        <v>85</v>
      </c>
      <c r="AY491" s="268" t="s">
        <v>179</v>
      </c>
    </row>
    <row r="492" s="2" customFormat="1" ht="24.15" customHeight="1">
      <c r="A492" s="39"/>
      <c r="B492" s="40"/>
      <c r="C492" s="280" t="s">
        <v>399</v>
      </c>
      <c r="D492" s="280" t="s">
        <v>400</v>
      </c>
      <c r="E492" s="281" t="s">
        <v>3123</v>
      </c>
      <c r="F492" s="282" t="s">
        <v>3124</v>
      </c>
      <c r="G492" s="283" t="s">
        <v>195</v>
      </c>
      <c r="H492" s="284">
        <v>1</v>
      </c>
      <c r="I492" s="285"/>
      <c r="J492" s="286">
        <f>ROUND(I492*H492,2)</f>
        <v>0</v>
      </c>
      <c r="K492" s="282" t="s">
        <v>1</v>
      </c>
      <c r="L492" s="287"/>
      <c r="M492" s="288" t="s">
        <v>1</v>
      </c>
      <c r="N492" s="289" t="s">
        <v>43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227</v>
      </c>
      <c r="AT492" s="240" t="s">
        <v>400</v>
      </c>
      <c r="AU492" s="240" t="s">
        <v>87</v>
      </c>
      <c r="AY492" s="18" t="s">
        <v>179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85</v>
      </c>
      <c r="BK492" s="241">
        <f>ROUND(I492*H492,2)</f>
        <v>0</v>
      </c>
      <c r="BL492" s="18" t="s">
        <v>186</v>
      </c>
      <c r="BM492" s="240" t="s">
        <v>3125</v>
      </c>
    </row>
    <row r="493" s="2" customFormat="1">
      <c r="A493" s="39"/>
      <c r="B493" s="40"/>
      <c r="C493" s="41"/>
      <c r="D493" s="242" t="s">
        <v>188</v>
      </c>
      <c r="E493" s="41"/>
      <c r="F493" s="243" t="s">
        <v>3124</v>
      </c>
      <c r="G493" s="41"/>
      <c r="H493" s="41"/>
      <c r="I493" s="244"/>
      <c r="J493" s="41"/>
      <c r="K493" s="41"/>
      <c r="L493" s="45"/>
      <c r="M493" s="245"/>
      <c r="N493" s="24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188</v>
      </c>
      <c r="AU493" s="18" t="s">
        <v>87</v>
      </c>
    </row>
    <row r="494" s="2" customFormat="1" ht="24.15" customHeight="1">
      <c r="A494" s="39"/>
      <c r="B494" s="40"/>
      <c r="C494" s="280" t="s">
        <v>408</v>
      </c>
      <c r="D494" s="280" t="s">
        <v>400</v>
      </c>
      <c r="E494" s="281" t="s">
        <v>3126</v>
      </c>
      <c r="F494" s="282" t="s">
        <v>3127</v>
      </c>
      <c r="G494" s="283" t="s">
        <v>195</v>
      </c>
      <c r="H494" s="284">
        <v>2</v>
      </c>
      <c r="I494" s="285"/>
      <c r="J494" s="286">
        <f>ROUND(I494*H494,2)</f>
        <v>0</v>
      </c>
      <c r="K494" s="282" t="s">
        <v>1</v>
      </c>
      <c r="L494" s="287"/>
      <c r="M494" s="288" t="s">
        <v>1</v>
      </c>
      <c r="N494" s="289" t="s">
        <v>43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227</v>
      </c>
      <c r="AT494" s="240" t="s">
        <v>400</v>
      </c>
      <c r="AU494" s="240" t="s">
        <v>87</v>
      </c>
      <c r="AY494" s="18" t="s">
        <v>179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85</v>
      </c>
      <c r="BK494" s="241">
        <f>ROUND(I494*H494,2)</f>
        <v>0</v>
      </c>
      <c r="BL494" s="18" t="s">
        <v>186</v>
      </c>
      <c r="BM494" s="240" t="s">
        <v>3128</v>
      </c>
    </row>
    <row r="495" s="2" customFormat="1">
      <c r="A495" s="39"/>
      <c r="B495" s="40"/>
      <c r="C495" s="41"/>
      <c r="D495" s="242" t="s">
        <v>188</v>
      </c>
      <c r="E495" s="41"/>
      <c r="F495" s="243" t="s">
        <v>3127</v>
      </c>
      <c r="G495" s="41"/>
      <c r="H495" s="41"/>
      <c r="I495" s="244"/>
      <c r="J495" s="41"/>
      <c r="K495" s="41"/>
      <c r="L495" s="45"/>
      <c r="M495" s="245"/>
      <c r="N495" s="24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188</v>
      </c>
      <c r="AU495" s="18" t="s">
        <v>87</v>
      </c>
    </row>
    <row r="496" s="2" customFormat="1" ht="33" customHeight="1">
      <c r="A496" s="39"/>
      <c r="B496" s="40"/>
      <c r="C496" s="229" t="s">
        <v>415</v>
      </c>
      <c r="D496" s="229" t="s">
        <v>181</v>
      </c>
      <c r="E496" s="230" t="s">
        <v>805</v>
      </c>
      <c r="F496" s="231" t="s">
        <v>806</v>
      </c>
      <c r="G496" s="232" t="s">
        <v>246</v>
      </c>
      <c r="H496" s="233">
        <v>1.536</v>
      </c>
      <c r="I496" s="234"/>
      <c r="J496" s="235">
        <f>ROUND(I496*H496,2)</f>
        <v>0</v>
      </c>
      <c r="K496" s="231" t="s">
        <v>1</v>
      </c>
      <c r="L496" s="45"/>
      <c r="M496" s="236" t="s">
        <v>1</v>
      </c>
      <c r="N496" s="237" t="s">
        <v>43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186</v>
      </c>
      <c r="AT496" s="240" t="s">
        <v>181</v>
      </c>
      <c r="AU496" s="240" t="s">
        <v>87</v>
      </c>
      <c r="AY496" s="18" t="s">
        <v>179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85</v>
      </c>
      <c r="BK496" s="241">
        <f>ROUND(I496*H496,2)</f>
        <v>0</v>
      </c>
      <c r="BL496" s="18" t="s">
        <v>186</v>
      </c>
      <c r="BM496" s="240" t="s">
        <v>3129</v>
      </c>
    </row>
    <row r="497" s="2" customFormat="1">
      <c r="A497" s="39"/>
      <c r="B497" s="40"/>
      <c r="C497" s="41"/>
      <c r="D497" s="242" t="s">
        <v>188</v>
      </c>
      <c r="E497" s="41"/>
      <c r="F497" s="243" t="s">
        <v>806</v>
      </c>
      <c r="G497" s="41"/>
      <c r="H497" s="41"/>
      <c r="I497" s="244"/>
      <c r="J497" s="41"/>
      <c r="K497" s="41"/>
      <c r="L497" s="45"/>
      <c r="M497" s="245"/>
      <c r="N497" s="246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188</v>
      </c>
      <c r="AU497" s="18" t="s">
        <v>87</v>
      </c>
    </row>
    <row r="498" s="15" customFormat="1">
      <c r="A498" s="15"/>
      <c r="B498" s="270"/>
      <c r="C498" s="271"/>
      <c r="D498" s="242" t="s">
        <v>190</v>
      </c>
      <c r="E498" s="272" t="s">
        <v>1</v>
      </c>
      <c r="F498" s="273" t="s">
        <v>3118</v>
      </c>
      <c r="G498" s="271"/>
      <c r="H498" s="272" t="s">
        <v>1</v>
      </c>
      <c r="I498" s="274"/>
      <c r="J498" s="271"/>
      <c r="K498" s="271"/>
      <c r="L498" s="275"/>
      <c r="M498" s="276"/>
      <c r="N498" s="277"/>
      <c r="O498" s="277"/>
      <c r="P498" s="277"/>
      <c r="Q498" s="277"/>
      <c r="R498" s="277"/>
      <c r="S498" s="277"/>
      <c r="T498" s="27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9" t="s">
        <v>190</v>
      </c>
      <c r="AU498" s="279" t="s">
        <v>87</v>
      </c>
      <c r="AV498" s="15" t="s">
        <v>85</v>
      </c>
      <c r="AW498" s="15" t="s">
        <v>34</v>
      </c>
      <c r="AX498" s="15" t="s">
        <v>78</v>
      </c>
      <c r="AY498" s="279" t="s">
        <v>179</v>
      </c>
    </row>
    <row r="499" s="13" customFormat="1">
      <c r="A499" s="13"/>
      <c r="B499" s="247"/>
      <c r="C499" s="248"/>
      <c r="D499" s="242" t="s">
        <v>190</v>
      </c>
      <c r="E499" s="249" t="s">
        <v>1</v>
      </c>
      <c r="F499" s="250" t="s">
        <v>3130</v>
      </c>
      <c r="G499" s="248"/>
      <c r="H499" s="251">
        <v>0.25600000000000001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7" t="s">
        <v>190</v>
      </c>
      <c r="AU499" s="257" t="s">
        <v>87</v>
      </c>
      <c r="AV499" s="13" t="s">
        <v>87</v>
      </c>
      <c r="AW499" s="13" t="s">
        <v>34</v>
      </c>
      <c r="AX499" s="13" t="s">
        <v>78</v>
      </c>
      <c r="AY499" s="257" t="s">
        <v>179</v>
      </c>
    </row>
    <row r="500" s="15" customFormat="1">
      <c r="A500" s="15"/>
      <c r="B500" s="270"/>
      <c r="C500" s="271"/>
      <c r="D500" s="242" t="s">
        <v>190</v>
      </c>
      <c r="E500" s="272" t="s">
        <v>1</v>
      </c>
      <c r="F500" s="273" t="s">
        <v>3131</v>
      </c>
      <c r="G500" s="271"/>
      <c r="H500" s="272" t="s">
        <v>1</v>
      </c>
      <c r="I500" s="274"/>
      <c r="J500" s="271"/>
      <c r="K500" s="271"/>
      <c r="L500" s="275"/>
      <c r="M500" s="276"/>
      <c r="N500" s="277"/>
      <c r="O500" s="277"/>
      <c r="P500" s="277"/>
      <c r="Q500" s="277"/>
      <c r="R500" s="277"/>
      <c r="S500" s="277"/>
      <c r="T500" s="278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9" t="s">
        <v>190</v>
      </c>
      <c r="AU500" s="279" t="s">
        <v>87</v>
      </c>
      <c r="AV500" s="15" t="s">
        <v>85</v>
      </c>
      <c r="AW500" s="15" t="s">
        <v>34</v>
      </c>
      <c r="AX500" s="15" t="s">
        <v>78</v>
      </c>
      <c r="AY500" s="279" t="s">
        <v>179</v>
      </c>
    </row>
    <row r="501" s="13" customFormat="1">
      <c r="A501" s="13"/>
      <c r="B501" s="247"/>
      <c r="C501" s="248"/>
      <c r="D501" s="242" t="s">
        <v>190</v>
      </c>
      <c r="E501" s="249" t="s">
        <v>1</v>
      </c>
      <c r="F501" s="250" t="s">
        <v>3132</v>
      </c>
      <c r="G501" s="248"/>
      <c r="H501" s="251">
        <v>1.28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7" t="s">
        <v>190</v>
      </c>
      <c r="AU501" s="257" t="s">
        <v>87</v>
      </c>
      <c r="AV501" s="13" t="s">
        <v>87</v>
      </c>
      <c r="AW501" s="13" t="s">
        <v>34</v>
      </c>
      <c r="AX501" s="13" t="s">
        <v>78</v>
      </c>
      <c r="AY501" s="257" t="s">
        <v>179</v>
      </c>
    </row>
    <row r="502" s="14" customFormat="1">
      <c r="A502" s="14"/>
      <c r="B502" s="258"/>
      <c r="C502" s="259"/>
      <c r="D502" s="242" t="s">
        <v>190</v>
      </c>
      <c r="E502" s="260" t="s">
        <v>1</v>
      </c>
      <c r="F502" s="261" t="s">
        <v>192</v>
      </c>
      <c r="G502" s="259"/>
      <c r="H502" s="262">
        <v>1.536</v>
      </c>
      <c r="I502" s="263"/>
      <c r="J502" s="259"/>
      <c r="K502" s="259"/>
      <c r="L502" s="264"/>
      <c r="M502" s="265"/>
      <c r="N502" s="266"/>
      <c r="O502" s="266"/>
      <c r="P502" s="266"/>
      <c r="Q502" s="266"/>
      <c r="R502" s="266"/>
      <c r="S502" s="266"/>
      <c r="T502" s="26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8" t="s">
        <v>190</v>
      </c>
      <c r="AU502" s="268" t="s">
        <v>87</v>
      </c>
      <c r="AV502" s="14" t="s">
        <v>186</v>
      </c>
      <c r="AW502" s="14" t="s">
        <v>34</v>
      </c>
      <c r="AX502" s="14" t="s">
        <v>85</v>
      </c>
      <c r="AY502" s="268" t="s">
        <v>179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211</v>
      </c>
      <c r="F503" s="227" t="s">
        <v>1453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SUM(P504:P525)</f>
        <v>0</v>
      </c>
      <c r="Q503" s="221"/>
      <c r="R503" s="222">
        <f>SUM(R504:R525)</f>
        <v>0</v>
      </c>
      <c r="S503" s="221"/>
      <c r="T503" s="223">
        <f>SUM(T504:T525)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85</v>
      </c>
      <c r="AT503" s="225" t="s">
        <v>77</v>
      </c>
      <c r="AU503" s="225" t="s">
        <v>85</v>
      </c>
      <c r="AY503" s="224" t="s">
        <v>179</v>
      </c>
      <c r="BK503" s="226">
        <f>SUM(BK504:BK525)</f>
        <v>0</v>
      </c>
    </row>
    <row r="504" s="2" customFormat="1" ht="21.75" customHeight="1">
      <c r="A504" s="39"/>
      <c r="B504" s="40"/>
      <c r="C504" s="229" t="s">
        <v>422</v>
      </c>
      <c r="D504" s="229" t="s">
        <v>181</v>
      </c>
      <c r="E504" s="230" t="s">
        <v>881</v>
      </c>
      <c r="F504" s="231" t="s">
        <v>882</v>
      </c>
      <c r="G504" s="232" t="s">
        <v>184</v>
      </c>
      <c r="H504" s="233">
        <v>30</v>
      </c>
      <c r="I504" s="234"/>
      <c r="J504" s="235">
        <f>ROUND(I504*H504,2)</f>
        <v>0</v>
      </c>
      <c r="K504" s="231" t="s">
        <v>1</v>
      </c>
      <c r="L504" s="45"/>
      <c r="M504" s="236" t="s">
        <v>1</v>
      </c>
      <c r="N504" s="237" t="s">
        <v>43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186</v>
      </c>
      <c r="AT504" s="240" t="s">
        <v>181</v>
      </c>
      <c r="AU504" s="240" t="s">
        <v>87</v>
      </c>
      <c r="AY504" s="18" t="s">
        <v>179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85</v>
      </c>
      <c r="BK504" s="241">
        <f>ROUND(I504*H504,2)</f>
        <v>0</v>
      </c>
      <c r="BL504" s="18" t="s">
        <v>186</v>
      </c>
      <c r="BM504" s="240" t="s">
        <v>3133</v>
      </c>
    </row>
    <row r="505" s="2" customFormat="1">
      <c r="A505" s="39"/>
      <c r="B505" s="40"/>
      <c r="C505" s="41"/>
      <c r="D505" s="242" t="s">
        <v>188</v>
      </c>
      <c r="E505" s="41"/>
      <c r="F505" s="243" t="s">
        <v>882</v>
      </c>
      <c r="G505" s="41"/>
      <c r="H505" s="41"/>
      <c r="I505" s="244"/>
      <c r="J505" s="41"/>
      <c r="K505" s="41"/>
      <c r="L505" s="45"/>
      <c r="M505" s="245"/>
      <c r="N505" s="246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188</v>
      </c>
      <c r="AU505" s="18" t="s">
        <v>87</v>
      </c>
    </row>
    <row r="506" s="15" customFormat="1">
      <c r="A506" s="15"/>
      <c r="B506" s="270"/>
      <c r="C506" s="271"/>
      <c r="D506" s="242" t="s">
        <v>190</v>
      </c>
      <c r="E506" s="272" t="s">
        <v>1</v>
      </c>
      <c r="F506" s="273" t="s">
        <v>3134</v>
      </c>
      <c r="G506" s="271"/>
      <c r="H506" s="272" t="s">
        <v>1</v>
      </c>
      <c r="I506" s="274"/>
      <c r="J506" s="271"/>
      <c r="K506" s="271"/>
      <c r="L506" s="275"/>
      <c r="M506" s="276"/>
      <c r="N506" s="277"/>
      <c r="O506" s="277"/>
      <c r="P506" s="277"/>
      <c r="Q506" s="277"/>
      <c r="R506" s="277"/>
      <c r="S506" s="277"/>
      <c r="T506" s="27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9" t="s">
        <v>190</v>
      </c>
      <c r="AU506" s="279" t="s">
        <v>87</v>
      </c>
      <c r="AV506" s="15" t="s">
        <v>85</v>
      </c>
      <c r="AW506" s="15" t="s">
        <v>34</v>
      </c>
      <c r="AX506" s="15" t="s">
        <v>78</v>
      </c>
      <c r="AY506" s="279" t="s">
        <v>179</v>
      </c>
    </row>
    <row r="507" s="13" customFormat="1">
      <c r="A507" s="13"/>
      <c r="B507" s="247"/>
      <c r="C507" s="248"/>
      <c r="D507" s="242" t="s">
        <v>190</v>
      </c>
      <c r="E507" s="249" t="s">
        <v>1</v>
      </c>
      <c r="F507" s="250" t="s">
        <v>3135</v>
      </c>
      <c r="G507" s="248"/>
      <c r="H507" s="251">
        <v>30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7" t="s">
        <v>190</v>
      </c>
      <c r="AU507" s="257" t="s">
        <v>87</v>
      </c>
      <c r="AV507" s="13" t="s">
        <v>87</v>
      </c>
      <c r="AW507" s="13" t="s">
        <v>34</v>
      </c>
      <c r="AX507" s="13" t="s">
        <v>78</v>
      </c>
      <c r="AY507" s="257" t="s">
        <v>179</v>
      </c>
    </row>
    <row r="508" s="14" customFormat="1">
      <c r="A508" s="14"/>
      <c r="B508" s="258"/>
      <c r="C508" s="259"/>
      <c r="D508" s="242" t="s">
        <v>190</v>
      </c>
      <c r="E508" s="260" t="s">
        <v>1</v>
      </c>
      <c r="F508" s="261" t="s">
        <v>192</v>
      </c>
      <c r="G508" s="259"/>
      <c r="H508" s="262">
        <v>30</v>
      </c>
      <c r="I508" s="263"/>
      <c r="J508" s="259"/>
      <c r="K508" s="259"/>
      <c r="L508" s="264"/>
      <c r="M508" s="265"/>
      <c r="N508" s="266"/>
      <c r="O508" s="266"/>
      <c r="P508" s="266"/>
      <c r="Q508" s="266"/>
      <c r="R508" s="266"/>
      <c r="S508" s="266"/>
      <c r="T508" s="26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8" t="s">
        <v>190</v>
      </c>
      <c r="AU508" s="268" t="s">
        <v>87</v>
      </c>
      <c r="AV508" s="14" t="s">
        <v>186</v>
      </c>
      <c r="AW508" s="14" t="s">
        <v>34</v>
      </c>
      <c r="AX508" s="14" t="s">
        <v>85</v>
      </c>
      <c r="AY508" s="268" t="s">
        <v>179</v>
      </c>
    </row>
    <row r="509" s="2" customFormat="1" ht="21.75" customHeight="1">
      <c r="A509" s="39"/>
      <c r="B509" s="40"/>
      <c r="C509" s="229" t="s">
        <v>430</v>
      </c>
      <c r="D509" s="229" t="s">
        <v>181</v>
      </c>
      <c r="E509" s="230" t="s">
        <v>2016</v>
      </c>
      <c r="F509" s="231" t="s">
        <v>2017</v>
      </c>
      <c r="G509" s="232" t="s">
        <v>184</v>
      </c>
      <c r="H509" s="233">
        <v>1.5</v>
      </c>
      <c r="I509" s="234"/>
      <c r="J509" s="235">
        <f>ROUND(I509*H509,2)</f>
        <v>0</v>
      </c>
      <c r="K509" s="231" t="s">
        <v>1</v>
      </c>
      <c r="L509" s="45"/>
      <c r="M509" s="236" t="s">
        <v>1</v>
      </c>
      <c r="N509" s="237" t="s">
        <v>43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186</v>
      </c>
      <c r="AT509" s="240" t="s">
        <v>181</v>
      </c>
      <c r="AU509" s="240" t="s">
        <v>87</v>
      </c>
      <c r="AY509" s="18" t="s">
        <v>179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85</v>
      </c>
      <c r="BK509" s="241">
        <f>ROUND(I509*H509,2)</f>
        <v>0</v>
      </c>
      <c r="BL509" s="18" t="s">
        <v>186</v>
      </c>
      <c r="BM509" s="240" t="s">
        <v>3136</v>
      </c>
    </row>
    <row r="510" s="2" customFormat="1">
      <c r="A510" s="39"/>
      <c r="B510" s="40"/>
      <c r="C510" s="41"/>
      <c r="D510" s="242" t="s">
        <v>188</v>
      </c>
      <c r="E510" s="41"/>
      <c r="F510" s="243" t="s">
        <v>2017</v>
      </c>
      <c r="G510" s="41"/>
      <c r="H510" s="41"/>
      <c r="I510" s="244"/>
      <c r="J510" s="41"/>
      <c r="K510" s="41"/>
      <c r="L510" s="45"/>
      <c r="M510" s="245"/>
      <c r="N510" s="246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188</v>
      </c>
      <c r="AU510" s="18" t="s">
        <v>87</v>
      </c>
    </row>
    <row r="511" s="15" customFormat="1">
      <c r="A511" s="15"/>
      <c r="B511" s="270"/>
      <c r="C511" s="271"/>
      <c r="D511" s="242" t="s">
        <v>190</v>
      </c>
      <c r="E511" s="272" t="s">
        <v>1</v>
      </c>
      <c r="F511" s="273" t="s">
        <v>3137</v>
      </c>
      <c r="G511" s="271"/>
      <c r="H511" s="272" t="s">
        <v>1</v>
      </c>
      <c r="I511" s="274"/>
      <c r="J511" s="271"/>
      <c r="K511" s="271"/>
      <c r="L511" s="275"/>
      <c r="M511" s="276"/>
      <c r="N511" s="277"/>
      <c r="O511" s="277"/>
      <c r="P511" s="277"/>
      <c r="Q511" s="277"/>
      <c r="R511" s="277"/>
      <c r="S511" s="277"/>
      <c r="T511" s="278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9" t="s">
        <v>190</v>
      </c>
      <c r="AU511" s="279" t="s">
        <v>87</v>
      </c>
      <c r="AV511" s="15" t="s">
        <v>85</v>
      </c>
      <c r="AW511" s="15" t="s">
        <v>34</v>
      </c>
      <c r="AX511" s="15" t="s">
        <v>78</v>
      </c>
      <c r="AY511" s="279" t="s">
        <v>179</v>
      </c>
    </row>
    <row r="512" s="13" customFormat="1">
      <c r="A512" s="13"/>
      <c r="B512" s="247"/>
      <c r="C512" s="248"/>
      <c r="D512" s="242" t="s">
        <v>190</v>
      </c>
      <c r="E512" s="249" t="s">
        <v>1</v>
      </c>
      <c r="F512" s="250" t="s">
        <v>3138</v>
      </c>
      <c r="G512" s="248"/>
      <c r="H512" s="251">
        <v>1.5</v>
      </c>
      <c r="I512" s="252"/>
      <c r="J512" s="248"/>
      <c r="K512" s="248"/>
      <c r="L512" s="253"/>
      <c r="M512" s="254"/>
      <c r="N512" s="255"/>
      <c r="O512" s="255"/>
      <c r="P512" s="255"/>
      <c r="Q512" s="255"/>
      <c r="R512" s="255"/>
      <c r="S512" s="255"/>
      <c r="T512" s="25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7" t="s">
        <v>190</v>
      </c>
      <c r="AU512" s="257" t="s">
        <v>87</v>
      </c>
      <c r="AV512" s="13" t="s">
        <v>87</v>
      </c>
      <c r="AW512" s="13" t="s">
        <v>34</v>
      </c>
      <c r="AX512" s="13" t="s">
        <v>78</v>
      </c>
      <c r="AY512" s="257" t="s">
        <v>179</v>
      </c>
    </row>
    <row r="513" s="14" customFormat="1">
      <c r="A513" s="14"/>
      <c r="B513" s="258"/>
      <c r="C513" s="259"/>
      <c r="D513" s="242" t="s">
        <v>190</v>
      </c>
      <c r="E513" s="260" t="s">
        <v>1</v>
      </c>
      <c r="F513" s="261" t="s">
        <v>192</v>
      </c>
      <c r="G513" s="259"/>
      <c r="H513" s="262">
        <v>1.5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8" t="s">
        <v>190</v>
      </c>
      <c r="AU513" s="268" t="s">
        <v>87</v>
      </c>
      <c r="AV513" s="14" t="s">
        <v>186</v>
      </c>
      <c r="AW513" s="14" t="s">
        <v>34</v>
      </c>
      <c r="AX513" s="14" t="s">
        <v>85</v>
      </c>
      <c r="AY513" s="268" t="s">
        <v>179</v>
      </c>
    </row>
    <row r="514" s="2" customFormat="1" ht="24.15" customHeight="1">
      <c r="A514" s="39"/>
      <c r="B514" s="40"/>
      <c r="C514" s="229" t="s">
        <v>436</v>
      </c>
      <c r="D514" s="229" t="s">
        <v>181</v>
      </c>
      <c r="E514" s="230" t="s">
        <v>943</v>
      </c>
      <c r="F514" s="231" t="s">
        <v>944</v>
      </c>
      <c r="G514" s="232" t="s">
        <v>184</v>
      </c>
      <c r="H514" s="233">
        <v>33</v>
      </c>
      <c r="I514" s="234"/>
      <c r="J514" s="235">
        <f>ROUND(I514*H514,2)</f>
        <v>0</v>
      </c>
      <c r="K514" s="231" t="s">
        <v>1</v>
      </c>
      <c r="L514" s="45"/>
      <c r="M514" s="236" t="s">
        <v>1</v>
      </c>
      <c r="N514" s="237" t="s">
        <v>43</v>
      </c>
      <c r="O514" s="92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186</v>
      </c>
      <c r="AT514" s="240" t="s">
        <v>181</v>
      </c>
      <c r="AU514" s="240" t="s">
        <v>87</v>
      </c>
      <c r="AY514" s="18" t="s">
        <v>179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85</v>
      </c>
      <c r="BK514" s="241">
        <f>ROUND(I514*H514,2)</f>
        <v>0</v>
      </c>
      <c r="BL514" s="18" t="s">
        <v>186</v>
      </c>
      <c r="BM514" s="240" t="s">
        <v>3139</v>
      </c>
    </row>
    <row r="515" s="2" customFormat="1">
      <c r="A515" s="39"/>
      <c r="B515" s="40"/>
      <c r="C515" s="41"/>
      <c r="D515" s="242" t="s">
        <v>188</v>
      </c>
      <c r="E515" s="41"/>
      <c r="F515" s="243" t="s">
        <v>944</v>
      </c>
      <c r="G515" s="41"/>
      <c r="H515" s="41"/>
      <c r="I515" s="244"/>
      <c r="J515" s="41"/>
      <c r="K515" s="41"/>
      <c r="L515" s="45"/>
      <c r="M515" s="245"/>
      <c r="N515" s="24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188</v>
      </c>
      <c r="AU515" s="18" t="s">
        <v>87</v>
      </c>
    </row>
    <row r="516" s="2" customFormat="1">
      <c r="A516" s="39"/>
      <c r="B516" s="40"/>
      <c r="C516" s="41"/>
      <c r="D516" s="242" t="s">
        <v>198</v>
      </c>
      <c r="E516" s="41"/>
      <c r="F516" s="269" t="s">
        <v>3140</v>
      </c>
      <c r="G516" s="41"/>
      <c r="H516" s="41"/>
      <c r="I516" s="244"/>
      <c r="J516" s="41"/>
      <c r="K516" s="41"/>
      <c r="L516" s="45"/>
      <c r="M516" s="245"/>
      <c r="N516" s="24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198</v>
      </c>
      <c r="AU516" s="18" t="s">
        <v>87</v>
      </c>
    </row>
    <row r="517" s="15" customFormat="1">
      <c r="A517" s="15"/>
      <c r="B517" s="270"/>
      <c r="C517" s="271"/>
      <c r="D517" s="242" t="s">
        <v>190</v>
      </c>
      <c r="E517" s="272" t="s">
        <v>1</v>
      </c>
      <c r="F517" s="273" t="s">
        <v>2874</v>
      </c>
      <c r="G517" s="271"/>
      <c r="H517" s="272" t="s">
        <v>1</v>
      </c>
      <c r="I517" s="274"/>
      <c r="J517" s="271"/>
      <c r="K517" s="271"/>
      <c r="L517" s="275"/>
      <c r="M517" s="276"/>
      <c r="N517" s="277"/>
      <c r="O517" s="277"/>
      <c r="P517" s="277"/>
      <c r="Q517" s="277"/>
      <c r="R517" s="277"/>
      <c r="S517" s="277"/>
      <c r="T517" s="278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9" t="s">
        <v>190</v>
      </c>
      <c r="AU517" s="279" t="s">
        <v>87</v>
      </c>
      <c r="AV517" s="15" t="s">
        <v>85</v>
      </c>
      <c r="AW517" s="15" t="s">
        <v>34</v>
      </c>
      <c r="AX517" s="15" t="s">
        <v>78</v>
      </c>
      <c r="AY517" s="279" t="s">
        <v>179</v>
      </c>
    </row>
    <row r="518" s="13" customFormat="1">
      <c r="A518" s="13"/>
      <c r="B518" s="247"/>
      <c r="C518" s="248"/>
      <c r="D518" s="242" t="s">
        <v>190</v>
      </c>
      <c r="E518" s="249" t="s">
        <v>1</v>
      </c>
      <c r="F518" s="250" t="s">
        <v>2875</v>
      </c>
      <c r="G518" s="248"/>
      <c r="H518" s="251">
        <v>33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7" t="s">
        <v>190</v>
      </c>
      <c r="AU518" s="257" t="s">
        <v>87</v>
      </c>
      <c r="AV518" s="13" t="s">
        <v>87</v>
      </c>
      <c r="AW518" s="13" t="s">
        <v>34</v>
      </c>
      <c r="AX518" s="13" t="s">
        <v>78</v>
      </c>
      <c r="AY518" s="257" t="s">
        <v>179</v>
      </c>
    </row>
    <row r="519" s="14" customFormat="1">
      <c r="A519" s="14"/>
      <c r="B519" s="258"/>
      <c r="C519" s="259"/>
      <c r="D519" s="242" t="s">
        <v>190</v>
      </c>
      <c r="E519" s="260" t="s">
        <v>1</v>
      </c>
      <c r="F519" s="261" t="s">
        <v>192</v>
      </c>
      <c r="G519" s="259"/>
      <c r="H519" s="262">
        <v>33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8" t="s">
        <v>190</v>
      </c>
      <c r="AU519" s="268" t="s">
        <v>87</v>
      </c>
      <c r="AV519" s="14" t="s">
        <v>186</v>
      </c>
      <c r="AW519" s="14" t="s">
        <v>34</v>
      </c>
      <c r="AX519" s="14" t="s">
        <v>85</v>
      </c>
      <c r="AY519" s="268" t="s">
        <v>179</v>
      </c>
    </row>
    <row r="520" s="2" customFormat="1" ht="24.15" customHeight="1">
      <c r="A520" s="39"/>
      <c r="B520" s="40"/>
      <c r="C520" s="229" t="s">
        <v>447</v>
      </c>
      <c r="D520" s="229" t="s">
        <v>181</v>
      </c>
      <c r="E520" s="230" t="s">
        <v>2185</v>
      </c>
      <c r="F520" s="231" t="s">
        <v>2186</v>
      </c>
      <c r="G520" s="232" t="s">
        <v>184</v>
      </c>
      <c r="H520" s="233">
        <v>2</v>
      </c>
      <c r="I520" s="234"/>
      <c r="J520" s="235">
        <f>ROUND(I520*H520,2)</f>
        <v>0</v>
      </c>
      <c r="K520" s="231" t="s">
        <v>1</v>
      </c>
      <c r="L520" s="45"/>
      <c r="M520" s="236" t="s">
        <v>1</v>
      </c>
      <c r="N520" s="237" t="s">
        <v>43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186</v>
      </c>
      <c r="AT520" s="240" t="s">
        <v>181</v>
      </c>
      <c r="AU520" s="240" t="s">
        <v>87</v>
      </c>
      <c r="AY520" s="18" t="s">
        <v>179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85</v>
      </c>
      <c r="BK520" s="241">
        <f>ROUND(I520*H520,2)</f>
        <v>0</v>
      </c>
      <c r="BL520" s="18" t="s">
        <v>186</v>
      </c>
      <c r="BM520" s="240" t="s">
        <v>3141</v>
      </c>
    </row>
    <row r="521" s="2" customFormat="1">
      <c r="A521" s="39"/>
      <c r="B521" s="40"/>
      <c r="C521" s="41"/>
      <c r="D521" s="242" t="s">
        <v>188</v>
      </c>
      <c r="E521" s="41"/>
      <c r="F521" s="243" t="s">
        <v>2186</v>
      </c>
      <c r="G521" s="41"/>
      <c r="H521" s="41"/>
      <c r="I521" s="244"/>
      <c r="J521" s="41"/>
      <c r="K521" s="41"/>
      <c r="L521" s="45"/>
      <c r="M521" s="245"/>
      <c r="N521" s="246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188</v>
      </c>
      <c r="AU521" s="18" t="s">
        <v>87</v>
      </c>
    </row>
    <row r="522" s="2" customFormat="1">
      <c r="A522" s="39"/>
      <c r="B522" s="40"/>
      <c r="C522" s="41"/>
      <c r="D522" s="242" t="s">
        <v>198</v>
      </c>
      <c r="E522" s="41"/>
      <c r="F522" s="269" t="s">
        <v>3140</v>
      </c>
      <c r="G522" s="41"/>
      <c r="H522" s="41"/>
      <c r="I522" s="244"/>
      <c r="J522" s="41"/>
      <c r="K522" s="41"/>
      <c r="L522" s="45"/>
      <c r="M522" s="245"/>
      <c r="N522" s="24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198</v>
      </c>
      <c r="AU522" s="18" t="s">
        <v>87</v>
      </c>
    </row>
    <row r="523" s="15" customFormat="1">
      <c r="A523" s="15"/>
      <c r="B523" s="270"/>
      <c r="C523" s="271"/>
      <c r="D523" s="242" t="s">
        <v>190</v>
      </c>
      <c r="E523" s="272" t="s">
        <v>1</v>
      </c>
      <c r="F523" s="273" t="s">
        <v>2879</v>
      </c>
      <c r="G523" s="271"/>
      <c r="H523" s="272" t="s">
        <v>1</v>
      </c>
      <c r="I523" s="274"/>
      <c r="J523" s="271"/>
      <c r="K523" s="271"/>
      <c r="L523" s="275"/>
      <c r="M523" s="276"/>
      <c r="N523" s="277"/>
      <c r="O523" s="277"/>
      <c r="P523" s="277"/>
      <c r="Q523" s="277"/>
      <c r="R523" s="277"/>
      <c r="S523" s="277"/>
      <c r="T523" s="27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9" t="s">
        <v>190</v>
      </c>
      <c r="AU523" s="279" t="s">
        <v>87</v>
      </c>
      <c r="AV523" s="15" t="s">
        <v>85</v>
      </c>
      <c r="AW523" s="15" t="s">
        <v>34</v>
      </c>
      <c r="AX523" s="15" t="s">
        <v>78</v>
      </c>
      <c r="AY523" s="279" t="s">
        <v>179</v>
      </c>
    </row>
    <row r="524" s="13" customFormat="1">
      <c r="A524" s="13"/>
      <c r="B524" s="247"/>
      <c r="C524" s="248"/>
      <c r="D524" s="242" t="s">
        <v>190</v>
      </c>
      <c r="E524" s="249" t="s">
        <v>1</v>
      </c>
      <c r="F524" s="250" t="s">
        <v>2880</v>
      </c>
      <c r="G524" s="248"/>
      <c r="H524" s="251">
        <v>2</v>
      </c>
      <c r="I524" s="252"/>
      <c r="J524" s="248"/>
      <c r="K524" s="248"/>
      <c r="L524" s="253"/>
      <c r="M524" s="254"/>
      <c r="N524" s="255"/>
      <c r="O524" s="255"/>
      <c r="P524" s="255"/>
      <c r="Q524" s="255"/>
      <c r="R524" s="255"/>
      <c r="S524" s="255"/>
      <c r="T524" s="25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7" t="s">
        <v>190</v>
      </c>
      <c r="AU524" s="257" t="s">
        <v>87</v>
      </c>
      <c r="AV524" s="13" t="s">
        <v>87</v>
      </c>
      <c r="AW524" s="13" t="s">
        <v>34</v>
      </c>
      <c r="AX524" s="13" t="s">
        <v>78</v>
      </c>
      <c r="AY524" s="257" t="s">
        <v>179</v>
      </c>
    </row>
    <row r="525" s="14" customFormat="1">
      <c r="A525" s="14"/>
      <c r="B525" s="258"/>
      <c r="C525" s="259"/>
      <c r="D525" s="242" t="s">
        <v>190</v>
      </c>
      <c r="E525" s="260" t="s">
        <v>1</v>
      </c>
      <c r="F525" s="261" t="s">
        <v>192</v>
      </c>
      <c r="G525" s="259"/>
      <c r="H525" s="262">
        <v>2</v>
      </c>
      <c r="I525" s="263"/>
      <c r="J525" s="259"/>
      <c r="K525" s="259"/>
      <c r="L525" s="264"/>
      <c r="M525" s="265"/>
      <c r="N525" s="266"/>
      <c r="O525" s="266"/>
      <c r="P525" s="266"/>
      <c r="Q525" s="266"/>
      <c r="R525" s="266"/>
      <c r="S525" s="266"/>
      <c r="T525" s="26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8" t="s">
        <v>190</v>
      </c>
      <c r="AU525" s="268" t="s">
        <v>87</v>
      </c>
      <c r="AV525" s="14" t="s">
        <v>186</v>
      </c>
      <c r="AW525" s="14" t="s">
        <v>34</v>
      </c>
      <c r="AX525" s="14" t="s">
        <v>85</v>
      </c>
      <c r="AY525" s="268" t="s">
        <v>179</v>
      </c>
    </row>
    <row r="526" s="12" customFormat="1" ht="22.8" customHeight="1">
      <c r="A526" s="12"/>
      <c r="B526" s="213"/>
      <c r="C526" s="214"/>
      <c r="D526" s="215" t="s">
        <v>77</v>
      </c>
      <c r="E526" s="227" t="s">
        <v>227</v>
      </c>
      <c r="F526" s="227" t="s">
        <v>950</v>
      </c>
      <c r="G526" s="214"/>
      <c r="H526" s="214"/>
      <c r="I526" s="217"/>
      <c r="J526" s="228">
        <f>BK526</f>
        <v>0</v>
      </c>
      <c r="K526" s="214"/>
      <c r="L526" s="219"/>
      <c r="M526" s="220"/>
      <c r="N526" s="221"/>
      <c r="O526" s="221"/>
      <c r="P526" s="222">
        <f>SUM(P527:P716)</f>
        <v>0</v>
      </c>
      <c r="Q526" s="221"/>
      <c r="R526" s="222">
        <f>SUM(R527:R716)</f>
        <v>0</v>
      </c>
      <c r="S526" s="221"/>
      <c r="T526" s="223">
        <f>SUM(T527:T716)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4" t="s">
        <v>85</v>
      </c>
      <c r="AT526" s="225" t="s">
        <v>77</v>
      </c>
      <c r="AU526" s="225" t="s">
        <v>85</v>
      </c>
      <c r="AY526" s="224" t="s">
        <v>179</v>
      </c>
      <c r="BK526" s="226">
        <f>SUM(BK527:BK716)</f>
        <v>0</v>
      </c>
    </row>
    <row r="527" s="2" customFormat="1" ht="24.15" customHeight="1">
      <c r="A527" s="39"/>
      <c r="B527" s="40"/>
      <c r="C527" s="229" t="s">
        <v>453</v>
      </c>
      <c r="D527" s="229" t="s">
        <v>181</v>
      </c>
      <c r="E527" s="230" t="s">
        <v>3142</v>
      </c>
      <c r="F527" s="231" t="s">
        <v>3143</v>
      </c>
      <c r="G527" s="232" t="s">
        <v>195</v>
      </c>
      <c r="H527" s="233">
        <v>1</v>
      </c>
      <c r="I527" s="234"/>
      <c r="J527" s="235">
        <f>ROUND(I527*H527,2)</f>
        <v>0</v>
      </c>
      <c r="K527" s="231" t="s">
        <v>1</v>
      </c>
      <c r="L527" s="45"/>
      <c r="M527" s="236" t="s">
        <v>1</v>
      </c>
      <c r="N527" s="237" t="s">
        <v>43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186</v>
      </c>
      <c r="AT527" s="240" t="s">
        <v>181</v>
      </c>
      <c r="AU527" s="240" t="s">
        <v>87</v>
      </c>
      <c r="AY527" s="18" t="s">
        <v>179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85</v>
      </c>
      <c r="BK527" s="241">
        <f>ROUND(I527*H527,2)</f>
        <v>0</v>
      </c>
      <c r="BL527" s="18" t="s">
        <v>186</v>
      </c>
      <c r="BM527" s="240" t="s">
        <v>3144</v>
      </c>
    </row>
    <row r="528" s="2" customFormat="1">
      <c r="A528" s="39"/>
      <c r="B528" s="40"/>
      <c r="C528" s="41"/>
      <c r="D528" s="242" t="s">
        <v>188</v>
      </c>
      <c r="E528" s="41"/>
      <c r="F528" s="243" t="s">
        <v>3143</v>
      </c>
      <c r="G528" s="41"/>
      <c r="H528" s="41"/>
      <c r="I528" s="244"/>
      <c r="J528" s="41"/>
      <c r="K528" s="41"/>
      <c r="L528" s="45"/>
      <c r="M528" s="245"/>
      <c r="N528" s="246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188</v>
      </c>
      <c r="AU528" s="18" t="s">
        <v>87</v>
      </c>
    </row>
    <row r="529" s="2" customFormat="1" ht="24.15" customHeight="1">
      <c r="A529" s="39"/>
      <c r="B529" s="40"/>
      <c r="C529" s="280" t="s">
        <v>460</v>
      </c>
      <c r="D529" s="280" t="s">
        <v>400</v>
      </c>
      <c r="E529" s="281" t="s">
        <v>3145</v>
      </c>
      <c r="F529" s="282" t="s">
        <v>3146</v>
      </c>
      <c r="G529" s="283" t="s">
        <v>195</v>
      </c>
      <c r="H529" s="284">
        <v>1</v>
      </c>
      <c r="I529" s="285"/>
      <c r="J529" s="286">
        <f>ROUND(I529*H529,2)</f>
        <v>0</v>
      </c>
      <c r="K529" s="282" t="s">
        <v>1</v>
      </c>
      <c r="L529" s="287"/>
      <c r="M529" s="288" t="s">
        <v>1</v>
      </c>
      <c r="N529" s="289" t="s">
        <v>43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227</v>
      </c>
      <c r="AT529" s="240" t="s">
        <v>400</v>
      </c>
      <c r="AU529" s="240" t="s">
        <v>87</v>
      </c>
      <c r="AY529" s="18" t="s">
        <v>179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85</v>
      </c>
      <c r="BK529" s="241">
        <f>ROUND(I529*H529,2)</f>
        <v>0</v>
      </c>
      <c r="BL529" s="18" t="s">
        <v>186</v>
      </c>
      <c r="BM529" s="240" t="s">
        <v>3147</v>
      </c>
    </row>
    <row r="530" s="2" customFormat="1">
      <c r="A530" s="39"/>
      <c r="B530" s="40"/>
      <c r="C530" s="41"/>
      <c r="D530" s="242" t="s">
        <v>188</v>
      </c>
      <c r="E530" s="41"/>
      <c r="F530" s="243" t="s">
        <v>3146</v>
      </c>
      <c r="G530" s="41"/>
      <c r="H530" s="41"/>
      <c r="I530" s="244"/>
      <c r="J530" s="41"/>
      <c r="K530" s="41"/>
      <c r="L530" s="45"/>
      <c r="M530" s="245"/>
      <c r="N530" s="24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188</v>
      </c>
      <c r="AU530" s="18" t="s">
        <v>87</v>
      </c>
    </row>
    <row r="531" s="2" customFormat="1" ht="24.15" customHeight="1">
      <c r="A531" s="39"/>
      <c r="B531" s="40"/>
      <c r="C531" s="229" t="s">
        <v>466</v>
      </c>
      <c r="D531" s="229" t="s">
        <v>181</v>
      </c>
      <c r="E531" s="230" t="s">
        <v>3148</v>
      </c>
      <c r="F531" s="231" t="s">
        <v>3149</v>
      </c>
      <c r="G531" s="232" t="s">
        <v>195</v>
      </c>
      <c r="H531" s="233">
        <v>1</v>
      </c>
      <c r="I531" s="234"/>
      <c r="J531" s="235">
        <f>ROUND(I531*H531,2)</f>
        <v>0</v>
      </c>
      <c r="K531" s="231" t="s">
        <v>1</v>
      </c>
      <c r="L531" s="45"/>
      <c r="M531" s="236" t="s">
        <v>1</v>
      </c>
      <c r="N531" s="237" t="s">
        <v>43</v>
      </c>
      <c r="O531" s="92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186</v>
      </c>
      <c r="AT531" s="240" t="s">
        <v>181</v>
      </c>
      <c r="AU531" s="240" t="s">
        <v>87</v>
      </c>
      <c r="AY531" s="18" t="s">
        <v>179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85</v>
      </c>
      <c r="BK531" s="241">
        <f>ROUND(I531*H531,2)</f>
        <v>0</v>
      </c>
      <c r="BL531" s="18" t="s">
        <v>186</v>
      </c>
      <c r="BM531" s="240" t="s">
        <v>3150</v>
      </c>
    </row>
    <row r="532" s="2" customFormat="1">
      <c r="A532" s="39"/>
      <c r="B532" s="40"/>
      <c r="C532" s="41"/>
      <c r="D532" s="242" t="s">
        <v>188</v>
      </c>
      <c r="E532" s="41"/>
      <c r="F532" s="243" t="s">
        <v>3149</v>
      </c>
      <c r="G532" s="41"/>
      <c r="H532" s="41"/>
      <c r="I532" s="244"/>
      <c r="J532" s="41"/>
      <c r="K532" s="41"/>
      <c r="L532" s="45"/>
      <c r="M532" s="245"/>
      <c r="N532" s="24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188</v>
      </c>
      <c r="AU532" s="18" t="s">
        <v>87</v>
      </c>
    </row>
    <row r="533" s="2" customFormat="1" ht="33" customHeight="1">
      <c r="A533" s="39"/>
      <c r="B533" s="40"/>
      <c r="C533" s="280" t="s">
        <v>471</v>
      </c>
      <c r="D533" s="280" t="s">
        <v>400</v>
      </c>
      <c r="E533" s="281" t="s">
        <v>3151</v>
      </c>
      <c r="F533" s="282" t="s">
        <v>3152</v>
      </c>
      <c r="G533" s="283" t="s">
        <v>195</v>
      </c>
      <c r="H533" s="284">
        <v>1</v>
      </c>
      <c r="I533" s="285"/>
      <c r="J533" s="286">
        <f>ROUND(I533*H533,2)</f>
        <v>0</v>
      </c>
      <c r="K533" s="282" t="s">
        <v>1</v>
      </c>
      <c r="L533" s="287"/>
      <c r="M533" s="288" t="s">
        <v>1</v>
      </c>
      <c r="N533" s="289" t="s">
        <v>43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227</v>
      </c>
      <c r="AT533" s="240" t="s">
        <v>400</v>
      </c>
      <c r="AU533" s="240" t="s">
        <v>87</v>
      </c>
      <c r="AY533" s="18" t="s">
        <v>179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85</v>
      </c>
      <c r="BK533" s="241">
        <f>ROUND(I533*H533,2)</f>
        <v>0</v>
      </c>
      <c r="BL533" s="18" t="s">
        <v>186</v>
      </c>
      <c r="BM533" s="240" t="s">
        <v>3153</v>
      </c>
    </row>
    <row r="534" s="2" customFormat="1">
      <c r="A534" s="39"/>
      <c r="B534" s="40"/>
      <c r="C534" s="41"/>
      <c r="D534" s="242" t="s">
        <v>188</v>
      </c>
      <c r="E534" s="41"/>
      <c r="F534" s="243" t="s">
        <v>3152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188</v>
      </c>
      <c r="AU534" s="18" t="s">
        <v>87</v>
      </c>
    </row>
    <row r="535" s="2" customFormat="1" ht="33" customHeight="1">
      <c r="A535" s="39"/>
      <c r="B535" s="40"/>
      <c r="C535" s="229" t="s">
        <v>476</v>
      </c>
      <c r="D535" s="229" t="s">
        <v>181</v>
      </c>
      <c r="E535" s="230" t="s">
        <v>3154</v>
      </c>
      <c r="F535" s="231" t="s">
        <v>3155</v>
      </c>
      <c r="G535" s="232" t="s">
        <v>253</v>
      </c>
      <c r="H535" s="233">
        <v>208</v>
      </c>
      <c r="I535" s="234"/>
      <c r="J535" s="235">
        <f>ROUND(I535*H535,2)</f>
        <v>0</v>
      </c>
      <c r="K535" s="231" t="s">
        <v>1</v>
      </c>
      <c r="L535" s="45"/>
      <c r="M535" s="236" t="s">
        <v>1</v>
      </c>
      <c r="N535" s="237" t="s">
        <v>43</v>
      </c>
      <c r="O535" s="92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0" t="s">
        <v>186</v>
      </c>
      <c r="AT535" s="240" t="s">
        <v>181</v>
      </c>
      <c r="AU535" s="240" t="s">
        <v>87</v>
      </c>
      <c r="AY535" s="18" t="s">
        <v>179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85</v>
      </c>
      <c r="BK535" s="241">
        <f>ROUND(I535*H535,2)</f>
        <v>0</v>
      </c>
      <c r="BL535" s="18" t="s">
        <v>186</v>
      </c>
      <c r="BM535" s="240" t="s">
        <v>3156</v>
      </c>
    </row>
    <row r="536" s="2" customFormat="1">
      <c r="A536" s="39"/>
      <c r="B536" s="40"/>
      <c r="C536" s="41"/>
      <c r="D536" s="242" t="s">
        <v>188</v>
      </c>
      <c r="E536" s="41"/>
      <c r="F536" s="243" t="s">
        <v>3155</v>
      </c>
      <c r="G536" s="41"/>
      <c r="H536" s="41"/>
      <c r="I536" s="244"/>
      <c r="J536" s="41"/>
      <c r="K536" s="41"/>
      <c r="L536" s="45"/>
      <c r="M536" s="245"/>
      <c r="N536" s="24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188</v>
      </c>
      <c r="AU536" s="18" t="s">
        <v>87</v>
      </c>
    </row>
    <row r="537" s="15" customFormat="1">
      <c r="A537" s="15"/>
      <c r="B537" s="270"/>
      <c r="C537" s="271"/>
      <c r="D537" s="242" t="s">
        <v>190</v>
      </c>
      <c r="E537" s="272" t="s">
        <v>1</v>
      </c>
      <c r="F537" s="273" t="s">
        <v>3157</v>
      </c>
      <c r="G537" s="271"/>
      <c r="H537" s="272" t="s">
        <v>1</v>
      </c>
      <c r="I537" s="274"/>
      <c r="J537" s="271"/>
      <c r="K537" s="271"/>
      <c r="L537" s="275"/>
      <c r="M537" s="276"/>
      <c r="N537" s="277"/>
      <c r="O537" s="277"/>
      <c r="P537" s="277"/>
      <c r="Q537" s="277"/>
      <c r="R537" s="277"/>
      <c r="S537" s="277"/>
      <c r="T537" s="27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9" t="s">
        <v>190</v>
      </c>
      <c r="AU537" s="279" t="s">
        <v>87</v>
      </c>
      <c r="AV537" s="15" t="s">
        <v>85</v>
      </c>
      <c r="AW537" s="15" t="s">
        <v>34</v>
      </c>
      <c r="AX537" s="15" t="s">
        <v>78</v>
      </c>
      <c r="AY537" s="279" t="s">
        <v>179</v>
      </c>
    </row>
    <row r="538" s="13" customFormat="1">
      <c r="A538" s="13"/>
      <c r="B538" s="247"/>
      <c r="C538" s="248"/>
      <c r="D538" s="242" t="s">
        <v>190</v>
      </c>
      <c r="E538" s="249" t="s">
        <v>1</v>
      </c>
      <c r="F538" s="250" t="s">
        <v>3158</v>
      </c>
      <c r="G538" s="248"/>
      <c r="H538" s="251">
        <v>100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190</v>
      </c>
      <c r="AU538" s="257" t="s">
        <v>87</v>
      </c>
      <c r="AV538" s="13" t="s">
        <v>87</v>
      </c>
      <c r="AW538" s="13" t="s">
        <v>34</v>
      </c>
      <c r="AX538" s="13" t="s">
        <v>78</v>
      </c>
      <c r="AY538" s="257" t="s">
        <v>179</v>
      </c>
    </row>
    <row r="539" s="13" customFormat="1">
      <c r="A539" s="13"/>
      <c r="B539" s="247"/>
      <c r="C539" s="248"/>
      <c r="D539" s="242" t="s">
        <v>190</v>
      </c>
      <c r="E539" s="249" t="s">
        <v>1</v>
      </c>
      <c r="F539" s="250" t="s">
        <v>3159</v>
      </c>
      <c r="G539" s="248"/>
      <c r="H539" s="251">
        <v>108</v>
      </c>
      <c r="I539" s="252"/>
      <c r="J539" s="248"/>
      <c r="K539" s="248"/>
      <c r="L539" s="253"/>
      <c r="M539" s="254"/>
      <c r="N539" s="255"/>
      <c r="O539" s="255"/>
      <c r="P539" s="255"/>
      <c r="Q539" s="255"/>
      <c r="R539" s="255"/>
      <c r="S539" s="255"/>
      <c r="T539" s="25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7" t="s">
        <v>190</v>
      </c>
      <c r="AU539" s="257" t="s">
        <v>87</v>
      </c>
      <c r="AV539" s="13" t="s">
        <v>87</v>
      </c>
      <c r="AW539" s="13" t="s">
        <v>34</v>
      </c>
      <c r="AX539" s="13" t="s">
        <v>78</v>
      </c>
      <c r="AY539" s="257" t="s">
        <v>179</v>
      </c>
    </row>
    <row r="540" s="14" customFormat="1">
      <c r="A540" s="14"/>
      <c r="B540" s="258"/>
      <c r="C540" s="259"/>
      <c r="D540" s="242" t="s">
        <v>190</v>
      </c>
      <c r="E540" s="260" t="s">
        <v>1</v>
      </c>
      <c r="F540" s="261" t="s">
        <v>192</v>
      </c>
      <c r="G540" s="259"/>
      <c r="H540" s="262">
        <v>208</v>
      </c>
      <c r="I540" s="263"/>
      <c r="J540" s="259"/>
      <c r="K540" s="259"/>
      <c r="L540" s="264"/>
      <c r="M540" s="265"/>
      <c r="N540" s="266"/>
      <c r="O540" s="266"/>
      <c r="P540" s="266"/>
      <c r="Q540" s="266"/>
      <c r="R540" s="266"/>
      <c r="S540" s="266"/>
      <c r="T540" s="26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8" t="s">
        <v>190</v>
      </c>
      <c r="AU540" s="268" t="s">
        <v>87</v>
      </c>
      <c r="AV540" s="14" t="s">
        <v>186</v>
      </c>
      <c r="AW540" s="14" t="s">
        <v>34</v>
      </c>
      <c r="AX540" s="14" t="s">
        <v>85</v>
      </c>
      <c r="AY540" s="268" t="s">
        <v>179</v>
      </c>
    </row>
    <row r="541" s="2" customFormat="1" ht="37.8" customHeight="1">
      <c r="A541" s="39"/>
      <c r="B541" s="40"/>
      <c r="C541" s="280" t="s">
        <v>482</v>
      </c>
      <c r="D541" s="280" t="s">
        <v>400</v>
      </c>
      <c r="E541" s="281" t="s">
        <v>3160</v>
      </c>
      <c r="F541" s="282" t="s">
        <v>3161</v>
      </c>
      <c r="G541" s="283" t="s">
        <v>253</v>
      </c>
      <c r="H541" s="284">
        <v>212.16</v>
      </c>
      <c r="I541" s="285"/>
      <c r="J541" s="286">
        <f>ROUND(I541*H541,2)</f>
        <v>0</v>
      </c>
      <c r="K541" s="282" t="s">
        <v>1</v>
      </c>
      <c r="L541" s="287"/>
      <c r="M541" s="288" t="s">
        <v>1</v>
      </c>
      <c r="N541" s="289" t="s">
        <v>43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227</v>
      </c>
      <c r="AT541" s="240" t="s">
        <v>400</v>
      </c>
      <c r="AU541" s="240" t="s">
        <v>87</v>
      </c>
      <c r="AY541" s="18" t="s">
        <v>179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85</v>
      </c>
      <c r="BK541" s="241">
        <f>ROUND(I541*H541,2)</f>
        <v>0</v>
      </c>
      <c r="BL541" s="18" t="s">
        <v>186</v>
      </c>
      <c r="BM541" s="240" t="s">
        <v>3162</v>
      </c>
    </row>
    <row r="542" s="2" customFormat="1">
      <c r="A542" s="39"/>
      <c r="B542" s="40"/>
      <c r="C542" s="41"/>
      <c r="D542" s="242" t="s">
        <v>188</v>
      </c>
      <c r="E542" s="41"/>
      <c r="F542" s="243" t="s">
        <v>3161</v>
      </c>
      <c r="G542" s="41"/>
      <c r="H542" s="41"/>
      <c r="I542" s="244"/>
      <c r="J542" s="41"/>
      <c r="K542" s="41"/>
      <c r="L542" s="45"/>
      <c r="M542" s="245"/>
      <c r="N542" s="24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188</v>
      </c>
      <c r="AU542" s="18" t="s">
        <v>87</v>
      </c>
    </row>
    <row r="543" s="13" customFormat="1">
      <c r="A543" s="13"/>
      <c r="B543" s="247"/>
      <c r="C543" s="248"/>
      <c r="D543" s="242" t="s">
        <v>190</v>
      </c>
      <c r="E543" s="249" t="s">
        <v>1</v>
      </c>
      <c r="F543" s="250" t="s">
        <v>3163</v>
      </c>
      <c r="G543" s="248"/>
      <c r="H543" s="251">
        <v>212.16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190</v>
      </c>
      <c r="AU543" s="257" t="s">
        <v>87</v>
      </c>
      <c r="AV543" s="13" t="s">
        <v>87</v>
      </c>
      <c r="AW543" s="13" t="s">
        <v>34</v>
      </c>
      <c r="AX543" s="13" t="s">
        <v>78</v>
      </c>
      <c r="AY543" s="257" t="s">
        <v>179</v>
      </c>
    </row>
    <row r="544" s="14" customFormat="1">
      <c r="A544" s="14"/>
      <c r="B544" s="258"/>
      <c r="C544" s="259"/>
      <c r="D544" s="242" t="s">
        <v>190</v>
      </c>
      <c r="E544" s="260" t="s">
        <v>1</v>
      </c>
      <c r="F544" s="261" t="s">
        <v>192</v>
      </c>
      <c r="G544" s="259"/>
      <c r="H544" s="262">
        <v>212.16</v>
      </c>
      <c r="I544" s="263"/>
      <c r="J544" s="259"/>
      <c r="K544" s="259"/>
      <c r="L544" s="264"/>
      <c r="M544" s="265"/>
      <c r="N544" s="266"/>
      <c r="O544" s="266"/>
      <c r="P544" s="266"/>
      <c r="Q544" s="266"/>
      <c r="R544" s="266"/>
      <c r="S544" s="266"/>
      <c r="T544" s="26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8" t="s">
        <v>190</v>
      </c>
      <c r="AU544" s="268" t="s">
        <v>87</v>
      </c>
      <c r="AV544" s="14" t="s">
        <v>186</v>
      </c>
      <c r="AW544" s="14" t="s">
        <v>34</v>
      </c>
      <c r="AX544" s="14" t="s">
        <v>85</v>
      </c>
      <c r="AY544" s="268" t="s">
        <v>179</v>
      </c>
    </row>
    <row r="545" s="2" customFormat="1" ht="24.15" customHeight="1">
      <c r="A545" s="39"/>
      <c r="B545" s="40"/>
      <c r="C545" s="229" t="s">
        <v>488</v>
      </c>
      <c r="D545" s="229" t="s">
        <v>181</v>
      </c>
      <c r="E545" s="230" t="s">
        <v>3164</v>
      </c>
      <c r="F545" s="231" t="s">
        <v>3165</v>
      </c>
      <c r="G545" s="232" t="s">
        <v>253</v>
      </c>
      <c r="H545" s="233">
        <v>69</v>
      </c>
      <c r="I545" s="234"/>
      <c r="J545" s="235">
        <f>ROUND(I545*H545,2)</f>
        <v>0</v>
      </c>
      <c r="K545" s="231" t="s">
        <v>1</v>
      </c>
      <c r="L545" s="45"/>
      <c r="M545" s="236" t="s">
        <v>1</v>
      </c>
      <c r="N545" s="237" t="s">
        <v>43</v>
      </c>
      <c r="O545" s="92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186</v>
      </c>
      <c r="AT545" s="240" t="s">
        <v>181</v>
      </c>
      <c r="AU545" s="240" t="s">
        <v>87</v>
      </c>
      <c r="AY545" s="18" t="s">
        <v>179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85</v>
      </c>
      <c r="BK545" s="241">
        <f>ROUND(I545*H545,2)</f>
        <v>0</v>
      </c>
      <c r="BL545" s="18" t="s">
        <v>186</v>
      </c>
      <c r="BM545" s="240" t="s">
        <v>3166</v>
      </c>
    </row>
    <row r="546" s="2" customFormat="1">
      <c r="A546" s="39"/>
      <c r="B546" s="40"/>
      <c r="C546" s="41"/>
      <c r="D546" s="242" t="s">
        <v>188</v>
      </c>
      <c r="E546" s="41"/>
      <c r="F546" s="243" t="s">
        <v>3165</v>
      </c>
      <c r="G546" s="41"/>
      <c r="H546" s="41"/>
      <c r="I546" s="244"/>
      <c r="J546" s="41"/>
      <c r="K546" s="41"/>
      <c r="L546" s="45"/>
      <c r="M546" s="245"/>
      <c r="N546" s="24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188</v>
      </c>
      <c r="AU546" s="18" t="s">
        <v>87</v>
      </c>
    </row>
    <row r="547" s="2" customFormat="1" ht="33" customHeight="1">
      <c r="A547" s="39"/>
      <c r="B547" s="40"/>
      <c r="C547" s="229" t="s">
        <v>493</v>
      </c>
      <c r="D547" s="229" t="s">
        <v>181</v>
      </c>
      <c r="E547" s="230" t="s">
        <v>3167</v>
      </c>
      <c r="F547" s="231" t="s">
        <v>3168</v>
      </c>
      <c r="G547" s="232" t="s">
        <v>253</v>
      </c>
      <c r="H547" s="233">
        <v>360</v>
      </c>
      <c r="I547" s="234"/>
      <c r="J547" s="235">
        <f>ROUND(I547*H547,2)</f>
        <v>0</v>
      </c>
      <c r="K547" s="231" t="s">
        <v>1</v>
      </c>
      <c r="L547" s="45"/>
      <c r="M547" s="236" t="s">
        <v>1</v>
      </c>
      <c r="N547" s="237" t="s">
        <v>43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186</v>
      </c>
      <c r="AT547" s="240" t="s">
        <v>181</v>
      </c>
      <c r="AU547" s="240" t="s">
        <v>87</v>
      </c>
      <c r="AY547" s="18" t="s">
        <v>179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85</v>
      </c>
      <c r="BK547" s="241">
        <f>ROUND(I547*H547,2)</f>
        <v>0</v>
      </c>
      <c r="BL547" s="18" t="s">
        <v>186</v>
      </c>
      <c r="BM547" s="240" t="s">
        <v>3169</v>
      </c>
    </row>
    <row r="548" s="2" customFormat="1">
      <c r="A548" s="39"/>
      <c r="B548" s="40"/>
      <c r="C548" s="41"/>
      <c r="D548" s="242" t="s">
        <v>188</v>
      </c>
      <c r="E548" s="41"/>
      <c r="F548" s="243" t="s">
        <v>3168</v>
      </c>
      <c r="G548" s="41"/>
      <c r="H548" s="41"/>
      <c r="I548" s="244"/>
      <c r="J548" s="41"/>
      <c r="K548" s="41"/>
      <c r="L548" s="45"/>
      <c r="M548" s="245"/>
      <c r="N548" s="246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188</v>
      </c>
      <c r="AU548" s="18" t="s">
        <v>87</v>
      </c>
    </row>
    <row r="549" s="15" customFormat="1">
      <c r="A549" s="15"/>
      <c r="B549" s="270"/>
      <c r="C549" s="271"/>
      <c r="D549" s="242" t="s">
        <v>190</v>
      </c>
      <c r="E549" s="272" t="s">
        <v>1</v>
      </c>
      <c r="F549" s="273" t="s">
        <v>2898</v>
      </c>
      <c r="G549" s="271"/>
      <c r="H549" s="272" t="s">
        <v>1</v>
      </c>
      <c r="I549" s="274"/>
      <c r="J549" s="271"/>
      <c r="K549" s="271"/>
      <c r="L549" s="275"/>
      <c r="M549" s="276"/>
      <c r="N549" s="277"/>
      <c r="O549" s="277"/>
      <c r="P549" s="277"/>
      <c r="Q549" s="277"/>
      <c r="R549" s="277"/>
      <c r="S549" s="277"/>
      <c r="T549" s="27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9" t="s">
        <v>190</v>
      </c>
      <c r="AU549" s="279" t="s">
        <v>87</v>
      </c>
      <c r="AV549" s="15" t="s">
        <v>85</v>
      </c>
      <c r="AW549" s="15" t="s">
        <v>34</v>
      </c>
      <c r="AX549" s="15" t="s">
        <v>78</v>
      </c>
      <c r="AY549" s="279" t="s">
        <v>179</v>
      </c>
    </row>
    <row r="550" s="13" customFormat="1">
      <c r="A550" s="13"/>
      <c r="B550" s="247"/>
      <c r="C550" s="248"/>
      <c r="D550" s="242" t="s">
        <v>190</v>
      </c>
      <c r="E550" s="249" t="s">
        <v>1</v>
      </c>
      <c r="F550" s="250" t="s">
        <v>3170</v>
      </c>
      <c r="G550" s="248"/>
      <c r="H550" s="251">
        <v>360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7" t="s">
        <v>190</v>
      </c>
      <c r="AU550" s="257" t="s">
        <v>87</v>
      </c>
      <c r="AV550" s="13" t="s">
        <v>87</v>
      </c>
      <c r="AW550" s="13" t="s">
        <v>34</v>
      </c>
      <c r="AX550" s="13" t="s">
        <v>78</v>
      </c>
      <c r="AY550" s="257" t="s">
        <v>179</v>
      </c>
    </row>
    <row r="551" s="14" customFormat="1">
      <c r="A551" s="14"/>
      <c r="B551" s="258"/>
      <c r="C551" s="259"/>
      <c r="D551" s="242" t="s">
        <v>190</v>
      </c>
      <c r="E551" s="260" t="s">
        <v>1</v>
      </c>
      <c r="F551" s="261" t="s">
        <v>192</v>
      </c>
      <c r="G551" s="259"/>
      <c r="H551" s="262">
        <v>360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8" t="s">
        <v>190</v>
      </c>
      <c r="AU551" s="268" t="s">
        <v>87</v>
      </c>
      <c r="AV551" s="14" t="s">
        <v>186</v>
      </c>
      <c r="AW551" s="14" t="s">
        <v>34</v>
      </c>
      <c r="AX551" s="14" t="s">
        <v>85</v>
      </c>
      <c r="AY551" s="268" t="s">
        <v>179</v>
      </c>
    </row>
    <row r="552" s="2" customFormat="1" ht="24.15" customHeight="1">
      <c r="A552" s="39"/>
      <c r="B552" s="40"/>
      <c r="C552" s="280" t="s">
        <v>500</v>
      </c>
      <c r="D552" s="280" t="s">
        <v>400</v>
      </c>
      <c r="E552" s="281" t="s">
        <v>3171</v>
      </c>
      <c r="F552" s="282" t="s">
        <v>3172</v>
      </c>
      <c r="G552" s="283" t="s">
        <v>253</v>
      </c>
      <c r="H552" s="284">
        <v>365.39999999999998</v>
      </c>
      <c r="I552" s="285"/>
      <c r="J552" s="286">
        <f>ROUND(I552*H552,2)</f>
        <v>0</v>
      </c>
      <c r="K552" s="282" t="s">
        <v>1</v>
      </c>
      <c r="L552" s="287"/>
      <c r="M552" s="288" t="s">
        <v>1</v>
      </c>
      <c r="N552" s="289" t="s">
        <v>43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227</v>
      </c>
      <c r="AT552" s="240" t="s">
        <v>400</v>
      </c>
      <c r="AU552" s="240" t="s">
        <v>87</v>
      </c>
      <c r="AY552" s="18" t="s">
        <v>179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85</v>
      </c>
      <c r="BK552" s="241">
        <f>ROUND(I552*H552,2)</f>
        <v>0</v>
      </c>
      <c r="BL552" s="18" t="s">
        <v>186</v>
      </c>
      <c r="BM552" s="240" t="s">
        <v>3173</v>
      </c>
    </row>
    <row r="553" s="2" customFormat="1">
      <c r="A553" s="39"/>
      <c r="B553" s="40"/>
      <c r="C553" s="41"/>
      <c r="D553" s="242" t="s">
        <v>188</v>
      </c>
      <c r="E553" s="41"/>
      <c r="F553" s="243" t="s">
        <v>3172</v>
      </c>
      <c r="G553" s="41"/>
      <c r="H553" s="41"/>
      <c r="I553" s="244"/>
      <c r="J553" s="41"/>
      <c r="K553" s="41"/>
      <c r="L553" s="45"/>
      <c r="M553" s="245"/>
      <c r="N553" s="24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188</v>
      </c>
      <c r="AU553" s="18" t="s">
        <v>87</v>
      </c>
    </row>
    <row r="554" s="13" customFormat="1">
      <c r="A554" s="13"/>
      <c r="B554" s="247"/>
      <c r="C554" s="248"/>
      <c r="D554" s="242" t="s">
        <v>190</v>
      </c>
      <c r="E554" s="249" t="s">
        <v>1</v>
      </c>
      <c r="F554" s="250" t="s">
        <v>3174</v>
      </c>
      <c r="G554" s="248"/>
      <c r="H554" s="251">
        <v>365.39999999999998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7" t="s">
        <v>190</v>
      </c>
      <c r="AU554" s="257" t="s">
        <v>87</v>
      </c>
      <c r="AV554" s="13" t="s">
        <v>87</v>
      </c>
      <c r="AW554" s="13" t="s">
        <v>34</v>
      </c>
      <c r="AX554" s="13" t="s">
        <v>78</v>
      </c>
      <c r="AY554" s="257" t="s">
        <v>179</v>
      </c>
    </row>
    <row r="555" s="14" customFormat="1">
      <c r="A555" s="14"/>
      <c r="B555" s="258"/>
      <c r="C555" s="259"/>
      <c r="D555" s="242" t="s">
        <v>190</v>
      </c>
      <c r="E555" s="260" t="s">
        <v>1</v>
      </c>
      <c r="F555" s="261" t="s">
        <v>192</v>
      </c>
      <c r="G555" s="259"/>
      <c r="H555" s="262">
        <v>365.39999999999998</v>
      </c>
      <c r="I555" s="263"/>
      <c r="J555" s="259"/>
      <c r="K555" s="259"/>
      <c r="L555" s="264"/>
      <c r="M555" s="265"/>
      <c r="N555" s="266"/>
      <c r="O555" s="266"/>
      <c r="P555" s="266"/>
      <c r="Q555" s="266"/>
      <c r="R555" s="266"/>
      <c r="S555" s="266"/>
      <c r="T555" s="26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8" t="s">
        <v>190</v>
      </c>
      <c r="AU555" s="268" t="s">
        <v>87</v>
      </c>
      <c r="AV555" s="14" t="s">
        <v>186</v>
      </c>
      <c r="AW555" s="14" t="s">
        <v>34</v>
      </c>
      <c r="AX555" s="14" t="s">
        <v>85</v>
      </c>
      <c r="AY555" s="268" t="s">
        <v>179</v>
      </c>
    </row>
    <row r="556" s="2" customFormat="1" ht="24.15" customHeight="1">
      <c r="A556" s="39"/>
      <c r="B556" s="40"/>
      <c r="C556" s="229" t="s">
        <v>505</v>
      </c>
      <c r="D556" s="229" t="s">
        <v>181</v>
      </c>
      <c r="E556" s="230" t="s">
        <v>3175</v>
      </c>
      <c r="F556" s="231" t="s">
        <v>3176</v>
      </c>
      <c r="G556" s="232" t="s">
        <v>253</v>
      </c>
      <c r="H556" s="233">
        <v>8</v>
      </c>
      <c r="I556" s="234"/>
      <c r="J556" s="235">
        <f>ROUND(I556*H556,2)</f>
        <v>0</v>
      </c>
      <c r="K556" s="231" t="s">
        <v>1</v>
      </c>
      <c r="L556" s="45"/>
      <c r="M556" s="236" t="s">
        <v>1</v>
      </c>
      <c r="N556" s="237" t="s">
        <v>43</v>
      </c>
      <c r="O556" s="92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186</v>
      </c>
      <c r="AT556" s="240" t="s">
        <v>181</v>
      </c>
      <c r="AU556" s="240" t="s">
        <v>87</v>
      </c>
      <c r="AY556" s="18" t="s">
        <v>179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85</v>
      </c>
      <c r="BK556" s="241">
        <f>ROUND(I556*H556,2)</f>
        <v>0</v>
      </c>
      <c r="BL556" s="18" t="s">
        <v>186</v>
      </c>
      <c r="BM556" s="240" t="s">
        <v>3177</v>
      </c>
    </row>
    <row r="557" s="2" customFormat="1">
      <c r="A557" s="39"/>
      <c r="B557" s="40"/>
      <c r="C557" s="41"/>
      <c r="D557" s="242" t="s">
        <v>188</v>
      </c>
      <c r="E557" s="41"/>
      <c r="F557" s="243" t="s">
        <v>3176</v>
      </c>
      <c r="G557" s="41"/>
      <c r="H557" s="41"/>
      <c r="I557" s="244"/>
      <c r="J557" s="41"/>
      <c r="K557" s="41"/>
      <c r="L557" s="45"/>
      <c r="M557" s="245"/>
      <c r="N557" s="246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188</v>
      </c>
      <c r="AU557" s="18" t="s">
        <v>87</v>
      </c>
    </row>
    <row r="558" s="15" customFormat="1">
      <c r="A558" s="15"/>
      <c r="B558" s="270"/>
      <c r="C558" s="271"/>
      <c r="D558" s="242" t="s">
        <v>190</v>
      </c>
      <c r="E558" s="272" t="s">
        <v>1</v>
      </c>
      <c r="F558" s="273" t="s">
        <v>3178</v>
      </c>
      <c r="G558" s="271"/>
      <c r="H558" s="272" t="s">
        <v>1</v>
      </c>
      <c r="I558" s="274"/>
      <c r="J558" s="271"/>
      <c r="K558" s="271"/>
      <c r="L558" s="275"/>
      <c r="M558" s="276"/>
      <c r="N558" s="277"/>
      <c r="O558" s="277"/>
      <c r="P558" s="277"/>
      <c r="Q558" s="277"/>
      <c r="R558" s="277"/>
      <c r="S558" s="277"/>
      <c r="T558" s="27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9" t="s">
        <v>190</v>
      </c>
      <c r="AU558" s="279" t="s">
        <v>87</v>
      </c>
      <c r="AV558" s="15" t="s">
        <v>85</v>
      </c>
      <c r="AW558" s="15" t="s">
        <v>34</v>
      </c>
      <c r="AX558" s="15" t="s">
        <v>78</v>
      </c>
      <c r="AY558" s="279" t="s">
        <v>179</v>
      </c>
    </row>
    <row r="559" s="13" customFormat="1">
      <c r="A559" s="13"/>
      <c r="B559" s="247"/>
      <c r="C559" s="248"/>
      <c r="D559" s="242" t="s">
        <v>190</v>
      </c>
      <c r="E559" s="249" t="s">
        <v>1</v>
      </c>
      <c r="F559" s="250" t="s">
        <v>3179</v>
      </c>
      <c r="G559" s="248"/>
      <c r="H559" s="251">
        <v>8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7" t="s">
        <v>190</v>
      </c>
      <c r="AU559" s="257" t="s">
        <v>87</v>
      </c>
      <c r="AV559" s="13" t="s">
        <v>87</v>
      </c>
      <c r="AW559" s="13" t="s">
        <v>34</v>
      </c>
      <c r="AX559" s="13" t="s">
        <v>78</v>
      </c>
      <c r="AY559" s="257" t="s">
        <v>179</v>
      </c>
    </row>
    <row r="560" s="14" customFormat="1">
      <c r="A560" s="14"/>
      <c r="B560" s="258"/>
      <c r="C560" s="259"/>
      <c r="D560" s="242" t="s">
        <v>190</v>
      </c>
      <c r="E560" s="260" t="s">
        <v>1</v>
      </c>
      <c r="F560" s="261" t="s">
        <v>192</v>
      </c>
      <c r="G560" s="259"/>
      <c r="H560" s="262">
        <v>8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8" t="s">
        <v>190</v>
      </c>
      <c r="AU560" s="268" t="s">
        <v>87</v>
      </c>
      <c r="AV560" s="14" t="s">
        <v>186</v>
      </c>
      <c r="AW560" s="14" t="s">
        <v>34</v>
      </c>
      <c r="AX560" s="14" t="s">
        <v>85</v>
      </c>
      <c r="AY560" s="268" t="s">
        <v>179</v>
      </c>
    </row>
    <row r="561" s="2" customFormat="1" ht="24.15" customHeight="1">
      <c r="A561" s="39"/>
      <c r="B561" s="40"/>
      <c r="C561" s="280" t="s">
        <v>512</v>
      </c>
      <c r="D561" s="280" t="s">
        <v>400</v>
      </c>
      <c r="E561" s="281" t="s">
        <v>3180</v>
      </c>
      <c r="F561" s="282" t="s">
        <v>3181</v>
      </c>
      <c r="G561" s="283" t="s">
        <v>253</v>
      </c>
      <c r="H561" s="284">
        <v>6.0899999999999999</v>
      </c>
      <c r="I561" s="285"/>
      <c r="J561" s="286">
        <f>ROUND(I561*H561,2)</f>
        <v>0</v>
      </c>
      <c r="K561" s="282" t="s">
        <v>1</v>
      </c>
      <c r="L561" s="287"/>
      <c r="M561" s="288" t="s">
        <v>1</v>
      </c>
      <c r="N561" s="289" t="s">
        <v>43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227</v>
      </c>
      <c r="AT561" s="240" t="s">
        <v>400</v>
      </c>
      <c r="AU561" s="240" t="s">
        <v>87</v>
      </c>
      <c r="AY561" s="18" t="s">
        <v>179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85</v>
      </c>
      <c r="BK561" s="241">
        <f>ROUND(I561*H561,2)</f>
        <v>0</v>
      </c>
      <c r="BL561" s="18" t="s">
        <v>186</v>
      </c>
      <c r="BM561" s="240" t="s">
        <v>3182</v>
      </c>
    </row>
    <row r="562" s="2" customFormat="1">
      <c r="A562" s="39"/>
      <c r="B562" s="40"/>
      <c r="C562" s="41"/>
      <c r="D562" s="242" t="s">
        <v>188</v>
      </c>
      <c r="E562" s="41"/>
      <c r="F562" s="243" t="s">
        <v>3181</v>
      </c>
      <c r="G562" s="41"/>
      <c r="H562" s="41"/>
      <c r="I562" s="244"/>
      <c r="J562" s="41"/>
      <c r="K562" s="41"/>
      <c r="L562" s="45"/>
      <c r="M562" s="245"/>
      <c r="N562" s="24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188</v>
      </c>
      <c r="AU562" s="18" t="s">
        <v>87</v>
      </c>
    </row>
    <row r="563" s="13" customFormat="1">
      <c r="A563" s="13"/>
      <c r="B563" s="247"/>
      <c r="C563" s="248"/>
      <c r="D563" s="242" t="s">
        <v>190</v>
      </c>
      <c r="E563" s="249" t="s">
        <v>1</v>
      </c>
      <c r="F563" s="250" t="s">
        <v>3183</v>
      </c>
      <c r="G563" s="248"/>
      <c r="H563" s="251">
        <v>6.0899999999999999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7" t="s">
        <v>190</v>
      </c>
      <c r="AU563" s="257" t="s">
        <v>87</v>
      </c>
      <c r="AV563" s="13" t="s">
        <v>87</v>
      </c>
      <c r="AW563" s="13" t="s">
        <v>34</v>
      </c>
      <c r="AX563" s="13" t="s">
        <v>78</v>
      </c>
      <c r="AY563" s="257" t="s">
        <v>179</v>
      </c>
    </row>
    <row r="564" s="14" customFormat="1">
      <c r="A564" s="14"/>
      <c r="B564" s="258"/>
      <c r="C564" s="259"/>
      <c r="D564" s="242" t="s">
        <v>190</v>
      </c>
      <c r="E564" s="260" t="s">
        <v>1</v>
      </c>
      <c r="F564" s="261" t="s">
        <v>192</v>
      </c>
      <c r="G564" s="259"/>
      <c r="H564" s="262">
        <v>6.0899999999999999</v>
      </c>
      <c r="I564" s="263"/>
      <c r="J564" s="259"/>
      <c r="K564" s="259"/>
      <c r="L564" s="264"/>
      <c r="M564" s="265"/>
      <c r="N564" s="266"/>
      <c r="O564" s="266"/>
      <c r="P564" s="266"/>
      <c r="Q564" s="266"/>
      <c r="R564" s="266"/>
      <c r="S564" s="266"/>
      <c r="T564" s="26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8" t="s">
        <v>190</v>
      </c>
      <c r="AU564" s="268" t="s">
        <v>87</v>
      </c>
      <c r="AV564" s="14" t="s">
        <v>186</v>
      </c>
      <c r="AW564" s="14" t="s">
        <v>34</v>
      </c>
      <c r="AX564" s="14" t="s">
        <v>85</v>
      </c>
      <c r="AY564" s="268" t="s">
        <v>179</v>
      </c>
    </row>
    <row r="565" s="2" customFormat="1" ht="24.15" customHeight="1">
      <c r="A565" s="39"/>
      <c r="B565" s="40"/>
      <c r="C565" s="280" t="s">
        <v>524</v>
      </c>
      <c r="D565" s="280" t="s">
        <v>400</v>
      </c>
      <c r="E565" s="281" t="s">
        <v>3184</v>
      </c>
      <c r="F565" s="282" t="s">
        <v>3185</v>
      </c>
      <c r="G565" s="283" t="s">
        <v>253</v>
      </c>
      <c r="H565" s="284">
        <v>2</v>
      </c>
      <c r="I565" s="285"/>
      <c r="J565" s="286">
        <f>ROUND(I565*H565,2)</f>
        <v>0</v>
      </c>
      <c r="K565" s="282" t="s">
        <v>1</v>
      </c>
      <c r="L565" s="287"/>
      <c r="M565" s="288" t="s">
        <v>1</v>
      </c>
      <c r="N565" s="289" t="s">
        <v>43</v>
      </c>
      <c r="O565" s="92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227</v>
      </c>
      <c r="AT565" s="240" t="s">
        <v>400</v>
      </c>
      <c r="AU565" s="240" t="s">
        <v>87</v>
      </c>
      <c r="AY565" s="18" t="s">
        <v>179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85</v>
      </c>
      <c r="BK565" s="241">
        <f>ROUND(I565*H565,2)</f>
        <v>0</v>
      </c>
      <c r="BL565" s="18" t="s">
        <v>186</v>
      </c>
      <c r="BM565" s="240" t="s">
        <v>3186</v>
      </c>
    </row>
    <row r="566" s="2" customFormat="1">
      <c r="A566" s="39"/>
      <c r="B566" s="40"/>
      <c r="C566" s="41"/>
      <c r="D566" s="242" t="s">
        <v>188</v>
      </c>
      <c r="E566" s="41"/>
      <c r="F566" s="243" t="s">
        <v>3185</v>
      </c>
      <c r="G566" s="41"/>
      <c r="H566" s="41"/>
      <c r="I566" s="244"/>
      <c r="J566" s="41"/>
      <c r="K566" s="41"/>
      <c r="L566" s="45"/>
      <c r="M566" s="245"/>
      <c r="N566" s="246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188</v>
      </c>
      <c r="AU566" s="18" t="s">
        <v>87</v>
      </c>
    </row>
    <row r="567" s="2" customFormat="1" ht="24.15" customHeight="1">
      <c r="A567" s="39"/>
      <c r="B567" s="40"/>
      <c r="C567" s="229" t="s">
        <v>532</v>
      </c>
      <c r="D567" s="229" t="s">
        <v>181</v>
      </c>
      <c r="E567" s="230" t="s">
        <v>3187</v>
      </c>
      <c r="F567" s="231" t="s">
        <v>3188</v>
      </c>
      <c r="G567" s="232" t="s">
        <v>195</v>
      </c>
      <c r="H567" s="233">
        <v>17</v>
      </c>
      <c r="I567" s="234"/>
      <c r="J567" s="235">
        <f>ROUND(I567*H567,2)</f>
        <v>0</v>
      </c>
      <c r="K567" s="231" t="s">
        <v>1</v>
      </c>
      <c r="L567" s="45"/>
      <c r="M567" s="236" t="s">
        <v>1</v>
      </c>
      <c r="N567" s="237" t="s">
        <v>43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186</v>
      </c>
      <c r="AT567" s="240" t="s">
        <v>181</v>
      </c>
      <c r="AU567" s="240" t="s">
        <v>87</v>
      </c>
      <c r="AY567" s="18" t="s">
        <v>179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85</v>
      </c>
      <c r="BK567" s="241">
        <f>ROUND(I567*H567,2)</f>
        <v>0</v>
      </c>
      <c r="BL567" s="18" t="s">
        <v>186</v>
      </c>
      <c r="BM567" s="240" t="s">
        <v>3189</v>
      </c>
    </row>
    <row r="568" s="2" customFormat="1">
      <c r="A568" s="39"/>
      <c r="B568" s="40"/>
      <c r="C568" s="41"/>
      <c r="D568" s="242" t="s">
        <v>188</v>
      </c>
      <c r="E568" s="41"/>
      <c r="F568" s="243" t="s">
        <v>3188</v>
      </c>
      <c r="G568" s="41"/>
      <c r="H568" s="41"/>
      <c r="I568" s="244"/>
      <c r="J568" s="41"/>
      <c r="K568" s="41"/>
      <c r="L568" s="45"/>
      <c r="M568" s="245"/>
      <c r="N568" s="24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188</v>
      </c>
      <c r="AU568" s="18" t="s">
        <v>87</v>
      </c>
    </row>
    <row r="569" s="2" customFormat="1" ht="24.15" customHeight="1">
      <c r="A569" s="39"/>
      <c r="B569" s="40"/>
      <c r="C569" s="280" t="s">
        <v>538</v>
      </c>
      <c r="D569" s="280" t="s">
        <v>400</v>
      </c>
      <c r="E569" s="281" t="s">
        <v>3190</v>
      </c>
      <c r="F569" s="282" t="s">
        <v>3191</v>
      </c>
      <c r="G569" s="283" t="s">
        <v>195</v>
      </c>
      <c r="H569" s="284">
        <v>17</v>
      </c>
      <c r="I569" s="285"/>
      <c r="J569" s="286">
        <f>ROUND(I569*H569,2)</f>
        <v>0</v>
      </c>
      <c r="K569" s="282" t="s">
        <v>1</v>
      </c>
      <c r="L569" s="287"/>
      <c r="M569" s="288" t="s">
        <v>1</v>
      </c>
      <c r="N569" s="289" t="s">
        <v>43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227</v>
      </c>
      <c r="AT569" s="240" t="s">
        <v>400</v>
      </c>
      <c r="AU569" s="240" t="s">
        <v>87</v>
      </c>
      <c r="AY569" s="18" t="s">
        <v>179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85</v>
      </c>
      <c r="BK569" s="241">
        <f>ROUND(I569*H569,2)</f>
        <v>0</v>
      </c>
      <c r="BL569" s="18" t="s">
        <v>186</v>
      </c>
      <c r="BM569" s="240" t="s">
        <v>3192</v>
      </c>
    </row>
    <row r="570" s="2" customFormat="1">
      <c r="A570" s="39"/>
      <c r="B570" s="40"/>
      <c r="C570" s="41"/>
      <c r="D570" s="242" t="s">
        <v>188</v>
      </c>
      <c r="E570" s="41"/>
      <c r="F570" s="243" t="s">
        <v>3191</v>
      </c>
      <c r="G570" s="41"/>
      <c r="H570" s="41"/>
      <c r="I570" s="244"/>
      <c r="J570" s="41"/>
      <c r="K570" s="41"/>
      <c r="L570" s="45"/>
      <c r="M570" s="245"/>
      <c r="N570" s="24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188</v>
      </c>
      <c r="AU570" s="18" t="s">
        <v>87</v>
      </c>
    </row>
    <row r="571" s="2" customFormat="1" ht="24.15" customHeight="1">
      <c r="A571" s="39"/>
      <c r="B571" s="40"/>
      <c r="C571" s="229" t="s">
        <v>545</v>
      </c>
      <c r="D571" s="229" t="s">
        <v>181</v>
      </c>
      <c r="E571" s="230" t="s">
        <v>3193</v>
      </c>
      <c r="F571" s="231" t="s">
        <v>3194</v>
      </c>
      <c r="G571" s="232" t="s">
        <v>195</v>
      </c>
      <c r="H571" s="233">
        <v>5</v>
      </c>
      <c r="I571" s="234"/>
      <c r="J571" s="235">
        <f>ROUND(I571*H571,2)</f>
        <v>0</v>
      </c>
      <c r="K571" s="231" t="s">
        <v>1</v>
      </c>
      <c r="L571" s="45"/>
      <c r="M571" s="236" t="s">
        <v>1</v>
      </c>
      <c r="N571" s="237" t="s">
        <v>43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186</v>
      </c>
      <c r="AT571" s="240" t="s">
        <v>181</v>
      </c>
      <c r="AU571" s="240" t="s">
        <v>87</v>
      </c>
      <c r="AY571" s="18" t="s">
        <v>179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85</v>
      </c>
      <c r="BK571" s="241">
        <f>ROUND(I571*H571,2)</f>
        <v>0</v>
      </c>
      <c r="BL571" s="18" t="s">
        <v>186</v>
      </c>
      <c r="BM571" s="240" t="s">
        <v>3195</v>
      </c>
    </row>
    <row r="572" s="2" customFormat="1">
      <c r="A572" s="39"/>
      <c r="B572" s="40"/>
      <c r="C572" s="41"/>
      <c r="D572" s="242" t="s">
        <v>188</v>
      </c>
      <c r="E572" s="41"/>
      <c r="F572" s="243" t="s">
        <v>3194</v>
      </c>
      <c r="G572" s="41"/>
      <c r="H572" s="41"/>
      <c r="I572" s="244"/>
      <c r="J572" s="41"/>
      <c r="K572" s="41"/>
      <c r="L572" s="45"/>
      <c r="M572" s="245"/>
      <c r="N572" s="24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188</v>
      </c>
      <c r="AU572" s="18" t="s">
        <v>87</v>
      </c>
    </row>
    <row r="573" s="2" customFormat="1" ht="16.5" customHeight="1">
      <c r="A573" s="39"/>
      <c r="B573" s="40"/>
      <c r="C573" s="280" t="s">
        <v>550</v>
      </c>
      <c r="D573" s="280" t="s">
        <v>400</v>
      </c>
      <c r="E573" s="281" t="s">
        <v>3196</v>
      </c>
      <c r="F573" s="282" t="s">
        <v>3197</v>
      </c>
      <c r="G573" s="283" t="s">
        <v>195</v>
      </c>
      <c r="H573" s="284">
        <v>5</v>
      </c>
      <c r="I573" s="285"/>
      <c r="J573" s="286">
        <f>ROUND(I573*H573,2)</f>
        <v>0</v>
      </c>
      <c r="K573" s="282" t="s">
        <v>1</v>
      </c>
      <c r="L573" s="287"/>
      <c r="M573" s="288" t="s">
        <v>1</v>
      </c>
      <c r="N573" s="289" t="s">
        <v>43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227</v>
      </c>
      <c r="AT573" s="240" t="s">
        <v>400</v>
      </c>
      <c r="AU573" s="240" t="s">
        <v>87</v>
      </c>
      <c r="AY573" s="18" t="s">
        <v>179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85</v>
      </c>
      <c r="BK573" s="241">
        <f>ROUND(I573*H573,2)</f>
        <v>0</v>
      </c>
      <c r="BL573" s="18" t="s">
        <v>186</v>
      </c>
      <c r="BM573" s="240" t="s">
        <v>3198</v>
      </c>
    </row>
    <row r="574" s="2" customFormat="1">
      <c r="A574" s="39"/>
      <c r="B574" s="40"/>
      <c r="C574" s="41"/>
      <c r="D574" s="242" t="s">
        <v>188</v>
      </c>
      <c r="E574" s="41"/>
      <c r="F574" s="243" t="s">
        <v>3197</v>
      </c>
      <c r="G574" s="41"/>
      <c r="H574" s="41"/>
      <c r="I574" s="244"/>
      <c r="J574" s="41"/>
      <c r="K574" s="41"/>
      <c r="L574" s="45"/>
      <c r="M574" s="245"/>
      <c r="N574" s="246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188</v>
      </c>
      <c r="AU574" s="18" t="s">
        <v>87</v>
      </c>
    </row>
    <row r="575" s="2" customFormat="1" ht="24.15" customHeight="1">
      <c r="A575" s="39"/>
      <c r="B575" s="40"/>
      <c r="C575" s="229" t="s">
        <v>559</v>
      </c>
      <c r="D575" s="229" t="s">
        <v>181</v>
      </c>
      <c r="E575" s="230" t="s">
        <v>3199</v>
      </c>
      <c r="F575" s="231" t="s">
        <v>3200</v>
      </c>
      <c r="G575" s="232" t="s">
        <v>195</v>
      </c>
      <c r="H575" s="233">
        <v>35</v>
      </c>
      <c r="I575" s="234"/>
      <c r="J575" s="235">
        <f>ROUND(I575*H575,2)</f>
        <v>0</v>
      </c>
      <c r="K575" s="231" t="s">
        <v>1</v>
      </c>
      <c r="L575" s="45"/>
      <c r="M575" s="236" t="s">
        <v>1</v>
      </c>
      <c r="N575" s="237" t="s">
        <v>43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186</v>
      </c>
      <c r="AT575" s="240" t="s">
        <v>181</v>
      </c>
      <c r="AU575" s="240" t="s">
        <v>87</v>
      </c>
      <c r="AY575" s="18" t="s">
        <v>179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85</v>
      </c>
      <c r="BK575" s="241">
        <f>ROUND(I575*H575,2)</f>
        <v>0</v>
      </c>
      <c r="BL575" s="18" t="s">
        <v>186</v>
      </c>
      <c r="BM575" s="240" t="s">
        <v>3201</v>
      </c>
    </row>
    <row r="576" s="2" customFormat="1">
      <c r="A576" s="39"/>
      <c r="B576" s="40"/>
      <c r="C576" s="41"/>
      <c r="D576" s="242" t="s">
        <v>188</v>
      </c>
      <c r="E576" s="41"/>
      <c r="F576" s="243" t="s">
        <v>3200</v>
      </c>
      <c r="G576" s="41"/>
      <c r="H576" s="41"/>
      <c r="I576" s="244"/>
      <c r="J576" s="41"/>
      <c r="K576" s="41"/>
      <c r="L576" s="45"/>
      <c r="M576" s="245"/>
      <c r="N576" s="24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188</v>
      </c>
      <c r="AU576" s="18" t="s">
        <v>87</v>
      </c>
    </row>
    <row r="577" s="15" customFormat="1">
      <c r="A577" s="15"/>
      <c r="B577" s="270"/>
      <c r="C577" s="271"/>
      <c r="D577" s="242" t="s">
        <v>190</v>
      </c>
      <c r="E577" s="272" t="s">
        <v>1</v>
      </c>
      <c r="F577" s="273" t="s">
        <v>2898</v>
      </c>
      <c r="G577" s="271"/>
      <c r="H577" s="272" t="s">
        <v>1</v>
      </c>
      <c r="I577" s="274"/>
      <c r="J577" s="271"/>
      <c r="K577" s="271"/>
      <c r="L577" s="275"/>
      <c r="M577" s="276"/>
      <c r="N577" s="277"/>
      <c r="O577" s="277"/>
      <c r="P577" s="277"/>
      <c r="Q577" s="277"/>
      <c r="R577" s="277"/>
      <c r="S577" s="277"/>
      <c r="T577" s="278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9" t="s">
        <v>190</v>
      </c>
      <c r="AU577" s="279" t="s">
        <v>87</v>
      </c>
      <c r="AV577" s="15" t="s">
        <v>85</v>
      </c>
      <c r="AW577" s="15" t="s">
        <v>34</v>
      </c>
      <c r="AX577" s="15" t="s">
        <v>78</v>
      </c>
      <c r="AY577" s="279" t="s">
        <v>179</v>
      </c>
    </row>
    <row r="578" s="13" customFormat="1">
      <c r="A578" s="13"/>
      <c r="B578" s="247"/>
      <c r="C578" s="248"/>
      <c r="D578" s="242" t="s">
        <v>190</v>
      </c>
      <c r="E578" s="249" t="s">
        <v>1</v>
      </c>
      <c r="F578" s="250" t="s">
        <v>3202</v>
      </c>
      <c r="G578" s="248"/>
      <c r="H578" s="251">
        <v>35</v>
      </c>
      <c r="I578" s="252"/>
      <c r="J578" s="248"/>
      <c r="K578" s="248"/>
      <c r="L578" s="253"/>
      <c r="M578" s="254"/>
      <c r="N578" s="255"/>
      <c r="O578" s="255"/>
      <c r="P578" s="255"/>
      <c r="Q578" s="255"/>
      <c r="R578" s="255"/>
      <c r="S578" s="255"/>
      <c r="T578" s="25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7" t="s">
        <v>190</v>
      </c>
      <c r="AU578" s="257" t="s">
        <v>87</v>
      </c>
      <c r="AV578" s="13" t="s">
        <v>87</v>
      </c>
      <c r="AW578" s="13" t="s">
        <v>34</v>
      </c>
      <c r="AX578" s="13" t="s">
        <v>78</v>
      </c>
      <c r="AY578" s="257" t="s">
        <v>179</v>
      </c>
    </row>
    <row r="579" s="14" customFormat="1">
      <c r="A579" s="14"/>
      <c r="B579" s="258"/>
      <c r="C579" s="259"/>
      <c r="D579" s="242" t="s">
        <v>190</v>
      </c>
      <c r="E579" s="260" t="s">
        <v>1</v>
      </c>
      <c r="F579" s="261" t="s">
        <v>192</v>
      </c>
      <c r="G579" s="259"/>
      <c r="H579" s="262">
        <v>35</v>
      </c>
      <c r="I579" s="263"/>
      <c r="J579" s="259"/>
      <c r="K579" s="259"/>
      <c r="L579" s="264"/>
      <c r="M579" s="265"/>
      <c r="N579" s="266"/>
      <c r="O579" s="266"/>
      <c r="P579" s="266"/>
      <c r="Q579" s="266"/>
      <c r="R579" s="266"/>
      <c r="S579" s="266"/>
      <c r="T579" s="26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8" t="s">
        <v>190</v>
      </c>
      <c r="AU579" s="268" t="s">
        <v>87</v>
      </c>
      <c r="AV579" s="14" t="s">
        <v>186</v>
      </c>
      <c r="AW579" s="14" t="s">
        <v>34</v>
      </c>
      <c r="AX579" s="14" t="s">
        <v>85</v>
      </c>
      <c r="AY579" s="268" t="s">
        <v>179</v>
      </c>
    </row>
    <row r="580" s="2" customFormat="1" ht="16.5" customHeight="1">
      <c r="A580" s="39"/>
      <c r="B580" s="40"/>
      <c r="C580" s="280" t="s">
        <v>565</v>
      </c>
      <c r="D580" s="280" t="s">
        <v>400</v>
      </c>
      <c r="E580" s="281" t="s">
        <v>3203</v>
      </c>
      <c r="F580" s="282" t="s">
        <v>3204</v>
      </c>
      <c r="G580" s="283" t="s">
        <v>195</v>
      </c>
      <c r="H580" s="284">
        <v>35</v>
      </c>
      <c r="I580" s="285"/>
      <c r="J580" s="286">
        <f>ROUND(I580*H580,2)</f>
        <v>0</v>
      </c>
      <c r="K580" s="282" t="s">
        <v>1</v>
      </c>
      <c r="L580" s="287"/>
      <c r="M580" s="288" t="s">
        <v>1</v>
      </c>
      <c r="N580" s="289" t="s">
        <v>43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227</v>
      </c>
      <c r="AT580" s="240" t="s">
        <v>400</v>
      </c>
      <c r="AU580" s="240" t="s">
        <v>87</v>
      </c>
      <c r="AY580" s="18" t="s">
        <v>179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85</v>
      </c>
      <c r="BK580" s="241">
        <f>ROUND(I580*H580,2)</f>
        <v>0</v>
      </c>
      <c r="BL580" s="18" t="s">
        <v>186</v>
      </c>
      <c r="BM580" s="240" t="s">
        <v>3205</v>
      </c>
    </row>
    <row r="581" s="2" customFormat="1">
      <c r="A581" s="39"/>
      <c r="B581" s="40"/>
      <c r="C581" s="41"/>
      <c r="D581" s="242" t="s">
        <v>188</v>
      </c>
      <c r="E581" s="41"/>
      <c r="F581" s="243" t="s">
        <v>3204</v>
      </c>
      <c r="G581" s="41"/>
      <c r="H581" s="41"/>
      <c r="I581" s="244"/>
      <c r="J581" s="41"/>
      <c r="K581" s="41"/>
      <c r="L581" s="45"/>
      <c r="M581" s="245"/>
      <c r="N581" s="246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188</v>
      </c>
      <c r="AU581" s="18" t="s">
        <v>87</v>
      </c>
    </row>
    <row r="582" s="2" customFormat="1" ht="21.75" customHeight="1">
      <c r="A582" s="39"/>
      <c r="B582" s="40"/>
      <c r="C582" s="229" t="s">
        <v>571</v>
      </c>
      <c r="D582" s="229" t="s">
        <v>181</v>
      </c>
      <c r="E582" s="230" t="s">
        <v>3206</v>
      </c>
      <c r="F582" s="231" t="s">
        <v>3207</v>
      </c>
      <c r="G582" s="232" t="s">
        <v>195</v>
      </c>
      <c r="H582" s="233">
        <v>17</v>
      </c>
      <c r="I582" s="234"/>
      <c r="J582" s="235">
        <f>ROUND(I582*H582,2)</f>
        <v>0</v>
      </c>
      <c r="K582" s="231" t="s">
        <v>1</v>
      </c>
      <c r="L582" s="45"/>
      <c r="M582" s="236" t="s">
        <v>1</v>
      </c>
      <c r="N582" s="237" t="s">
        <v>43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186</v>
      </c>
      <c r="AT582" s="240" t="s">
        <v>181</v>
      </c>
      <c r="AU582" s="240" t="s">
        <v>87</v>
      </c>
      <c r="AY582" s="18" t="s">
        <v>179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85</v>
      </c>
      <c r="BK582" s="241">
        <f>ROUND(I582*H582,2)</f>
        <v>0</v>
      </c>
      <c r="BL582" s="18" t="s">
        <v>186</v>
      </c>
      <c r="BM582" s="240" t="s">
        <v>3208</v>
      </c>
    </row>
    <row r="583" s="2" customFormat="1">
      <c r="A583" s="39"/>
      <c r="B583" s="40"/>
      <c r="C583" s="41"/>
      <c r="D583" s="242" t="s">
        <v>188</v>
      </c>
      <c r="E583" s="41"/>
      <c r="F583" s="243" t="s">
        <v>3207</v>
      </c>
      <c r="G583" s="41"/>
      <c r="H583" s="41"/>
      <c r="I583" s="244"/>
      <c r="J583" s="41"/>
      <c r="K583" s="41"/>
      <c r="L583" s="45"/>
      <c r="M583" s="245"/>
      <c r="N583" s="24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188</v>
      </c>
      <c r="AU583" s="18" t="s">
        <v>87</v>
      </c>
    </row>
    <row r="584" s="2" customFormat="1" ht="24.15" customHeight="1">
      <c r="A584" s="39"/>
      <c r="B584" s="40"/>
      <c r="C584" s="280" t="s">
        <v>580</v>
      </c>
      <c r="D584" s="280" t="s">
        <v>400</v>
      </c>
      <c r="E584" s="281" t="s">
        <v>3209</v>
      </c>
      <c r="F584" s="282" t="s">
        <v>3210</v>
      </c>
      <c r="G584" s="283" t="s">
        <v>195</v>
      </c>
      <c r="H584" s="284">
        <v>17</v>
      </c>
      <c r="I584" s="285"/>
      <c r="J584" s="286">
        <f>ROUND(I584*H584,2)</f>
        <v>0</v>
      </c>
      <c r="K584" s="282" t="s">
        <v>1</v>
      </c>
      <c r="L584" s="287"/>
      <c r="M584" s="288" t="s">
        <v>1</v>
      </c>
      <c r="N584" s="289" t="s">
        <v>43</v>
      </c>
      <c r="O584" s="92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227</v>
      </c>
      <c r="AT584" s="240" t="s">
        <v>400</v>
      </c>
      <c r="AU584" s="240" t="s">
        <v>87</v>
      </c>
      <c r="AY584" s="18" t="s">
        <v>179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85</v>
      </c>
      <c r="BK584" s="241">
        <f>ROUND(I584*H584,2)</f>
        <v>0</v>
      </c>
      <c r="BL584" s="18" t="s">
        <v>186</v>
      </c>
      <c r="BM584" s="240" t="s">
        <v>3211</v>
      </c>
    </row>
    <row r="585" s="2" customFormat="1">
      <c r="A585" s="39"/>
      <c r="B585" s="40"/>
      <c r="C585" s="41"/>
      <c r="D585" s="242" t="s">
        <v>188</v>
      </c>
      <c r="E585" s="41"/>
      <c r="F585" s="243" t="s">
        <v>3210</v>
      </c>
      <c r="G585" s="41"/>
      <c r="H585" s="41"/>
      <c r="I585" s="244"/>
      <c r="J585" s="41"/>
      <c r="K585" s="41"/>
      <c r="L585" s="45"/>
      <c r="M585" s="245"/>
      <c r="N585" s="24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188</v>
      </c>
      <c r="AU585" s="18" t="s">
        <v>87</v>
      </c>
    </row>
    <row r="586" s="2" customFormat="1" ht="24.15" customHeight="1">
      <c r="A586" s="39"/>
      <c r="B586" s="40"/>
      <c r="C586" s="280" t="s">
        <v>586</v>
      </c>
      <c r="D586" s="280" t="s">
        <v>400</v>
      </c>
      <c r="E586" s="281" t="s">
        <v>3212</v>
      </c>
      <c r="F586" s="282" t="s">
        <v>3213</v>
      </c>
      <c r="G586" s="283" t="s">
        <v>195</v>
      </c>
      <c r="H586" s="284">
        <v>17</v>
      </c>
      <c r="I586" s="285"/>
      <c r="J586" s="286">
        <f>ROUND(I586*H586,2)</f>
        <v>0</v>
      </c>
      <c r="K586" s="282" t="s">
        <v>1</v>
      </c>
      <c r="L586" s="287"/>
      <c r="M586" s="288" t="s">
        <v>1</v>
      </c>
      <c r="N586" s="289" t="s">
        <v>43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227</v>
      </c>
      <c r="AT586" s="240" t="s">
        <v>400</v>
      </c>
      <c r="AU586" s="240" t="s">
        <v>87</v>
      </c>
      <c r="AY586" s="18" t="s">
        <v>179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85</v>
      </c>
      <c r="BK586" s="241">
        <f>ROUND(I586*H586,2)</f>
        <v>0</v>
      </c>
      <c r="BL586" s="18" t="s">
        <v>186</v>
      </c>
      <c r="BM586" s="240" t="s">
        <v>3214</v>
      </c>
    </row>
    <row r="587" s="2" customFormat="1">
      <c r="A587" s="39"/>
      <c r="B587" s="40"/>
      <c r="C587" s="41"/>
      <c r="D587" s="242" t="s">
        <v>188</v>
      </c>
      <c r="E587" s="41"/>
      <c r="F587" s="243" t="s">
        <v>3213</v>
      </c>
      <c r="G587" s="41"/>
      <c r="H587" s="41"/>
      <c r="I587" s="244"/>
      <c r="J587" s="41"/>
      <c r="K587" s="41"/>
      <c r="L587" s="45"/>
      <c r="M587" s="245"/>
      <c r="N587" s="246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188</v>
      </c>
      <c r="AU587" s="18" t="s">
        <v>87</v>
      </c>
    </row>
    <row r="588" s="2" customFormat="1" ht="24.15" customHeight="1">
      <c r="A588" s="39"/>
      <c r="B588" s="40"/>
      <c r="C588" s="229" t="s">
        <v>593</v>
      </c>
      <c r="D588" s="229" t="s">
        <v>181</v>
      </c>
      <c r="E588" s="230" t="s">
        <v>3215</v>
      </c>
      <c r="F588" s="231" t="s">
        <v>3216</v>
      </c>
      <c r="G588" s="232" t="s">
        <v>195</v>
      </c>
      <c r="H588" s="233">
        <v>1</v>
      </c>
      <c r="I588" s="234"/>
      <c r="J588" s="235">
        <f>ROUND(I588*H588,2)</f>
        <v>0</v>
      </c>
      <c r="K588" s="231" t="s">
        <v>1</v>
      </c>
      <c r="L588" s="45"/>
      <c r="M588" s="236" t="s">
        <v>1</v>
      </c>
      <c r="N588" s="237" t="s">
        <v>43</v>
      </c>
      <c r="O588" s="92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0" t="s">
        <v>186</v>
      </c>
      <c r="AT588" s="240" t="s">
        <v>181</v>
      </c>
      <c r="AU588" s="240" t="s">
        <v>87</v>
      </c>
      <c r="AY588" s="18" t="s">
        <v>179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85</v>
      </c>
      <c r="BK588" s="241">
        <f>ROUND(I588*H588,2)</f>
        <v>0</v>
      </c>
      <c r="BL588" s="18" t="s">
        <v>186</v>
      </c>
      <c r="BM588" s="240" t="s">
        <v>3217</v>
      </c>
    </row>
    <row r="589" s="2" customFormat="1">
      <c r="A589" s="39"/>
      <c r="B589" s="40"/>
      <c r="C589" s="41"/>
      <c r="D589" s="242" t="s">
        <v>188</v>
      </c>
      <c r="E589" s="41"/>
      <c r="F589" s="243" t="s">
        <v>3216</v>
      </c>
      <c r="G589" s="41"/>
      <c r="H589" s="41"/>
      <c r="I589" s="244"/>
      <c r="J589" s="41"/>
      <c r="K589" s="41"/>
      <c r="L589" s="45"/>
      <c r="M589" s="245"/>
      <c r="N589" s="246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188</v>
      </c>
      <c r="AU589" s="18" t="s">
        <v>87</v>
      </c>
    </row>
    <row r="590" s="2" customFormat="1" ht="21.75" customHeight="1">
      <c r="A590" s="39"/>
      <c r="B590" s="40"/>
      <c r="C590" s="229" t="s">
        <v>599</v>
      </c>
      <c r="D590" s="229" t="s">
        <v>181</v>
      </c>
      <c r="E590" s="230" t="s">
        <v>3218</v>
      </c>
      <c r="F590" s="231" t="s">
        <v>3219</v>
      </c>
      <c r="G590" s="232" t="s">
        <v>195</v>
      </c>
      <c r="H590" s="233">
        <v>2</v>
      </c>
      <c r="I590" s="234"/>
      <c r="J590" s="235">
        <f>ROUND(I590*H590,2)</f>
        <v>0</v>
      </c>
      <c r="K590" s="231" t="s">
        <v>1</v>
      </c>
      <c r="L590" s="45"/>
      <c r="M590" s="236" t="s">
        <v>1</v>
      </c>
      <c r="N590" s="237" t="s">
        <v>43</v>
      </c>
      <c r="O590" s="92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186</v>
      </c>
      <c r="AT590" s="240" t="s">
        <v>181</v>
      </c>
      <c r="AU590" s="240" t="s">
        <v>87</v>
      </c>
      <c r="AY590" s="18" t="s">
        <v>179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85</v>
      </c>
      <c r="BK590" s="241">
        <f>ROUND(I590*H590,2)</f>
        <v>0</v>
      </c>
      <c r="BL590" s="18" t="s">
        <v>186</v>
      </c>
      <c r="BM590" s="240" t="s">
        <v>3220</v>
      </c>
    </row>
    <row r="591" s="2" customFormat="1">
      <c r="A591" s="39"/>
      <c r="B591" s="40"/>
      <c r="C591" s="41"/>
      <c r="D591" s="242" t="s">
        <v>188</v>
      </c>
      <c r="E591" s="41"/>
      <c r="F591" s="243" t="s">
        <v>3219</v>
      </c>
      <c r="G591" s="41"/>
      <c r="H591" s="41"/>
      <c r="I591" s="244"/>
      <c r="J591" s="41"/>
      <c r="K591" s="41"/>
      <c r="L591" s="45"/>
      <c r="M591" s="245"/>
      <c r="N591" s="24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188</v>
      </c>
      <c r="AU591" s="18" t="s">
        <v>87</v>
      </c>
    </row>
    <row r="592" s="2" customFormat="1" ht="24.15" customHeight="1">
      <c r="A592" s="39"/>
      <c r="B592" s="40"/>
      <c r="C592" s="280" t="s">
        <v>605</v>
      </c>
      <c r="D592" s="280" t="s">
        <v>400</v>
      </c>
      <c r="E592" s="281" t="s">
        <v>3221</v>
      </c>
      <c r="F592" s="282" t="s">
        <v>3222</v>
      </c>
      <c r="G592" s="283" t="s">
        <v>195</v>
      </c>
      <c r="H592" s="284">
        <v>2</v>
      </c>
      <c r="I592" s="285"/>
      <c r="J592" s="286">
        <f>ROUND(I592*H592,2)</f>
        <v>0</v>
      </c>
      <c r="K592" s="282" t="s">
        <v>1</v>
      </c>
      <c r="L592" s="287"/>
      <c r="M592" s="288" t="s">
        <v>1</v>
      </c>
      <c r="N592" s="289" t="s">
        <v>43</v>
      </c>
      <c r="O592" s="92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0" t="s">
        <v>227</v>
      </c>
      <c r="AT592" s="240" t="s">
        <v>400</v>
      </c>
      <c r="AU592" s="240" t="s">
        <v>87</v>
      </c>
      <c r="AY592" s="18" t="s">
        <v>179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8" t="s">
        <v>85</v>
      </c>
      <c r="BK592" s="241">
        <f>ROUND(I592*H592,2)</f>
        <v>0</v>
      </c>
      <c r="BL592" s="18" t="s">
        <v>186</v>
      </c>
      <c r="BM592" s="240" t="s">
        <v>3223</v>
      </c>
    </row>
    <row r="593" s="2" customFormat="1">
      <c r="A593" s="39"/>
      <c r="B593" s="40"/>
      <c r="C593" s="41"/>
      <c r="D593" s="242" t="s">
        <v>188</v>
      </c>
      <c r="E593" s="41"/>
      <c r="F593" s="243" t="s">
        <v>3222</v>
      </c>
      <c r="G593" s="41"/>
      <c r="H593" s="41"/>
      <c r="I593" s="244"/>
      <c r="J593" s="41"/>
      <c r="K593" s="41"/>
      <c r="L593" s="45"/>
      <c r="M593" s="245"/>
      <c r="N593" s="246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188</v>
      </c>
      <c r="AU593" s="18" t="s">
        <v>87</v>
      </c>
    </row>
    <row r="594" s="2" customFormat="1" ht="21.75" customHeight="1">
      <c r="A594" s="39"/>
      <c r="B594" s="40"/>
      <c r="C594" s="229" t="s">
        <v>612</v>
      </c>
      <c r="D594" s="229" t="s">
        <v>181</v>
      </c>
      <c r="E594" s="230" t="s">
        <v>3224</v>
      </c>
      <c r="F594" s="231" t="s">
        <v>3225</v>
      </c>
      <c r="G594" s="232" t="s">
        <v>195</v>
      </c>
      <c r="H594" s="233">
        <v>1</v>
      </c>
      <c r="I594" s="234"/>
      <c r="J594" s="235">
        <f>ROUND(I594*H594,2)</f>
        <v>0</v>
      </c>
      <c r="K594" s="231" t="s">
        <v>1</v>
      </c>
      <c r="L594" s="45"/>
      <c r="M594" s="236" t="s">
        <v>1</v>
      </c>
      <c r="N594" s="237" t="s">
        <v>43</v>
      </c>
      <c r="O594" s="92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186</v>
      </c>
      <c r="AT594" s="240" t="s">
        <v>181</v>
      </c>
      <c r="AU594" s="240" t="s">
        <v>87</v>
      </c>
      <c r="AY594" s="18" t="s">
        <v>179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85</v>
      </c>
      <c r="BK594" s="241">
        <f>ROUND(I594*H594,2)</f>
        <v>0</v>
      </c>
      <c r="BL594" s="18" t="s">
        <v>186</v>
      </c>
      <c r="BM594" s="240" t="s">
        <v>3226</v>
      </c>
    </row>
    <row r="595" s="2" customFormat="1">
      <c r="A595" s="39"/>
      <c r="B595" s="40"/>
      <c r="C595" s="41"/>
      <c r="D595" s="242" t="s">
        <v>188</v>
      </c>
      <c r="E595" s="41"/>
      <c r="F595" s="243" t="s">
        <v>3225</v>
      </c>
      <c r="G595" s="41"/>
      <c r="H595" s="41"/>
      <c r="I595" s="244"/>
      <c r="J595" s="41"/>
      <c r="K595" s="41"/>
      <c r="L595" s="45"/>
      <c r="M595" s="245"/>
      <c r="N595" s="246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188</v>
      </c>
      <c r="AU595" s="18" t="s">
        <v>87</v>
      </c>
    </row>
    <row r="596" s="2" customFormat="1">
      <c r="A596" s="39"/>
      <c r="B596" s="40"/>
      <c r="C596" s="41"/>
      <c r="D596" s="242" t="s">
        <v>198</v>
      </c>
      <c r="E596" s="41"/>
      <c r="F596" s="269" t="s">
        <v>3227</v>
      </c>
      <c r="G596" s="41"/>
      <c r="H596" s="41"/>
      <c r="I596" s="244"/>
      <c r="J596" s="41"/>
      <c r="K596" s="41"/>
      <c r="L596" s="45"/>
      <c r="M596" s="245"/>
      <c r="N596" s="24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198</v>
      </c>
      <c r="AU596" s="18" t="s">
        <v>87</v>
      </c>
    </row>
    <row r="597" s="2" customFormat="1" ht="16.5" customHeight="1">
      <c r="A597" s="39"/>
      <c r="B597" s="40"/>
      <c r="C597" s="280" t="s">
        <v>618</v>
      </c>
      <c r="D597" s="280" t="s">
        <v>400</v>
      </c>
      <c r="E597" s="281" t="s">
        <v>3228</v>
      </c>
      <c r="F597" s="282" t="s">
        <v>3229</v>
      </c>
      <c r="G597" s="283" t="s">
        <v>195</v>
      </c>
      <c r="H597" s="284">
        <v>1</v>
      </c>
      <c r="I597" s="285"/>
      <c r="J597" s="286">
        <f>ROUND(I597*H597,2)</f>
        <v>0</v>
      </c>
      <c r="K597" s="282" t="s">
        <v>1</v>
      </c>
      <c r="L597" s="287"/>
      <c r="M597" s="288" t="s">
        <v>1</v>
      </c>
      <c r="N597" s="289" t="s">
        <v>43</v>
      </c>
      <c r="O597" s="92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227</v>
      </c>
      <c r="AT597" s="240" t="s">
        <v>400</v>
      </c>
      <c r="AU597" s="240" t="s">
        <v>87</v>
      </c>
      <c r="AY597" s="18" t="s">
        <v>179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85</v>
      </c>
      <c r="BK597" s="241">
        <f>ROUND(I597*H597,2)</f>
        <v>0</v>
      </c>
      <c r="BL597" s="18" t="s">
        <v>186</v>
      </c>
      <c r="BM597" s="240" t="s">
        <v>3230</v>
      </c>
    </row>
    <row r="598" s="2" customFormat="1">
      <c r="A598" s="39"/>
      <c r="B598" s="40"/>
      <c r="C598" s="41"/>
      <c r="D598" s="242" t="s">
        <v>188</v>
      </c>
      <c r="E598" s="41"/>
      <c r="F598" s="243" t="s">
        <v>3229</v>
      </c>
      <c r="G598" s="41"/>
      <c r="H598" s="41"/>
      <c r="I598" s="244"/>
      <c r="J598" s="41"/>
      <c r="K598" s="41"/>
      <c r="L598" s="45"/>
      <c r="M598" s="245"/>
      <c r="N598" s="24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188</v>
      </c>
      <c r="AU598" s="18" t="s">
        <v>87</v>
      </c>
    </row>
    <row r="599" s="2" customFormat="1" ht="24.15" customHeight="1">
      <c r="A599" s="39"/>
      <c r="B599" s="40"/>
      <c r="C599" s="280" t="s">
        <v>625</v>
      </c>
      <c r="D599" s="280" t="s">
        <v>400</v>
      </c>
      <c r="E599" s="281" t="s">
        <v>3231</v>
      </c>
      <c r="F599" s="282" t="s">
        <v>3232</v>
      </c>
      <c r="G599" s="283" t="s">
        <v>195</v>
      </c>
      <c r="H599" s="284">
        <v>1</v>
      </c>
      <c r="I599" s="285"/>
      <c r="J599" s="286">
        <f>ROUND(I599*H599,2)</f>
        <v>0</v>
      </c>
      <c r="K599" s="282" t="s">
        <v>1</v>
      </c>
      <c r="L599" s="287"/>
      <c r="M599" s="288" t="s">
        <v>1</v>
      </c>
      <c r="N599" s="289" t="s">
        <v>43</v>
      </c>
      <c r="O599" s="92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227</v>
      </c>
      <c r="AT599" s="240" t="s">
        <v>400</v>
      </c>
      <c r="AU599" s="240" t="s">
        <v>87</v>
      </c>
      <c r="AY599" s="18" t="s">
        <v>179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85</v>
      </c>
      <c r="BK599" s="241">
        <f>ROUND(I599*H599,2)</f>
        <v>0</v>
      </c>
      <c r="BL599" s="18" t="s">
        <v>186</v>
      </c>
      <c r="BM599" s="240" t="s">
        <v>3233</v>
      </c>
    </row>
    <row r="600" s="2" customFormat="1">
      <c r="A600" s="39"/>
      <c r="B600" s="40"/>
      <c r="C600" s="41"/>
      <c r="D600" s="242" t="s">
        <v>188</v>
      </c>
      <c r="E600" s="41"/>
      <c r="F600" s="243" t="s">
        <v>3232</v>
      </c>
      <c r="G600" s="41"/>
      <c r="H600" s="41"/>
      <c r="I600" s="244"/>
      <c r="J600" s="41"/>
      <c r="K600" s="41"/>
      <c r="L600" s="45"/>
      <c r="M600" s="245"/>
      <c r="N600" s="246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188</v>
      </c>
      <c r="AU600" s="18" t="s">
        <v>87</v>
      </c>
    </row>
    <row r="601" s="2" customFormat="1" ht="24.15" customHeight="1">
      <c r="A601" s="39"/>
      <c r="B601" s="40"/>
      <c r="C601" s="229" t="s">
        <v>631</v>
      </c>
      <c r="D601" s="229" t="s">
        <v>181</v>
      </c>
      <c r="E601" s="230" t="s">
        <v>3234</v>
      </c>
      <c r="F601" s="231" t="s">
        <v>3235</v>
      </c>
      <c r="G601" s="232" t="s">
        <v>195</v>
      </c>
      <c r="H601" s="233">
        <v>17</v>
      </c>
      <c r="I601" s="234"/>
      <c r="J601" s="235">
        <f>ROUND(I601*H601,2)</f>
        <v>0</v>
      </c>
      <c r="K601" s="231" t="s">
        <v>1</v>
      </c>
      <c r="L601" s="45"/>
      <c r="M601" s="236" t="s">
        <v>1</v>
      </c>
      <c r="N601" s="237" t="s">
        <v>43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186</v>
      </c>
      <c r="AT601" s="240" t="s">
        <v>181</v>
      </c>
      <c r="AU601" s="240" t="s">
        <v>87</v>
      </c>
      <c r="AY601" s="18" t="s">
        <v>179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85</v>
      </c>
      <c r="BK601" s="241">
        <f>ROUND(I601*H601,2)</f>
        <v>0</v>
      </c>
      <c r="BL601" s="18" t="s">
        <v>186</v>
      </c>
      <c r="BM601" s="240" t="s">
        <v>3236</v>
      </c>
    </row>
    <row r="602" s="2" customFormat="1">
      <c r="A602" s="39"/>
      <c r="B602" s="40"/>
      <c r="C602" s="41"/>
      <c r="D602" s="242" t="s">
        <v>188</v>
      </c>
      <c r="E602" s="41"/>
      <c r="F602" s="243" t="s">
        <v>3235</v>
      </c>
      <c r="G602" s="41"/>
      <c r="H602" s="41"/>
      <c r="I602" s="244"/>
      <c r="J602" s="41"/>
      <c r="K602" s="41"/>
      <c r="L602" s="45"/>
      <c r="M602" s="245"/>
      <c r="N602" s="246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188</v>
      </c>
      <c r="AU602" s="18" t="s">
        <v>87</v>
      </c>
    </row>
    <row r="603" s="2" customFormat="1" ht="24.15" customHeight="1">
      <c r="A603" s="39"/>
      <c r="B603" s="40"/>
      <c r="C603" s="280" t="s">
        <v>637</v>
      </c>
      <c r="D603" s="280" t="s">
        <v>400</v>
      </c>
      <c r="E603" s="281" t="s">
        <v>3237</v>
      </c>
      <c r="F603" s="282" t="s">
        <v>3238</v>
      </c>
      <c r="G603" s="283" t="s">
        <v>195</v>
      </c>
      <c r="H603" s="284">
        <v>17</v>
      </c>
      <c r="I603" s="285"/>
      <c r="J603" s="286">
        <f>ROUND(I603*H603,2)</f>
        <v>0</v>
      </c>
      <c r="K603" s="282" t="s">
        <v>1</v>
      </c>
      <c r="L603" s="287"/>
      <c r="M603" s="288" t="s">
        <v>1</v>
      </c>
      <c r="N603" s="289" t="s">
        <v>43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227</v>
      </c>
      <c r="AT603" s="240" t="s">
        <v>400</v>
      </c>
      <c r="AU603" s="240" t="s">
        <v>87</v>
      </c>
      <c r="AY603" s="18" t="s">
        <v>179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85</v>
      </c>
      <c r="BK603" s="241">
        <f>ROUND(I603*H603,2)</f>
        <v>0</v>
      </c>
      <c r="BL603" s="18" t="s">
        <v>186</v>
      </c>
      <c r="BM603" s="240" t="s">
        <v>3239</v>
      </c>
    </row>
    <row r="604" s="2" customFormat="1">
      <c r="A604" s="39"/>
      <c r="B604" s="40"/>
      <c r="C604" s="41"/>
      <c r="D604" s="242" t="s">
        <v>188</v>
      </c>
      <c r="E604" s="41"/>
      <c r="F604" s="243" t="s">
        <v>3238</v>
      </c>
      <c r="G604" s="41"/>
      <c r="H604" s="41"/>
      <c r="I604" s="244"/>
      <c r="J604" s="41"/>
      <c r="K604" s="41"/>
      <c r="L604" s="45"/>
      <c r="M604" s="245"/>
      <c r="N604" s="246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188</v>
      </c>
      <c r="AU604" s="18" t="s">
        <v>87</v>
      </c>
    </row>
    <row r="605" s="2" customFormat="1">
      <c r="A605" s="39"/>
      <c r="B605" s="40"/>
      <c r="C605" s="41"/>
      <c r="D605" s="242" t="s">
        <v>198</v>
      </c>
      <c r="E605" s="41"/>
      <c r="F605" s="269" t="s">
        <v>3240</v>
      </c>
      <c r="G605" s="41"/>
      <c r="H605" s="41"/>
      <c r="I605" s="244"/>
      <c r="J605" s="41"/>
      <c r="K605" s="41"/>
      <c r="L605" s="45"/>
      <c r="M605" s="245"/>
      <c r="N605" s="24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198</v>
      </c>
      <c r="AU605" s="18" t="s">
        <v>87</v>
      </c>
    </row>
    <row r="606" s="2" customFormat="1" ht="16.5" customHeight="1">
      <c r="A606" s="39"/>
      <c r="B606" s="40"/>
      <c r="C606" s="229" t="s">
        <v>643</v>
      </c>
      <c r="D606" s="229" t="s">
        <v>181</v>
      </c>
      <c r="E606" s="230" t="s">
        <v>3241</v>
      </c>
      <c r="F606" s="231" t="s">
        <v>3242</v>
      </c>
      <c r="G606" s="232" t="s">
        <v>253</v>
      </c>
      <c r="H606" s="233">
        <v>84</v>
      </c>
      <c r="I606" s="234"/>
      <c r="J606" s="235">
        <f>ROUND(I606*H606,2)</f>
        <v>0</v>
      </c>
      <c r="K606" s="231" t="s">
        <v>1</v>
      </c>
      <c r="L606" s="45"/>
      <c r="M606" s="236" t="s">
        <v>1</v>
      </c>
      <c r="N606" s="237" t="s">
        <v>43</v>
      </c>
      <c r="O606" s="92"/>
      <c r="P606" s="238">
        <f>O606*H606</f>
        <v>0</v>
      </c>
      <c r="Q606" s="238">
        <v>0</v>
      </c>
      <c r="R606" s="238">
        <f>Q606*H606</f>
        <v>0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186</v>
      </c>
      <c r="AT606" s="240" t="s">
        <v>181</v>
      </c>
      <c r="AU606" s="240" t="s">
        <v>87</v>
      </c>
      <c r="AY606" s="18" t="s">
        <v>179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85</v>
      </c>
      <c r="BK606" s="241">
        <f>ROUND(I606*H606,2)</f>
        <v>0</v>
      </c>
      <c r="BL606" s="18" t="s">
        <v>186</v>
      </c>
      <c r="BM606" s="240" t="s">
        <v>3243</v>
      </c>
    </row>
    <row r="607" s="2" customFormat="1">
      <c r="A607" s="39"/>
      <c r="B607" s="40"/>
      <c r="C607" s="41"/>
      <c r="D607" s="242" t="s">
        <v>188</v>
      </c>
      <c r="E607" s="41"/>
      <c r="F607" s="243" t="s">
        <v>3242</v>
      </c>
      <c r="G607" s="41"/>
      <c r="H607" s="41"/>
      <c r="I607" s="244"/>
      <c r="J607" s="41"/>
      <c r="K607" s="41"/>
      <c r="L607" s="45"/>
      <c r="M607" s="245"/>
      <c r="N607" s="246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188</v>
      </c>
      <c r="AU607" s="18" t="s">
        <v>87</v>
      </c>
    </row>
    <row r="608" s="15" customFormat="1">
      <c r="A608" s="15"/>
      <c r="B608" s="270"/>
      <c r="C608" s="271"/>
      <c r="D608" s="242" t="s">
        <v>190</v>
      </c>
      <c r="E608" s="272" t="s">
        <v>1</v>
      </c>
      <c r="F608" s="273" t="s">
        <v>3072</v>
      </c>
      <c r="G608" s="271"/>
      <c r="H608" s="272" t="s">
        <v>1</v>
      </c>
      <c r="I608" s="274"/>
      <c r="J608" s="271"/>
      <c r="K608" s="271"/>
      <c r="L608" s="275"/>
      <c r="M608" s="276"/>
      <c r="N608" s="277"/>
      <c r="O608" s="277"/>
      <c r="P608" s="277"/>
      <c r="Q608" s="277"/>
      <c r="R608" s="277"/>
      <c r="S608" s="277"/>
      <c r="T608" s="27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9" t="s">
        <v>190</v>
      </c>
      <c r="AU608" s="279" t="s">
        <v>87</v>
      </c>
      <c r="AV608" s="15" t="s">
        <v>85</v>
      </c>
      <c r="AW608" s="15" t="s">
        <v>34</v>
      </c>
      <c r="AX608" s="15" t="s">
        <v>78</v>
      </c>
      <c r="AY608" s="279" t="s">
        <v>179</v>
      </c>
    </row>
    <row r="609" s="13" customFormat="1">
      <c r="A609" s="13"/>
      <c r="B609" s="247"/>
      <c r="C609" s="248"/>
      <c r="D609" s="242" t="s">
        <v>190</v>
      </c>
      <c r="E609" s="249" t="s">
        <v>1</v>
      </c>
      <c r="F609" s="250" t="s">
        <v>3244</v>
      </c>
      <c r="G609" s="248"/>
      <c r="H609" s="251">
        <v>60</v>
      </c>
      <c r="I609" s="252"/>
      <c r="J609" s="248"/>
      <c r="K609" s="248"/>
      <c r="L609" s="253"/>
      <c r="M609" s="254"/>
      <c r="N609" s="255"/>
      <c r="O609" s="255"/>
      <c r="P609" s="255"/>
      <c r="Q609" s="255"/>
      <c r="R609" s="255"/>
      <c r="S609" s="255"/>
      <c r="T609" s="25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7" t="s">
        <v>190</v>
      </c>
      <c r="AU609" s="257" t="s">
        <v>87</v>
      </c>
      <c r="AV609" s="13" t="s">
        <v>87</v>
      </c>
      <c r="AW609" s="13" t="s">
        <v>34</v>
      </c>
      <c r="AX609" s="13" t="s">
        <v>78</v>
      </c>
      <c r="AY609" s="257" t="s">
        <v>179</v>
      </c>
    </row>
    <row r="610" s="13" customFormat="1">
      <c r="A610" s="13"/>
      <c r="B610" s="247"/>
      <c r="C610" s="248"/>
      <c r="D610" s="242" t="s">
        <v>190</v>
      </c>
      <c r="E610" s="249" t="s">
        <v>1</v>
      </c>
      <c r="F610" s="250" t="s">
        <v>3245</v>
      </c>
      <c r="G610" s="248"/>
      <c r="H610" s="251">
        <v>24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7" t="s">
        <v>190</v>
      </c>
      <c r="AU610" s="257" t="s">
        <v>87</v>
      </c>
      <c r="AV610" s="13" t="s">
        <v>87</v>
      </c>
      <c r="AW610" s="13" t="s">
        <v>34</v>
      </c>
      <c r="AX610" s="13" t="s">
        <v>78</v>
      </c>
      <c r="AY610" s="257" t="s">
        <v>179</v>
      </c>
    </row>
    <row r="611" s="14" customFormat="1">
      <c r="A611" s="14"/>
      <c r="B611" s="258"/>
      <c r="C611" s="259"/>
      <c r="D611" s="242" t="s">
        <v>190</v>
      </c>
      <c r="E611" s="260" t="s">
        <v>1</v>
      </c>
      <c r="F611" s="261" t="s">
        <v>192</v>
      </c>
      <c r="G611" s="259"/>
      <c r="H611" s="262">
        <v>84</v>
      </c>
      <c r="I611" s="263"/>
      <c r="J611" s="259"/>
      <c r="K611" s="259"/>
      <c r="L611" s="264"/>
      <c r="M611" s="265"/>
      <c r="N611" s="266"/>
      <c r="O611" s="266"/>
      <c r="P611" s="266"/>
      <c r="Q611" s="266"/>
      <c r="R611" s="266"/>
      <c r="S611" s="266"/>
      <c r="T611" s="26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8" t="s">
        <v>190</v>
      </c>
      <c r="AU611" s="268" t="s">
        <v>87</v>
      </c>
      <c r="AV611" s="14" t="s">
        <v>186</v>
      </c>
      <c r="AW611" s="14" t="s">
        <v>34</v>
      </c>
      <c r="AX611" s="14" t="s">
        <v>85</v>
      </c>
      <c r="AY611" s="268" t="s">
        <v>179</v>
      </c>
    </row>
    <row r="612" s="2" customFormat="1" ht="21.75" customHeight="1">
      <c r="A612" s="39"/>
      <c r="B612" s="40"/>
      <c r="C612" s="229" t="s">
        <v>649</v>
      </c>
      <c r="D612" s="229" t="s">
        <v>181</v>
      </c>
      <c r="E612" s="230" t="s">
        <v>2164</v>
      </c>
      <c r="F612" s="231" t="s">
        <v>2165</v>
      </c>
      <c r="G612" s="232" t="s">
        <v>253</v>
      </c>
      <c r="H612" s="233">
        <v>356</v>
      </c>
      <c r="I612" s="234"/>
      <c r="J612" s="235">
        <f>ROUND(I612*H612,2)</f>
        <v>0</v>
      </c>
      <c r="K612" s="231" t="s">
        <v>1</v>
      </c>
      <c r="L612" s="45"/>
      <c r="M612" s="236" t="s">
        <v>1</v>
      </c>
      <c r="N612" s="237" t="s">
        <v>43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186</v>
      </c>
      <c r="AT612" s="240" t="s">
        <v>181</v>
      </c>
      <c r="AU612" s="240" t="s">
        <v>87</v>
      </c>
      <c r="AY612" s="18" t="s">
        <v>179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85</v>
      </c>
      <c r="BK612" s="241">
        <f>ROUND(I612*H612,2)</f>
        <v>0</v>
      </c>
      <c r="BL612" s="18" t="s">
        <v>186</v>
      </c>
      <c r="BM612" s="240" t="s">
        <v>3246</v>
      </c>
    </row>
    <row r="613" s="2" customFormat="1">
      <c r="A613" s="39"/>
      <c r="B613" s="40"/>
      <c r="C613" s="41"/>
      <c r="D613" s="242" t="s">
        <v>188</v>
      </c>
      <c r="E613" s="41"/>
      <c r="F613" s="243" t="s">
        <v>2165</v>
      </c>
      <c r="G613" s="41"/>
      <c r="H613" s="41"/>
      <c r="I613" s="244"/>
      <c r="J613" s="41"/>
      <c r="K613" s="41"/>
      <c r="L613" s="45"/>
      <c r="M613" s="245"/>
      <c r="N613" s="246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188</v>
      </c>
      <c r="AU613" s="18" t="s">
        <v>87</v>
      </c>
    </row>
    <row r="614" s="15" customFormat="1">
      <c r="A614" s="15"/>
      <c r="B614" s="270"/>
      <c r="C614" s="271"/>
      <c r="D614" s="242" t="s">
        <v>190</v>
      </c>
      <c r="E614" s="272" t="s">
        <v>1</v>
      </c>
      <c r="F614" s="273" t="s">
        <v>2898</v>
      </c>
      <c r="G614" s="271"/>
      <c r="H614" s="272" t="s">
        <v>1</v>
      </c>
      <c r="I614" s="274"/>
      <c r="J614" s="271"/>
      <c r="K614" s="271"/>
      <c r="L614" s="275"/>
      <c r="M614" s="276"/>
      <c r="N614" s="277"/>
      <c r="O614" s="277"/>
      <c r="P614" s="277"/>
      <c r="Q614" s="277"/>
      <c r="R614" s="277"/>
      <c r="S614" s="277"/>
      <c r="T614" s="278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9" t="s">
        <v>190</v>
      </c>
      <c r="AU614" s="279" t="s">
        <v>87</v>
      </c>
      <c r="AV614" s="15" t="s">
        <v>85</v>
      </c>
      <c r="AW614" s="15" t="s">
        <v>34</v>
      </c>
      <c r="AX614" s="15" t="s">
        <v>78</v>
      </c>
      <c r="AY614" s="279" t="s">
        <v>179</v>
      </c>
    </row>
    <row r="615" s="13" customFormat="1">
      <c r="A615" s="13"/>
      <c r="B615" s="247"/>
      <c r="C615" s="248"/>
      <c r="D615" s="242" t="s">
        <v>190</v>
      </c>
      <c r="E615" s="249" t="s">
        <v>1</v>
      </c>
      <c r="F615" s="250" t="s">
        <v>3247</v>
      </c>
      <c r="G615" s="248"/>
      <c r="H615" s="251">
        <v>356</v>
      </c>
      <c r="I615" s="252"/>
      <c r="J615" s="248"/>
      <c r="K615" s="248"/>
      <c r="L615" s="253"/>
      <c r="M615" s="254"/>
      <c r="N615" s="255"/>
      <c r="O615" s="255"/>
      <c r="P615" s="255"/>
      <c r="Q615" s="255"/>
      <c r="R615" s="255"/>
      <c r="S615" s="255"/>
      <c r="T615" s="25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7" t="s">
        <v>190</v>
      </c>
      <c r="AU615" s="257" t="s">
        <v>87</v>
      </c>
      <c r="AV615" s="13" t="s">
        <v>87</v>
      </c>
      <c r="AW615" s="13" t="s">
        <v>34</v>
      </c>
      <c r="AX615" s="13" t="s">
        <v>78</v>
      </c>
      <c r="AY615" s="257" t="s">
        <v>179</v>
      </c>
    </row>
    <row r="616" s="14" customFormat="1">
      <c r="A616" s="14"/>
      <c r="B616" s="258"/>
      <c r="C616" s="259"/>
      <c r="D616" s="242" t="s">
        <v>190</v>
      </c>
      <c r="E616" s="260" t="s">
        <v>1</v>
      </c>
      <c r="F616" s="261" t="s">
        <v>192</v>
      </c>
      <c r="G616" s="259"/>
      <c r="H616" s="262">
        <v>356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8" t="s">
        <v>190</v>
      </c>
      <c r="AU616" s="268" t="s">
        <v>87</v>
      </c>
      <c r="AV616" s="14" t="s">
        <v>186</v>
      </c>
      <c r="AW616" s="14" t="s">
        <v>34</v>
      </c>
      <c r="AX616" s="14" t="s">
        <v>85</v>
      </c>
      <c r="AY616" s="268" t="s">
        <v>179</v>
      </c>
    </row>
    <row r="617" s="2" customFormat="1" ht="24.15" customHeight="1">
      <c r="A617" s="39"/>
      <c r="B617" s="40"/>
      <c r="C617" s="229" t="s">
        <v>656</v>
      </c>
      <c r="D617" s="229" t="s">
        <v>181</v>
      </c>
      <c r="E617" s="230" t="s">
        <v>1617</v>
      </c>
      <c r="F617" s="231" t="s">
        <v>1618</v>
      </c>
      <c r="G617" s="232" t="s">
        <v>195</v>
      </c>
      <c r="H617" s="233">
        <v>2</v>
      </c>
      <c r="I617" s="234"/>
      <c r="J617" s="235">
        <f>ROUND(I617*H617,2)</f>
        <v>0</v>
      </c>
      <c r="K617" s="231" t="s">
        <v>1</v>
      </c>
      <c r="L617" s="45"/>
      <c r="M617" s="236" t="s">
        <v>1</v>
      </c>
      <c r="N617" s="237" t="s">
        <v>43</v>
      </c>
      <c r="O617" s="92"/>
      <c r="P617" s="238">
        <f>O617*H617</f>
        <v>0</v>
      </c>
      <c r="Q617" s="238">
        <v>0</v>
      </c>
      <c r="R617" s="238">
        <f>Q617*H617</f>
        <v>0</v>
      </c>
      <c r="S617" s="238">
        <v>0</v>
      </c>
      <c r="T617" s="23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0" t="s">
        <v>186</v>
      </c>
      <c r="AT617" s="240" t="s">
        <v>181</v>
      </c>
      <c r="AU617" s="240" t="s">
        <v>87</v>
      </c>
      <c r="AY617" s="18" t="s">
        <v>179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8" t="s">
        <v>85</v>
      </c>
      <c r="BK617" s="241">
        <f>ROUND(I617*H617,2)</f>
        <v>0</v>
      </c>
      <c r="BL617" s="18" t="s">
        <v>186</v>
      </c>
      <c r="BM617" s="240" t="s">
        <v>3248</v>
      </c>
    </row>
    <row r="618" s="2" customFormat="1">
      <c r="A618" s="39"/>
      <c r="B618" s="40"/>
      <c r="C618" s="41"/>
      <c r="D618" s="242" t="s">
        <v>188</v>
      </c>
      <c r="E618" s="41"/>
      <c r="F618" s="243" t="s">
        <v>1618</v>
      </c>
      <c r="G618" s="41"/>
      <c r="H618" s="41"/>
      <c r="I618" s="244"/>
      <c r="J618" s="41"/>
      <c r="K618" s="41"/>
      <c r="L618" s="45"/>
      <c r="M618" s="245"/>
      <c r="N618" s="24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188</v>
      </c>
      <c r="AU618" s="18" t="s">
        <v>87</v>
      </c>
    </row>
    <row r="619" s="2" customFormat="1" ht="24.15" customHeight="1">
      <c r="A619" s="39"/>
      <c r="B619" s="40"/>
      <c r="C619" s="229" t="s">
        <v>662</v>
      </c>
      <c r="D619" s="229" t="s">
        <v>181</v>
      </c>
      <c r="E619" s="230" t="s">
        <v>3249</v>
      </c>
      <c r="F619" s="231" t="s">
        <v>3250</v>
      </c>
      <c r="G619" s="232" t="s">
        <v>253</v>
      </c>
      <c r="H619" s="233">
        <v>8</v>
      </c>
      <c r="I619" s="234"/>
      <c r="J619" s="235">
        <f>ROUND(I619*H619,2)</f>
        <v>0</v>
      </c>
      <c r="K619" s="231" t="s">
        <v>1</v>
      </c>
      <c r="L619" s="45"/>
      <c r="M619" s="236" t="s">
        <v>1</v>
      </c>
      <c r="N619" s="237" t="s">
        <v>43</v>
      </c>
      <c r="O619" s="92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186</v>
      </c>
      <c r="AT619" s="240" t="s">
        <v>181</v>
      </c>
      <c r="AU619" s="240" t="s">
        <v>87</v>
      </c>
      <c r="AY619" s="18" t="s">
        <v>179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85</v>
      </c>
      <c r="BK619" s="241">
        <f>ROUND(I619*H619,2)</f>
        <v>0</v>
      </c>
      <c r="BL619" s="18" t="s">
        <v>186</v>
      </c>
      <c r="BM619" s="240" t="s">
        <v>3251</v>
      </c>
    </row>
    <row r="620" s="2" customFormat="1">
      <c r="A620" s="39"/>
      <c r="B620" s="40"/>
      <c r="C620" s="41"/>
      <c r="D620" s="242" t="s">
        <v>188</v>
      </c>
      <c r="E620" s="41"/>
      <c r="F620" s="243" t="s">
        <v>3250</v>
      </c>
      <c r="G620" s="41"/>
      <c r="H620" s="41"/>
      <c r="I620" s="244"/>
      <c r="J620" s="41"/>
      <c r="K620" s="41"/>
      <c r="L620" s="45"/>
      <c r="M620" s="245"/>
      <c r="N620" s="246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188</v>
      </c>
      <c r="AU620" s="18" t="s">
        <v>87</v>
      </c>
    </row>
    <row r="621" s="15" customFormat="1">
      <c r="A621" s="15"/>
      <c r="B621" s="270"/>
      <c r="C621" s="271"/>
      <c r="D621" s="242" t="s">
        <v>190</v>
      </c>
      <c r="E621" s="272" t="s">
        <v>1</v>
      </c>
      <c r="F621" s="273" t="s">
        <v>2884</v>
      </c>
      <c r="G621" s="271"/>
      <c r="H621" s="272" t="s">
        <v>1</v>
      </c>
      <c r="I621" s="274"/>
      <c r="J621" s="271"/>
      <c r="K621" s="271"/>
      <c r="L621" s="275"/>
      <c r="M621" s="276"/>
      <c r="N621" s="277"/>
      <c r="O621" s="277"/>
      <c r="P621" s="277"/>
      <c r="Q621" s="277"/>
      <c r="R621" s="277"/>
      <c r="S621" s="277"/>
      <c r="T621" s="278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9" t="s">
        <v>190</v>
      </c>
      <c r="AU621" s="279" t="s">
        <v>87</v>
      </c>
      <c r="AV621" s="15" t="s">
        <v>85</v>
      </c>
      <c r="AW621" s="15" t="s">
        <v>34</v>
      </c>
      <c r="AX621" s="15" t="s">
        <v>78</v>
      </c>
      <c r="AY621" s="279" t="s">
        <v>179</v>
      </c>
    </row>
    <row r="622" s="13" customFormat="1">
      <c r="A622" s="13"/>
      <c r="B622" s="247"/>
      <c r="C622" s="248"/>
      <c r="D622" s="242" t="s">
        <v>190</v>
      </c>
      <c r="E622" s="249" t="s">
        <v>1</v>
      </c>
      <c r="F622" s="250" t="s">
        <v>3179</v>
      </c>
      <c r="G622" s="248"/>
      <c r="H622" s="251">
        <v>8</v>
      </c>
      <c r="I622" s="252"/>
      <c r="J622" s="248"/>
      <c r="K622" s="248"/>
      <c r="L622" s="253"/>
      <c r="M622" s="254"/>
      <c r="N622" s="255"/>
      <c r="O622" s="255"/>
      <c r="P622" s="255"/>
      <c r="Q622" s="255"/>
      <c r="R622" s="255"/>
      <c r="S622" s="255"/>
      <c r="T622" s="25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7" t="s">
        <v>190</v>
      </c>
      <c r="AU622" s="257" t="s">
        <v>87</v>
      </c>
      <c r="AV622" s="13" t="s">
        <v>87</v>
      </c>
      <c r="AW622" s="13" t="s">
        <v>34</v>
      </c>
      <c r="AX622" s="13" t="s">
        <v>78</v>
      </c>
      <c r="AY622" s="257" t="s">
        <v>179</v>
      </c>
    </row>
    <row r="623" s="14" customFormat="1">
      <c r="A623" s="14"/>
      <c r="B623" s="258"/>
      <c r="C623" s="259"/>
      <c r="D623" s="242" t="s">
        <v>190</v>
      </c>
      <c r="E623" s="260" t="s">
        <v>1</v>
      </c>
      <c r="F623" s="261" t="s">
        <v>192</v>
      </c>
      <c r="G623" s="259"/>
      <c r="H623" s="262">
        <v>8</v>
      </c>
      <c r="I623" s="263"/>
      <c r="J623" s="259"/>
      <c r="K623" s="259"/>
      <c r="L623" s="264"/>
      <c r="M623" s="265"/>
      <c r="N623" s="266"/>
      <c r="O623" s="266"/>
      <c r="P623" s="266"/>
      <c r="Q623" s="266"/>
      <c r="R623" s="266"/>
      <c r="S623" s="266"/>
      <c r="T623" s="26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8" t="s">
        <v>190</v>
      </c>
      <c r="AU623" s="268" t="s">
        <v>87</v>
      </c>
      <c r="AV623" s="14" t="s">
        <v>186</v>
      </c>
      <c r="AW623" s="14" t="s">
        <v>34</v>
      </c>
      <c r="AX623" s="14" t="s">
        <v>85</v>
      </c>
      <c r="AY623" s="268" t="s">
        <v>179</v>
      </c>
    </row>
    <row r="624" s="2" customFormat="1" ht="24.15" customHeight="1">
      <c r="A624" s="39"/>
      <c r="B624" s="40"/>
      <c r="C624" s="229" t="s">
        <v>670</v>
      </c>
      <c r="D624" s="229" t="s">
        <v>181</v>
      </c>
      <c r="E624" s="230" t="s">
        <v>3252</v>
      </c>
      <c r="F624" s="231" t="s">
        <v>3253</v>
      </c>
      <c r="G624" s="232" t="s">
        <v>195</v>
      </c>
      <c r="H624" s="233">
        <v>1</v>
      </c>
      <c r="I624" s="234"/>
      <c r="J624" s="235">
        <f>ROUND(I624*H624,2)</f>
        <v>0</v>
      </c>
      <c r="K624" s="231" t="s">
        <v>1</v>
      </c>
      <c r="L624" s="45"/>
      <c r="M624" s="236" t="s">
        <v>1</v>
      </c>
      <c r="N624" s="237" t="s">
        <v>43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186</v>
      </c>
      <c r="AT624" s="240" t="s">
        <v>181</v>
      </c>
      <c r="AU624" s="240" t="s">
        <v>87</v>
      </c>
      <c r="AY624" s="18" t="s">
        <v>179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85</v>
      </c>
      <c r="BK624" s="241">
        <f>ROUND(I624*H624,2)</f>
        <v>0</v>
      </c>
      <c r="BL624" s="18" t="s">
        <v>186</v>
      </c>
      <c r="BM624" s="240" t="s">
        <v>3254</v>
      </c>
    </row>
    <row r="625" s="2" customFormat="1">
      <c r="A625" s="39"/>
      <c r="B625" s="40"/>
      <c r="C625" s="41"/>
      <c r="D625" s="242" t="s">
        <v>188</v>
      </c>
      <c r="E625" s="41"/>
      <c r="F625" s="243" t="s">
        <v>3253</v>
      </c>
      <c r="G625" s="41"/>
      <c r="H625" s="41"/>
      <c r="I625" s="244"/>
      <c r="J625" s="41"/>
      <c r="K625" s="41"/>
      <c r="L625" s="45"/>
      <c r="M625" s="245"/>
      <c r="N625" s="24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188</v>
      </c>
      <c r="AU625" s="18" t="s">
        <v>87</v>
      </c>
    </row>
    <row r="626" s="15" customFormat="1">
      <c r="A626" s="15"/>
      <c r="B626" s="270"/>
      <c r="C626" s="271"/>
      <c r="D626" s="242" t="s">
        <v>190</v>
      </c>
      <c r="E626" s="272" t="s">
        <v>1</v>
      </c>
      <c r="F626" s="273" t="s">
        <v>3013</v>
      </c>
      <c r="G626" s="271"/>
      <c r="H626" s="272" t="s">
        <v>1</v>
      </c>
      <c r="I626" s="274"/>
      <c r="J626" s="271"/>
      <c r="K626" s="271"/>
      <c r="L626" s="275"/>
      <c r="M626" s="276"/>
      <c r="N626" s="277"/>
      <c r="O626" s="277"/>
      <c r="P626" s="277"/>
      <c r="Q626" s="277"/>
      <c r="R626" s="277"/>
      <c r="S626" s="277"/>
      <c r="T626" s="27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9" t="s">
        <v>190</v>
      </c>
      <c r="AU626" s="279" t="s">
        <v>87</v>
      </c>
      <c r="AV626" s="15" t="s">
        <v>85</v>
      </c>
      <c r="AW626" s="15" t="s">
        <v>34</v>
      </c>
      <c r="AX626" s="15" t="s">
        <v>78</v>
      </c>
      <c r="AY626" s="279" t="s">
        <v>179</v>
      </c>
    </row>
    <row r="627" s="13" customFormat="1">
      <c r="A627" s="13"/>
      <c r="B627" s="247"/>
      <c r="C627" s="248"/>
      <c r="D627" s="242" t="s">
        <v>190</v>
      </c>
      <c r="E627" s="249" t="s">
        <v>1</v>
      </c>
      <c r="F627" s="250" t="s">
        <v>85</v>
      </c>
      <c r="G627" s="248"/>
      <c r="H627" s="251">
        <v>1</v>
      </c>
      <c r="I627" s="252"/>
      <c r="J627" s="248"/>
      <c r="K627" s="248"/>
      <c r="L627" s="253"/>
      <c r="M627" s="254"/>
      <c r="N627" s="255"/>
      <c r="O627" s="255"/>
      <c r="P627" s="255"/>
      <c r="Q627" s="255"/>
      <c r="R627" s="255"/>
      <c r="S627" s="255"/>
      <c r="T627" s="25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7" t="s">
        <v>190</v>
      </c>
      <c r="AU627" s="257" t="s">
        <v>87</v>
      </c>
      <c r="AV627" s="13" t="s">
        <v>87</v>
      </c>
      <c r="AW627" s="13" t="s">
        <v>34</v>
      </c>
      <c r="AX627" s="13" t="s">
        <v>78</v>
      </c>
      <c r="AY627" s="257" t="s">
        <v>179</v>
      </c>
    </row>
    <row r="628" s="14" customFormat="1">
      <c r="A628" s="14"/>
      <c r="B628" s="258"/>
      <c r="C628" s="259"/>
      <c r="D628" s="242" t="s">
        <v>190</v>
      </c>
      <c r="E628" s="260" t="s">
        <v>1</v>
      </c>
      <c r="F628" s="261" t="s">
        <v>192</v>
      </c>
      <c r="G628" s="259"/>
      <c r="H628" s="262">
        <v>1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8" t="s">
        <v>190</v>
      </c>
      <c r="AU628" s="268" t="s">
        <v>87</v>
      </c>
      <c r="AV628" s="14" t="s">
        <v>186</v>
      </c>
      <c r="AW628" s="14" t="s">
        <v>34</v>
      </c>
      <c r="AX628" s="14" t="s">
        <v>85</v>
      </c>
      <c r="AY628" s="268" t="s">
        <v>179</v>
      </c>
    </row>
    <row r="629" s="2" customFormat="1" ht="24.15" customHeight="1">
      <c r="A629" s="39"/>
      <c r="B629" s="40"/>
      <c r="C629" s="280" t="s">
        <v>676</v>
      </c>
      <c r="D629" s="280" t="s">
        <v>400</v>
      </c>
      <c r="E629" s="281" t="s">
        <v>3255</v>
      </c>
      <c r="F629" s="282" t="s">
        <v>3256</v>
      </c>
      <c r="G629" s="283" t="s">
        <v>195</v>
      </c>
      <c r="H629" s="284">
        <v>1</v>
      </c>
      <c r="I629" s="285"/>
      <c r="J629" s="286">
        <f>ROUND(I629*H629,2)</f>
        <v>0</v>
      </c>
      <c r="K629" s="282" t="s">
        <v>1</v>
      </c>
      <c r="L629" s="287"/>
      <c r="M629" s="288" t="s">
        <v>1</v>
      </c>
      <c r="N629" s="289" t="s">
        <v>43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227</v>
      </c>
      <c r="AT629" s="240" t="s">
        <v>400</v>
      </c>
      <c r="AU629" s="240" t="s">
        <v>87</v>
      </c>
      <c r="AY629" s="18" t="s">
        <v>179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85</v>
      </c>
      <c r="BK629" s="241">
        <f>ROUND(I629*H629,2)</f>
        <v>0</v>
      </c>
      <c r="BL629" s="18" t="s">
        <v>186</v>
      </c>
      <c r="BM629" s="240" t="s">
        <v>3257</v>
      </c>
    </row>
    <row r="630" s="2" customFormat="1">
      <c r="A630" s="39"/>
      <c r="B630" s="40"/>
      <c r="C630" s="41"/>
      <c r="D630" s="242" t="s">
        <v>188</v>
      </c>
      <c r="E630" s="41"/>
      <c r="F630" s="243" t="s">
        <v>3256</v>
      </c>
      <c r="G630" s="41"/>
      <c r="H630" s="41"/>
      <c r="I630" s="244"/>
      <c r="J630" s="41"/>
      <c r="K630" s="41"/>
      <c r="L630" s="45"/>
      <c r="M630" s="245"/>
      <c r="N630" s="246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188</v>
      </c>
      <c r="AU630" s="18" t="s">
        <v>87</v>
      </c>
    </row>
    <row r="631" s="2" customFormat="1" ht="24.15" customHeight="1">
      <c r="A631" s="39"/>
      <c r="B631" s="40"/>
      <c r="C631" s="280" t="s">
        <v>682</v>
      </c>
      <c r="D631" s="280" t="s">
        <v>400</v>
      </c>
      <c r="E631" s="281" t="s">
        <v>3258</v>
      </c>
      <c r="F631" s="282" t="s">
        <v>3259</v>
      </c>
      <c r="G631" s="283" t="s">
        <v>195</v>
      </c>
      <c r="H631" s="284">
        <v>1</v>
      </c>
      <c r="I631" s="285"/>
      <c r="J631" s="286">
        <f>ROUND(I631*H631,2)</f>
        <v>0</v>
      </c>
      <c r="K631" s="282" t="s">
        <v>1</v>
      </c>
      <c r="L631" s="287"/>
      <c r="M631" s="288" t="s">
        <v>1</v>
      </c>
      <c r="N631" s="289" t="s">
        <v>43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227</v>
      </c>
      <c r="AT631" s="240" t="s">
        <v>400</v>
      </c>
      <c r="AU631" s="240" t="s">
        <v>87</v>
      </c>
      <c r="AY631" s="18" t="s">
        <v>179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85</v>
      </c>
      <c r="BK631" s="241">
        <f>ROUND(I631*H631,2)</f>
        <v>0</v>
      </c>
      <c r="BL631" s="18" t="s">
        <v>186</v>
      </c>
      <c r="BM631" s="240" t="s">
        <v>3260</v>
      </c>
    </row>
    <row r="632" s="2" customFormat="1">
      <c r="A632" s="39"/>
      <c r="B632" s="40"/>
      <c r="C632" s="41"/>
      <c r="D632" s="242" t="s">
        <v>188</v>
      </c>
      <c r="E632" s="41"/>
      <c r="F632" s="243" t="s">
        <v>3259</v>
      </c>
      <c r="G632" s="41"/>
      <c r="H632" s="41"/>
      <c r="I632" s="244"/>
      <c r="J632" s="41"/>
      <c r="K632" s="41"/>
      <c r="L632" s="45"/>
      <c r="M632" s="245"/>
      <c r="N632" s="246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188</v>
      </c>
      <c r="AU632" s="18" t="s">
        <v>87</v>
      </c>
    </row>
    <row r="633" s="2" customFormat="1" ht="24.15" customHeight="1">
      <c r="A633" s="39"/>
      <c r="B633" s="40"/>
      <c r="C633" s="229" t="s">
        <v>688</v>
      </c>
      <c r="D633" s="229" t="s">
        <v>181</v>
      </c>
      <c r="E633" s="230" t="s">
        <v>3261</v>
      </c>
      <c r="F633" s="231" t="s">
        <v>3262</v>
      </c>
      <c r="G633" s="232" t="s">
        <v>195</v>
      </c>
      <c r="H633" s="233">
        <v>2</v>
      </c>
      <c r="I633" s="234"/>
      <c r="J633" s="235">
        <f>ROUND(I633*H633,2)</f>
        <v>0</v>
      </c>
      <c r="K633" s="231" t="s">
        <v>1</v>
      </c>
      <c r="L633" s="45"/>
      <c r="M633" s="236" t="s">
        <v>1</v>
      </c>
      <c r="N633" s="237" t="s">
        <v>43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186</v>
      </c>
      <c r="AT633" s="240" t="s">
        <v>181</v>
      </c>
      <c r="AU633" s="240" t="s">
        <v>87</v>
      </c>
      <c r="AY633" s="18" t="s">
        <v>179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85</v>
      </c>
      <c r="BK633" s="241">
        <f>ROUND(I633*H633,2)</f>
        <v>0</v>
      </c>
      <c r="BL633" s="18" t="s">
        <v>186</v>
      </c>
      <c r="BM633" s="240" t="s">
        <v>3263</v>
      </c>
    </row>
    <row r="634" s="2" customFormat="1">
      <c r="A634" s="39"/>
      <c r="B634" s="40"/>
      <c r="C634" s="41"/>
      <c r="D634" s="242" t="s">
        <v>188</v>
      </c>
      <c r="E634" s="41"/>
      <c r="F634" s="243" t="s">
        <v>3262</v>
      </c>
      <c r="G634" s="41"/>
      <c r="H634" s="41"/>
      <c r="I634" s="244"/>
      <c r="J634" s="41"/>
      <c r="K634" s="41"/>
      <c r="L634" s="45"/>
      <c r="M634" s="245"/>
      <c r="N634" s="24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188</v>
      </c>
      <c r="AU634" s="18" t="s">
        <v>87</v>
      </c>
    </row>
    <row r="635" s="15" customFormat="1">
      <c r="A635" s="15"/>
      <c r="B635" s="270"/>
      <c r="C635" s="271"/>
      <c r="D635" s="242" t="s">
        <v>190</v>
      </c>
      <c r="E635" s="272" t="s">
        <v>1</v>
      </c>
      <c r="F635" s="273" t="s">
        <v>3264</v>
      </c>
      <c r="G635" s="271"/>
      <c r="H635" s="272" t="s">
        <v>1</v>
      </c>
      <c r="I635" s="274"/>
      <c r="J635" s="271"/>
      <c r="K635" s="271"/>
      <c r="L635" s="275"/>
      <c r="M635" s="276"/>
      <c r="N635" s="277"/>
      <c r="O635" s="277"/>
      <c r="P635" s="277"/>
      <c r="Q635" s="277"/>
      <c r="R635" s="277"/>
      <c r="S635" s="277"/>
      <c r="T635" s="27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9" t="s">
        <v>190</v>
      </c>
      <c r="AU635" s="279" t="s">
        <v>87</v>
      </c>
      <c r="AV635" s="15" t="s">
        <v>85</v>
      </c>
      <c r="AW635" s="15" t="s">
        <v>34</v>
      </c>
      <c r="AX635" s="15" t="s">
        <v>78</v>
      </c>
      <c r="AY635" s="279" t="s">
        <v>179</v>
      </c>
    </row>
    <row r="636" s="13" customFormat="1">
      <c r="A636" s="13"/>
      <c r="B636" s="247"/>
      <c r="C636" s="248"/>
      <c r="D636" s="242" t="s">
        <v>190</v>
      </c>
      <c r="E636" s="249" t="s">
        <v>1</v>
      </c>
      <c r="F636" s="250" t="s">
        <v>3265</v>
      </c>
      <c r="G636" s="248"/>
      <c r="H636" s="251">
        <v>2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7" t="s">
        <v>190</v>
      </c>
      <c r="AU636" s="257" t="s">
        <v>87</v>
      </c>
      <c r="AV636" s="13" t="s">
        <v>87</v>
      </c>
      <c r="AW636" s="13" t="s">
        <v>34</v>
      </c>
      <c r="AX636" s="13" t="s">
        <v>78</v>
      </c>
      <c r="AY636" s="257" t="s">
        <v>179</v>
      </c>
    </row>
    <row r="637" s="14" customFormat="1">
      <c r="A637" s="14"/>
      <c r="B637" s="258"/>
      <c r="C637" s="259"/>
      <c r="D637" s="242" t="s">
        <v>190</v>
      </c>
      <c r="E637" s="260" t="s">
        <v>1</v>
      </c>
      <c r="F637" s="261" t="s">
        <v>192</v>
      </c>
      <c r="G637" s="259"/>
      <c r="H637" s="262">
        <v>2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8" t="s">
        <v>190</v>
      </c>
      <c r="AU637" s="268" t="s">
        <v>87</v>
      </c>
      <c r="AV637" s="14" t="s">
        <v>186</v>
      </c>
      <c r="AW637" s="14" t="s">
        <v>34</v>
      </c>
      <c r="AX637" s="14" t="s">
        <v>85</v>
      </c>
      <c r="AY637" s="268" t="s">
        <v>179</v>
      </c>
    </row>
    <row r="638" s="2" customFormat="1" ht="24.15" customHeight="1">
      <c r="A638" s="39"/>
      <c r="B638" s="40"/>
      <c r="C638" s="280" t="s">
        <v>695</v>
      </c>
      <c r="D638" s="280" t="s">
        <v>400</v>
      </c>
      <c r="E638" s="281" t="s">
        <v>3266</v>
      </c>
      <c r="F638" s="282" t="s">
        <v>3267</v>
      </c>
      <c r="G638" s="283" t="s">
        <v>195</v>
      </c>
      <c r="H638" s="284">
        <v>2</v>
      </c>
      <c r="I638" s="285"/>
      <c r="J638" s="286">
        <f>ROUND(I638*H638,2)</f>
        <v>0</v>
      </c>
      <c r="K638" s="282" t="s">
        <v>1</v>
      </c>
      <c r="L638" s="287"/>
      <c r="M638" s="288" t="s">
        <v>1</v>
      </c>
      <c r="N638" s="289" t="s">
        <v>43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227</v>
      </c>
      <c r="AT638" s="240" t="s">
        <v>400</v>
      </c>
      <c r="AU638" s="240" t="s">
        <v>87</v>
      </c>
      <c r="AY638" s="18" t="s">
        <v>179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85</v>
      </c>
      <c r="BK638" s="241">
        <f>ROUND(I638*H638,2)</f>
        <v>0</v>
      </c>
      <c r="BL638" s="18" t="s">
        <v>186</v>
      </c>
      <c r="BM638" s="240" t="s">
        <v>3268</v>
      </c>
    </row>
    <row r="639" s="2" customFormat="1">
      <c r="A639" s="39"/>
      <c r="B639" s="40"/>
      <c r="C639" s="41"/>
      <c r="D639" s="242" t="s">
        <v>188</v>
      </c>
      <c r="E639" s="41"/>
      <c r="F639" s="243" t="s">
        <v>3267</v>
      </c>
      <c r="G639" s="41"/>
      <c r="H639" s="41"/>
      <c r="I639" s="244"/>
      <c r="J639" s="41"/>
      <c r="K639" s="41"/>
      <c r="L639" s="45"/>
      <c r="M639" s="245"/>
      <c r="N639" s="246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188</v>
      </c>
      <c r="AU639" s="18" t="s">
        <v>87</v>
      </c>
    </row>
    <row r="640" s="2" customFormat="1" ht="24.15" customHeight="1">
      <c r="A640" s="39"/>
      <c r="B640" s="40"/>
      <c r="C640" s="229" t="s">
        <v>700</v>
      </c>
      <c r="D640" s="229" t="s">
        <v>181</v>
      </c>
      <c r="E640" s="230" t="s">
        <v>3269</v>
      </c>
      <c r="F640" s="231" t="s">
        <v>3270</v>
      </c>
      <c r="G640" s="232" t="s">
        <v>195</v>
      </c>
      <c r="H640" s="233">
        <v>2</v>
      </c>
      <c r="I640" s="234"/>
      <c r="J640" s="235">
        <f>ROUND(I640*H640,2)</f>
        <v>0</v>
      </c>
      <c r="K640" s="231" t="s">
        <v>1</v>
      </c>
      <c r="L640" s="45"/>
      <c r="M640" s="236" t="s">
        <v>1</v>
      </c>
      <c r="N640" s="237" t="s">
        <v>43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186</v>
      </c>
      <c r="AT640" s="240" t="s">
        <v>181</v>
      </c>
      <c r="AU640" s="240" t="s">
        <v>87</v>
      </c>
      <c r="AY640" s="18" t="s">
        <v>179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85</v>
      </c>
      <c r="BK640" s="241">
        <f>ROUND(I640*H640,2)</f>
        <v>0</v>
      </c>
      <c r="BL640" s="18" t="s">
        <v>186</v>
      </c>
      <c r="BM640" s="240" t="s">
        <v>3271</v>
      </c>
    </row>
    <row r="641" s="2" customFormat="1">
      <c r="A641" s="39"/>
      <c r="B641" s="40"/>
      <c r="C641" s="41"/>
      <c r="D641" s="242" t="s">
        <v>188</v>
      </c>
      <c r="E641" s="41"/>
      <c r="F641" s="243" t="s">
        <v>3270</v>
      </c>
      <c r="G641" s="41"/>
      <c r="H641" s="41"/>
      <c r="I641" s="244"/>
      <c r="J641" s="41"/>
      <c r="K641" s="41"/>
      <c r="L641" s="45"/>
      <c r="M641" s="245"/>
      <c r="N641" s="246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188</v>
      </c>
      <c r="AU641" s="18" t="s">
        <v>87</v>
      </c>
    </row>
    <row r="642" s="15" customFormat="1">
      <c r="A642" s="15"/>
      <c r="B642" s="270"/>
      <c r="C642" s="271"/>
      <c r="D642" s="242" t="s">
        <v>190</v>
      </c>
      <c r="E642" s="272" t="s">
        <v>1</v>
      </c>
      <c r="F642" s="273" t="s">
        <v>3272</v>
      </c>
      <c r="G642" s="271"/>
      <c r="H642" s="272" t="s">
        <v>1</v>
      </c>
      <c r="I642" s="274"/>
      <c r="J642" s="271"/>
      <c r="K642" s="271"/>
      <c r="L642" s="275"/>
      <c r="M642" s="276"/>
      <c r="N642" s="277"/>
      <c r="O642" s="277"/>
      <c r="P642" s="277"/>
      <c r="Q642" s="277"/>
      <c r="R642" s="277"/>
      <c r="S642" s="277"/>
      <c r="T642" s="27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9" t="s">
        <v>190</v>
      </c>
      <c r="AU642" s="279" t="s">
        <v>87</v>
      </c>
      <c r="AV642" s="15" t="s">
        <v>85</v>
      </c>
      <c r="AW642" s="15" t="s">
        <v>34</v>
      </c>
      <c r="AX642" s="15" t="s">
        <v>78</v>
      </c>
      <c r="AY642" s="279" t="s">
        <v>179</v>
      </c>
    </row>
    <row r="643" s="13" customFormat="1">
      <c r="A643" s="13"/>
      <c r="B643" s="247"/>
      <c r="C643" s="248"/>
      <c r="D643" s="242" t="s">
        <v>190</v>
      </c>
      <c r="E643" s="249" t="s">
        <v>1</v>
      </c>
      <c r="F643" s="250" t="s">
        <v>87</v>
      </c>
      <c r="G643" s="248"/>
      <c r="H643" s="251">
        <v>2</v>
      </c>
      <c r="I643" s="252"/>
      <c r="J643" s="248"/>
      <c r="K643" s="248"/>
      <c r="L643" s="253"/>
      <c r="M643" s="254"/>
      <c r="N643" s="255"/>
      <c r="O643" s="255"/>
      <c r="P643" s="255"/>
      <c r="Q643" s="255"/>
      <c r="R643" s="255"/>
      <c r="S643" s="255"/>
      <c r="T643" s="25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7" t="s">
        <v>190</v>
      </c>
      <c r="AU643" s="257" t="s">
        <v>87</v>
      </c>
      <c r="AV643" s="13" t="s">
        <v>87</v>
      </c>
      <c r="AW643" s="13" t="s">
        <v>34</v>
      </c>
      <c r="AX643" s="13" t="s">
        <v>78</v>
      </c>
      <c r="AY643" s="257" t="s">
        <v>179</v>
      </c>
    </row>
    <row r="644" s="14" customFormat="1">
      <c r="A644" s="14"/>
      <c r="B644" s="258"/>
      <c r="C644" s="259"/>
      <c r="D644" s="242" t="s">
        <v>190</v>
      </c>
      <c r="E644" s="260" t="s">
        <v>1</v>
      </c>
      <c r="F644" s="261" t="s">
        <v>192</v>
      </c>
      <c r="G644" s="259"/>
      <c r="H644" s="262">
        <v>2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8" t="s">
        <v>190</v>
      </c>
      <c r="AU644" s="268" t="s">
        <v>87</v>
      </c>
      <c r="AV644" s="14" t="s">
        <v>186</v>
      </c>
      <c r="AW644" s="14" t="s">
        <v>34</v>
      </c>
      <c r="AX644" s="14" t="s">
        <v>85</v>
      </c>
      <c r="AY644" s="268" t="s">
        <v>179</v>
      </c>
    </row>
    <row r="645" s="2" customFormat="1" ht="24.15" customHeight="1">
      <c r="A645" s="39"/>
      <c r="B645" s="40"/>
      <c r="C645" s="229" t="s">
        <v>705</v>
      </c>
      <c r="D645" s="229" t="s">
        <v>181</v>
      </c>
      <c r="E645" s="230" t="s">
        <v>3273</v>
      </c>
      <c r="F645" s="231" t="s">
        <v>3274</v>
      </c>
      <c r="G645" s="232" t="s">
        <v>195</v>
      </c>
      <c r="H645" s="233">
        <v>1</v>
      </c>
      <c r="I645" s="234"/>
      <c r="J645" s="235">
        <f>ROUND(I645*H645,2)</f>
        <v>0</v>
      </c>
      <c r="K645" s="231" t="s">
        <v>1</v>
      </c>
      <c r="L645" s="45"/>
      <c r="M645" s="236" t="s">
        <v>1</v>
      </c>
      <c r="N645" s="237" t="s">
        <v>43</v>
      </c>
      <c r="O645" s="92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186</v>
      </c>
      <c r="AT645" s="240" t="s">
        <v>181</v>
      </c>
      <c r="AU645" s="240" t="s">
        <v>87</v>
      </c>
      <c r="AY645" s="18" t="s">
        <v>179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85</v>
      </c>
      <c r="BK645" s="241">
        <f>ROUND(I645*H645,2)</f>
        <v>0</v>
      </c>
      <c r="BL645" s="18" t="s">
        <v>186</v>
      </c>
      <c r="BM645" s="240" t="s">
        <v>3275</v>
      </c>
    </row>
    <row r="646" s="2" customFormat="1">
      <c r="A646" s="39"/>
      <c r="B646" s="40"/>
      <c r="C646" s="41"/>
      <c r="D646" s="242" t="s">
        <v>188</v>
      </c>
      <c r="E646" s="41"/>
      <c r="F646" s="243" t="s">
        <v>3274</v>
      </c>
      <c r="G646" s="41"/>
      <c r="H646" s="41"/>
      <c r="I646" s="244"/>
      <c r="J646" s="41"/>
      <c r="K646" s="41"/>
      <c r="L646" s="45"/>
      <c r="M646" s="245"/>
      <c r="N646" s="246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188</v>
      </c>
      <c r="AU646" s="18" t="s">
        <v>87</v>
      </c>
    </row>
    <row r="647" s="15" customFormat="1">
      <c r="A647" s="15"/>
      <c r="B647" s="270"/>
      <c r="C647" s="271"/>
      <c r="D647" s="242" t="s">
        <v>190</v>
      </c>
      <c r="E647" s="272" t="s">
        <v>1</v>
      </c>
      <c r="F647" s="273" t="s">
        <v>3013</v>
      </c>
      <c r="G647" s="271"/>
      <c r="H647" s="272" t="s">
        <v>1</v>
      </c>
      <c r="I647" s="274"/>
      <c r="J647" s="271"/>
      <c r="K647" s="271"/>
      <c r="L647" s="275"/>
      <c r="M647" s="276"/>
      <c r="N647" s="277"/>
      <c r="O647" s="277"/>
      <c r="P647" s="277"/>
      <c r="Q647" s="277"/>
      <c r="R647" s="277"/>
      <c r="S647" s="277"/>
      <c r="T647" s="27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9" t="s">
        <v>190</v>
      </c>
      <c r="AU647" s="279" t="s">
        <v>87</v>
      </c>
      <c r="AV647" s="15" t="s">
        <v>85</v>
      </c>
      <c r="AW647" s="15" t="s">
        <v>34</v>
      </c>
      <c r="AX647" s="15" t="s">
        <v>78</v>
      </c>
      <c r="AY647" s="279" t="s">
        <v>179</v>
      </c>
    </row>
    <row r="648" s="13" customFormat="1">
      <c r="A648" s="13"/>
      <c r="B648" s="247"/>
      <c r="C648" s="248"/>
      <c r="D648" s="242" t="s">
        <v>190</v>
      </c>
      <c r="E648" s="249" t="s">
        <v>1</v>
      </c>
      <c r="F648" s="250" t="s">
        <v>85</v>
      </c>
      <c r="G648" s="248"/>
      <c r="H648" s="251">
        <v>1</v>
      </c>
      <c r="I648" s="252"/>
      <c r="J648" s="248"/>
      <c r="K648" s="248"/>
      <c r="L648" s="253"/>
      <c r="M648" s="254"/>
      <c r="N648" s="255"/>
      <c r="O648" s="255"/>
      <c r="P648" s="255"/>
      <c r="Q648" s="255"/>
      <c r="R648" s="255"/>
      <c r="S648" s="255"/>
      <c r="T648" s="25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7" t="s">
        <v>190</v>
      </c>
      <c r="AU648" s="257" t="s">
        <v>87</v>
      </c>
      <c r="AV648" s="13" t="s">
        <v>87</v>
      </c>
      <c r="AW648" s="13" t="s">
        <v>34</v>
      </c>
      <c r="AX648" s="13" t="s">
        <v>78</v>
      </c>
      <c r="AY648" s="257" t="s">
        <v>179</v>
      </c>
    </row>
    <row r="649" s="14" customFormat="1">
      <c r="A649" s="14"/>
      <c r="B649" s="258"/>
      <c r="C649" s="259"/>
      <c r="D649" s="242" t="s">
        <v>190</v>
      </c>
      <c r="E649" s="260" t="s">
        <v>1</v>
      </c>
      <c r="F649" s="261" t="s">
        <v>192</v>
      </c>
      <c r="G649" s="259"/>
      <c r="H649" s="262">
        <v>1</v>
      </c>
      <c r="I649" s="263"/>
      <c r="J649" s="259"/>
      <c r="K649" s="259"/>
      <c r="L649" s="264"/>
      <c r="M649" s="265"/>
      <c r="N649" s="266"/>
      <c r="O649" s="266"/>
      <c r="P649" s="266"/>
      <c r="Q649" s="266"/>
      <c r="R649" s="266"/>
      <c r="S649" s="266"/>
      <c r="T649" s="26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8" t="s">
        <v>190</v>
      </c>
      <c r="AU649" s="268" t="s">
        <v>87</v>
      </c>
      <c r="AV649" s="14" t="s">
        <v>186</v>
      </c>
      <c r="AW649" s="14" t="s">
        <v>34</v>
      </c>
      <c r="AX649" s="14" t="s">
        <v>85</v>
      </c>
      <c r="AY649" s="268" t="s">
        <v>179</v>
      </c>
    </row>
    <row r="650" s="2" customFormat="1" ht="16.5" customHeight="1">
      <c r="A650" s="39"/>
      <c r="B650" s="40"/>
      <c r="C650" s="280" t="s">
        <v>709</v>
      </c>
      <c r="D650" s="280" t="s">
        <v>400</v>
      </c>
      <c r="E650" s="281" t="s">
        <v>3276</v>
      </c>
      <c r="F650" s="282" t="s">
        <v>3277</v>
      </c>
      <c r="G650" s="283" t="s">
        <v>195</v>
      </c>
      <c r="H650" s="284">
        <v>1</v>
      </c>
      <c r="I650" s="285"/>
      <c r="J650" s="286">
        <f>ROUND(I650*H650,2)</f>
        <v>0</v>
      </c>
      <c r="K650" s="282" t="s">
        <v>1</v>
      </c>
      <c r="L650" s="287"/>
      <c r="M650" s="288" t="s">
        <v>1</v>
      </c>
      <c r="N650" s="289" t="s">
        <v>43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227</v>
      </c>
      <c r="AT650" s="240" t="s">
        <v>400</v>
      </c>
      <c r="AU650" s="240" t="s">
        <v>87</v>
      </c>
      <c r="AY650" s="18" t="s">
        <v>179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85</v>
      </c>
      <c r="BK650" s="241">
        <f>ROUND(I650*H650,2)</f>
        <v>0</v>
      </c>
      <c r="BL650" s="18" t="s">
        <v>186</v>
      </c>
      <c r="BM650" s="240" t="s">
        <v>3278</v>
      </c>
    </row>
    <row r="651" s="2" customFormat="1">
      <c r="A651" s="39"/>
      <c r="B651" s="40"/>
      <c r="C651" s="41"/>
      <c r="D651" s="242" t="s">
        <v>188</v>
      </c>
      <c r="E651" s="41"/>
      <c r="F651" s="243" t="s">
        <v>3277</v>
      </c>
      <c r="G651" s="41"/>
      <c r="H651" s="41"/>
      <c r="I651" s="244"/>
      <c r="J651" s="41"/>
      <c r="K651" s="41"/>
      <c r="L651" s="45"/>
      <c r="M651" s="245"/>
      <c r="N651" s="246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188</v>
      </c>
      <c r="AU651" s="18" t="s">
        <v>87</v>
      </c>
    </row>
    <row r="652" s="2" customFormat="1" ht="24.15" customHeight="1">
      <c r="A652" s="39"/>
      <c r="B652" s="40"/>
      <c r="C652" s="280" t="s">
        <v>713</v>
      </c>
      <c r="D652" s="280" t="s">
        <v>400</v>
      </c>
      <c r="E652" s="281" t="s">
        <v>3258</v>
      </c>
      <c r="F652" s="282" t="s">
        <v>3259</v>
      </c>
      <c r="G652" s="283" t="s">
        <v>195</v>
      </c>
      <c r="H652" s="284">
        <v>1</v>
      </c>
      <c r="I652" s="285"/>
      <c r="J652" s="286">
        <f>ROUND(I652*H652,2)</f>
        <v>0</v>
      </c>
      <c r="K652" s="282" t="s">
        <v>1</v>
      </c>
      <c r="L652" s="287"/>
      <c r="M652" s="288" t="s">
        <v>1</v>
      </c>
      <c r="N652" s="289" t="s">
        <v>43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227</v>
      </c>
      <c r="AT652" s="240" t="s">
        <v>400</v>
      </c>
      <c r="AU652" s="240" t="s">
        <v>87</v>
      </c>
      <c r="AY652" s="18" t="s">
        <v>179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85</v>
      </c>
      <c r="BK652" s="241">
        <f>ROUND(I652*H652,2)</f>
        <v>0</v>
      </c>
      <c r="BL652" s="18" t="s">
        <v>186</v>
      </c>
      <c r="BM652" s="240" t="s">
        <v>3279</v>
      </c>
    </row>
    <row r="653" s="2" customFormat="1">
      <c r="A653" s="39"/>
      <c r="B653" s="40"/>
      <c r="C653" s="41"/>
      <c r="D653" s="242" t="s">
        <v>188</v>
      </c>
      <c r="E653" s="41"/>
      <c r="F653" s="243" t="s">
        <v>3259</v>
      </c>
      <c r="G653" s="41"/>
      <c r="H653" s="41"/>
      <c r="I653" s="244"/>
      <c r="J653" s="41"/>
      <c r="K653" s="41"/>
      <c r="L653" s="45"/>
      <c r="M653" s="245"/>
      <c r="N653" s="246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188</v>
      </c>
      <c r="AU653" s="18" t="s">
        <v>87</v>
      </c>
    </row>
    <row r="654" s="2" customFormat="1" ht="24.15" customHeight="1">
      <c r="A654" s="39"/>
      <c r="B654" s="40"/>
      <c r="C654" s="229" t="s">
        <v>717</v>
      </c>
      <c r="D654" s="229" t="s">
        <v>181</v>
      </c>
      <c r="E654" s="230" t="s">
        <v>3280</v>
      </c>
      <c r="F654" s="231" t="s">
        <v>3281</v>
      </c>
      <c r="G654" s="232" t="s">
        <v>195</v>
      </c>
      <c r="H654" s="233">
        <v>1</v>
      </c>
      <c r="I654" s="234"/>
      <c r="J654" s="235">
        <f>ROUND(I654*H654,2)</f>
        <v>0</v>
      </c>
      <c r="K654" s="231" t="s">
        <v>1</v>
      </c>
      <c r="L654" s="45"/>
      <c r="M654" s="236" t="s">
        <v>1</v>
      </c>
      <c r="N654" s="237" t="s">
        <v>43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186</v>
      </c>
      <c r="AT654" s="240" t="s">
        <v>181</v>
      </c>
      <c r="AU654" s="240" t="s">
        <v>87</v>
      </c>
      <c r="AY654" s="18" t="s">
        <v>179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85</v>
      </c>
      <c r="BK654" s="241">
        <f>ROUND(I654*H654,2)</f>
        <v>0</v>
      </c>
      <c r="BL654" s="18" t="s">
        <v>186</v>
      </c>
      <c r="BM654" s="240" t="s">
        <v>3282</v>
      </c>
    </row>
    <row r="655" s="2" customFormat="1">
      <c r="A655" s="39"/>
      <c r="B655" s="40"/>
      <c r="C655" s="41"/>
      <c r="D655" s="242" t="s">
        <v>188</v>
      </c>
      <c r="E655" s="41"/>
      <c r="F655" s="243" t="s">
        <v>3281</v>
      </c>
      <c r="G655" s="41"/>
      <c r="H655" s="41"/>
      <c r="I655" s="244"/>
      <c r="J655" s="41"/>
      <c r="K655" s="41"/>
      <c r="L655" s="45"/>
      <c r="M655" s="245"/>
      <c r="N655" s="246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188</v>
      </c>
      <c r="AU655" s="18" t="s">
        <v>87</v>
      </c>
    </row>
    <row r="656" s="15" customFormat="1">
      <c r="A656" s="15"/>
      <c r="B656" s="270"/>
      <c r="C656" s="271"/>
      <c r="D656" s="242" t="s">
        <v>190</v>
      </c>
      <c r="E656" s="272" t="s">
        <v>1</v>
      </c>
      <c r="F656" s="273" t="s">
        <v>3013</v>
      </c>
      <c r="G656" s="271"/>
      <c r="H656" s="272" t="s">
        <v>1</v>
      </c>
      <c r="I656" s="274"/>
      <c r="J656" s="271"/>
      <c r="K656" s="271"/>
      <c r="L656" s="275"/>
      <c r="M656" s="276"/>
      <c r="N656" s="277"/>
      <c r="O656" s="277"/>
      <c r="P656" s="277"/>
      <c r="Q656" s="277"/>
      <c r="R656" s="277"/>
      <c r="S656" s="277"/>
      <c r="T656" s="27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9" t="s">
        <v>190</v>
      </c>
      <c r="AU656" s="279" t="s">
        <v>87</v>
      </c>
      <c r="AV656" s="15" t="s">
        <v>85</v>
      </c>
      <c r="AW656" s="15" t="s">
        <v>34</v>
      </c>
      <c r="AX656" s="15" t="s">
        <v>78</v>
      </c>
      <c r="AY656" s="279" t="s">
        <v>179</v>
      </c>
    </row>
    <row r="657" s="13" customFormat="1">
      <c r="A657" s="13"/>
      <c r="B657" s="247"/>
      <c r="C657" s="248"/>
      <c r="D657" s="242" t="s">
        <v>190</v>
      </c>
      <c r="E657" s="249" t="s">
        <v>1</v>
      </c>
      <c r="F657" s="250" t="s">
        <v>85</v>
      </c>
      <c r="G657" s="248"/>
      <c r="H657" s="251">
        <v>1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190</v>
      </c>
      <c r="AU657" s="257" t="s">
        <v>87</v>
      </c>
      <c r="AV657" s="13" t="s">
        <v>87</v>
      </c>
      <c r="AW657" s="13" t="s">
        <v>34</v>
      </c>
      <c r="AX657" s="13" t="s">
        <v>78</v>
      </c>
      <c r="AY657" s="257" t="s">
        <v>179</v>
      </c>
    </row>
    <row r="658" s="14" customFormat="1">
      <c r="A658" s="14"/>
      <c r="B658" s="258"/>
      <c r="C658" s="259"/>
      <c r="D658" s="242" t="s">
        <v>190</v>
      </c>
      <c r="E658" s="260" t="s">
        <v>1</v>
      </c>
      <c r="F658" s="261" t="s">
        <v>192</v>
      </c>
      <c r="G658" s="259"/>
      <c r="H658" s="262">
        <v>1</v>
      </c>
      <c r="I658" s="263"/>
      <c r="J658" s="259"/>
      <c r="K658" s="259"/>
      <c r="L658" s="264"/>
      <c r="M658" s="265"/>
      <c r="N658" s="266"/>
      <c r="O658" s="266"/>
      <c r="P658" s="266"/>
      <c r="Q658" s="266"/>
      <c r="R658" s="266"/>
      <c r="S658" s="266"/>
      <c r="T658" s="26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8" t="s">
        <v>190</v>
      </c>
      <c r="AU658" s="268" t="s">
        <v>87</v>
      </c>
      <c r="AV658" s="14" t="s">
        <v>186</v>
      </c>
      <c r="AW658" s="14" t="s">
        <v>34</v>
      </c>
      <c r="AX658" s="14" t="s">
        <v>85</v>
      </c>
      <c r="AY658" s="268" t="s">
        <v>179</v>
      </c>
    </row>
    <row r="659" s="2" customFormat="1" ht="24.15" customHeight="1">
      <c r="A659" s="39"/>
      <c r="B659" s="40"/>
      <c r="C659" s="280" t="s">
        <v>723</v>
      </c>
      <c r="D659" s="280" t="s">
        <v>400</v>
      </c>
      <c r="E659" s="281" t="s">
        <v>3283</v>
      </c>
      <c r="F659" s="282" t="s">
        <v>3284</v>
      </c>
      <c r="G659" s="283" t="s">
        <v>195</v>
      </c>
      <c r="H659" s="284">
        <v>1</v>
      </c>
      <c r="I659" s="285"/>
      <c r="J659" s="286">
        <f>ROUND(I659*H659,2)</f>
        <v>0</v>
      </c>
      <c r="K659" s="282" t="s">
        <v>1</v>
      </c>
      <c r="L659" s="287"/>
      <c r="M659" s="288" t="s">
        <v>1</v>
      </c>
      <c r="N659" s="289" t="s">
        <v>43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227</v>
      </c>
      <c r="AT659" s="240" t="s">
        <v>400</v>
      </c>
      <c r="AU659" s="240" t="s">
        <v>87</v>
      </c>
      <c r="AY659" s="18" t="s">
        <v>179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85</v>
      </c>
      <c r="BK659" s="241">
        <f>ROUND(I659*H659,2)</f>
        <v>0</v>
      </c>
      <c r="BL659" s="18" t="s">
        <v>186</v>
      </c>
      <c r="BM659" s="240" t="s">
        <v>3285</v>
      </c>
    </row>
    <row r="660" s="2" customFormat="1">
      <c r="A660" s="39"/>
      <c r="B660" s="40"/>
      <c r="C660" s="41"/>
      <c r="D660" s="242" t="s">
        <v>188</v>
      </c>
      <c r="E660" s="41"/>
      <c r="F660" s="243" t="s">
        <v>3284</v>
      </c>
      <c r="G660" s="41"/>
      <c r="H660" s="41"/>
      <c r="I660" s="244"/>
      <c r="J660" s="41"/>
      <c r="K660" s="41"/>
      <c r="L660" s="45"/>
      <c r="M660" s="245"/>
      <c r="N660" s="246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188</v>
      </c>
      <c r="AU660" s="18" t="s">
        <v>87</v>
      </c>
    </row>
    <row r="661" s="2" customFormat="1" ht="24.15" customHeight="1">
      <c r="A661" s="39"/>
      <c r="B661" s="40"/>
      <c r="C661" s="229" t="s">
        <v>729</v>
      </c>
      <c r="D661" s="229" t="s">
        <v>181</v>
      </c>
      <c r="E661" s="230" t="s">
        <v>3286</v>
      </c>
      <c r="F661" s="231" t="s">
        <v>3287</v>
      </c>
      <c r="G661" s="232" t="s">
        <v>195</v>
      </c>
      <c r="H661" s="233">
        <v>1</v>
      </c>
      <c r="I661" s="234"/>
      <c r="J661" s="235">
        <f>ROUND(I661*H661,2)</f>
        <v>0</v>
      </c>
      <c r="K661" s="231" t="s">
        <v>1</v>
      </c>
      <c r="L661" s="45"/>
      <c r="M661" s="236" t="s">
        <v>1</v>
      </c>
      <c r="N661" s="237" t="s">
        <v>43</v>
      </c>
      <c r="O661" s="92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186</v>
      </c>
      <c r="AT661" s="240" t="s">
        <v>181</v>
      </c>
      <c r="AU661" s="240" t="s">
        <v>87</v>
      </c>
      <c r="AY661" s="18" t="s">
        <v>179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85</v>
      </c>
      <c r="BK661" s="241">
        <f>ROUND(I661*H661,2)</f>
        <v>0</v>
      </c>
      <c r="BL661" s="18" t="s">
        <v>186</v>
      </c>
      <c r="BM661" s="240" t="s">
        <v>3288</v>
      </c>
    </row>
    <row r="662" s="2" customFormat="1">
      <c r="A662" s="39"/>
      <c r="B662" s="40"/>
      <c r="C662" s="41"/>
      <c r="D662" s="242" t="s">
        <v>188</v>
      </c>
      <c r="E662" s="41"/>
      <c r="F662" s="243" t="s">
        <v>3287</v>
      </c>
      <c r="G662" s="41"/>
      <c r="H662" s="41"/>
      <c r="I662" s="244"/>
      <c r="J662" s="41"/>
      <c r="K662" s="41"/>
      <c r="L662" s="45"/>
      <c r="M662" s="245"/>
      <c r="N662" s="246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188</v>
      </c>
      <c r="AU662" s="18" t="s">
        <v>87</v>
      </c>
    </row>
    <row r="663" s="15" customFormat="1">
      <c r="A663" s="15"/>
      <c r="B663" s="270"/>
      <c r="C663" s="271"/>
      <c r="D663" s="242" t="s">
        <v>190</v>
      </c>
      <c r="E663" s="272" t="s">
        <v>1</v>
      </c>
      <c r="F663" s="273" t="s">
        <v>3289</v>
      </c>
      <c r="G663" s="271"/>
      <c r="H663" s="272" t="s">
        <v>1</v>
      </c>
      <c r="I663" s="274"/>
      <c r="J663" s="271"/>
      <c r="K663" s="271"/>
      <c r="L663" s="275"/>
      <c r="M663" s="276"/>
      <c r="N663" s="277"/>
      <c r="O663" s="277"/>
      <c r="P663" s="277"/>
      <c r="Q663" s="277"/>
      <c r="R663" s="277"/>
      <c r="S663" s="277"/>
      <c r="T663" s="27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9" t="s">
        <v>190</v>
      </c>
      <c r="AU663" s="279" t="s">
        <v>87</v>
      </c>
      <c r="AV663" s="15" t="s">
        <v>85</v>
      </c>
      <c r="AW663" s="15" t="s">
        <v>34</v>
      </c>
      <c r="AX663" s="15" t="s">
        <v>78</v>
      </c>
      <c r="AY663" s="279" t="s">
        <v>179</v>
      </c>
    </row>
    <row r="664" s="13" customFormat="1">
      <c r="A664" s="13"/>
      <c r="B664" s="247"/>
      <c r="C664" s="248"/>
      <c r="D664" s="242" t="s">
        <v>190</v>
      </c>
      <c r="E664" s="249" t="s">
        <v>1</v>
      </c>
      <c r="F664" s="250" t="s">
        <v>85</v>
      </c>
      <c r="G664" s="248"/>
      <c r="H664" s="251">
        <v>1</v>
      </c>
      <c r="I664" s="252"/>
      <c r="J664" s="248"/>
      <c r="K664" s="248"/>
      <c r="L664" s="253"/>
      <c r="M664" s="254"/>
      <c r="N664" s="255"/>
      <c r="O664" s="255"/>
      <c r="P664" s="255"/>
      <c r="Q664" s="255"/>
      <c r="R664" s="255"/>
      <c r="S664" s="255"/>
      <c r="T664" s="256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7" t="s">
        <v>190</v>
      </c>
      <c r="AU664" s="257" t="s">
        <v>87</v>
      </c>
      <c r="AV664" s="13" t="s">
        <v>87</v>
      </c>
      <c r="AW664" s="13" t="s">
        <v>34</v>
      </c>
      <c r="AX664" s="13" t="s">
        <v>78</v>
      </c>
      <c r="AY664" s="257" t="s">
        <v>179</v>
      </c>
    </row>
    <row r="665" s="14" customFormat="1">
      <c r="A665" s="14"/>
      <c r="B665" s="258"/>
      <c r="C665" s="259"/>
      <c r="D665" s="242" t="s">
        <v>190</v>
      </c>
      <c r="E665" s="260" t="s">
        <v>1</v>
      </c>
      <c r="F665" s="261" t="s">
        <v>192</v>
      </c>
      <c r="G665" s="259"/>
      <c r="H665" s="262">
        <v>1</v>
      </c>
      <c r="I665" s="263"/>
      <c r="J665" s="259"/>
      <c r="K665" s="259"/>
      <c r="L665" s="264"/>
      <c r="M665" s="265"/>
      <c r="N665" s="266"/>
      <c r="O665" s="266"/>
      <c r="P665" s="266"/>
      <c r="Q665" s="266"/>
      <c r="R665" s="266"/>
      <c r="S665" s="266"/>
      <c r="T665" s="26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8" t="s">
        <v>190</v>
      </c>
      <c r="AU665" s="268" t="s">
        <v>87</v>
      </c>
      <c r="AV665" s="14" t="s">
        <v>186</v>
      </c>
      <c r="AW665" s="14" t="s">
        <v>34</v>
      </c>
      <c r="AX665" s="14" t="s">
        <v>85</v>
      </c>
      <c r="AY665" s="268" t="s">
        <v>179</v>
      </c>
    </row>
    <row r="666" s="2" customFormat="1" ht="24.15" customHeight="1">
      <c r="A666" s="39"/>
      <c r="B666" s="40"/>
      <c r="C666" s="229" t="s">
        <v>735</v>
      </c>
      <c r="D666" s="229" t="s">
        <v>181</v>
      </c>
      <c r="E666" s="230" t="s">
        <v>3290</v>
      </c>
      <c r="F666" s="231" t="s">
        <v>3291</v>
      </c>
      <c r="G666" s="232" t="s">
        <v>195</v>
      </c>
      <c r="H666" s="233">
        <v>1</v>
      </c>
      <c r="I666" s="234"/>
      <c r="J666" s="235">
        <f>ROUND(I666*H666,2)</f>
        <v>0</v>
      </c>
      <c r="K666" s="231" t="s">
        <v>1</v>
      </c>
      <c r="L666" s="45"/>
      <c r="M666" s="236" t="s">
        <v>1</v>
      </c>
      <c r="N666" s="237" t="s">
        <v>43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186</v>
      </c>
      <c r="AT666" s="240" t="s">
        <v>181</v>
      </c>
      <c r="AU666" s="240" t="s">
        <v>87</v>
      </c>
      <c r="AY666" s="18" t="s">
        <v>179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85</v>
      </c>
      <c r="BK666" s="241">
        <f>ROUND(I666*H666,2)</f>
        <v>0</v>
      </c>
      <c r="BL666" s="18" t="s">
        <v>186</v>
      </c>
      <c r="BM666" s="240" t="s">
        <v>3292</v>
      </c>
    </row>
    <row r="667" s="2" customFormat="1">
      <c r="A667" s="39"/>
      <c r="B667" s="40"/>
      <c r="C667" s="41"/>
      <c r="D667" s="242" t="s">
        <v>188</v>
      </c>
      <c r="E667" s="41"/>
      <c r="F667" s="243" t="s">
        <v>3291</v>
      </c>
      <c r="G667" s="41"/>
      <c r="H667" s="41"/>
      <c r="I667" s="244"/>
      <c r="J667" s="41"/>
      <c r="K667" s="41"/>
      <c r="L667" s="45"/>
      <c r="M667" s="245"/>
      <c r="N667" s="246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188</v>
      </c>
      <c r="AU667" s="18" t="s">
        <v>87</v>
      </c>
    </row>
    <row r="668" s="15" customFormat="1">
      <c r="A668" s="15"/>
      <c r="B668" s="270"/>
      <c r="C668" s="271"/>
      <c r="D668" s="242" t="s">
        <v>190</v>
      </c>
      <c r="E668" s="272" t="s">
        <v>1</v>
      </c>
      <c r="F668" s="273" t="s">
        <v>3293</v>
      </c>
      <c r="G668" s="271"/>
      <c r="H668" s="272" t="s">
        <v>1</v>
      </c>
      <c r="I668" s="274"/>
      <c r="J668" s="271"/>
      <c r="K668" s="271"/>
      <c r="L668" s="275"/>
      <c r="M668" s="276"/>
      <c r="N668" s="277"/>
      <c r="O668" s="277"/>
      <c r="P668" s="277"/>
      <c r="Q668" s="277"/>
      <c r="R668" s="277"/>
      <c r="S668" s="277"/>
      <c r="T668" s="27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9" t="s">
        <v>190</v>
      </c>
      <c r="AU668" s="279" t="s">
        <v>87</v>
      </c>
      <c r="AV668" s="15" t="s">
        <v>85</v>
      </c>
      <c r="AW668" s="15" t="s">
        <v>34</v>
      </c>
      <c r="AX668" s="15" t="s">
        <v>78</v>
      </c>
      <c r="AY668" s="279" t="s">
        <v>179</v>
      </c>
    </row>
    <row r="669" s="13" customFormat="1">
      <c r="A669" s="13"/>
      <c r="B669" s="247"/>
      <c r="C669" s="248"/>
      <c r="D669" s="242" t="s">
        <v>190</v>
      </c>
      <c r="E669" s="249" t="s">
        <v>1</v>
      </c>
      <c r="F669" s="250" t="s">
        <v>85</v>
      </c>
      <c r="G669" s="248"/>
      <c r="H669" s="251">
        <v>1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7" t="s">
        <v>190</v>
      </c>
      <c r="AU669" s="257" t="s">
        <v>87</v>
      </c>
      <c r="AV669" s="13" t="s">
        <v>87</v>
      </c>
      <c r="AW669" s="13" t="s">
        <v>34</v>
      </c>
      <c r="AX669" s="13" t="s">
        <v>78</v>
      </c>
      <c r="AY669" s="257" t="s">
        <v>179</v>
      </c>
    </row>
    <row r="670" s="14" customFormat="1">
      <c r="A670" s="14"/>
      <c r="B670" s="258"/>
      <c r="C670" s="259"/>
      <c r="D670" s="242" t="s">
        <v>190</v>
      </c>
      <c r="E670" s="260" t="s">
        <v>1</v>
      </c>
      <c r="F670" s="261" t="s">
        <v>192</v>
      </c>
      <c r="G670" s="259"/>
      <c r="H670" s="262">
        <v>1</v>
      </c>
      <c r="I670" s="263"/>
      <c r="J670" s="259"/>
      <c r="K670" s="259"/>
      <c r="L670" s="264"/>
      <c r="M670" s="265"/>
      <c r="N670" s="266"/>
      <c r="O670" s="266"/>
      <c r="P670" s="266"/>
      <c r="Q670" s="266"/>
      <c r="R670" s="266"/>
      <c r="S670" s="266"/>
      <c r="T670" s="26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8" t="s">
        <v>190</v>
      </c>
      <c r="AU670" s="268" t="s">
        <v>87</v>
      </c>
      <c r="AV670" s="14" t="s">
        <v>186</v>
      </c>
      <c r="AW670" s="14" t="s">
        <v>34</v>
      </c>
      <c r="AX670" s="14" t="s">
        <v>85</v>
      </c>
      <c r="AY670" s="268" t="s">
        <v>179</v>
      </c>
    </row>
    <row r="671" s="2" customFormat="1" ht="37.8" customHeight="1">
      <c r="A671" s="39"/>
      <c r="B671" s="40"/>
      <c r="C671" s="229" t="s">
        <v>740</v>
      </c>
      <c r="D671" s="229" t="s">
        <v>181</v>
      </c>
      <c r="E671" s="230" t="s">
        <v>3294</v>
      </c>
      <c r="F671" s="231" t="s">
        <v>3295</v>
      </c>
      <c r="G671" s="232" t="s">
        <v>195</v>
      </c>
      <c r="H671" s="233">
        <v>1</v>
      </c>
      <c r="I671" s="234"/>
      <c r="J671" s="235">
        <f>ROUND(I671*H671,2)</f>
        <v>0</v>
      </c>
      <c r="K671" s="231" t="s">
        <v>1</v>
      </c>
      <c r="L671" s="45"/>
      <c r="M671" s="236" t="s">
        <v>1</v>
      </c>
      <c r="N671" s="237" t="s">
        <v>43</v>
      </c>
      <c r="O671" s="92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186</v>
      </c>
      <c r="AT671" s="240" t="s">
        <v>181</v>
      </c>
      <c r="AU671" s="240" t="s">
        <v>87</v>
      </c>
      <c r="AY671" s="18" t="s">
        <v>179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85</v>
      </c>
      <c r="BK671" s="241">
        <f>ROUND(I671*H671,2)</f>
        <v>0</v>
      </c>
      <c r="BL671" s="18" t="s">
        <v>186</v>
      </c>
      <c r="BM671" s="240" t="s">
        <v>3296</v>
      </c>
    </row>
    <row r="672" s="2" customFormat="1">
      <c r="A672" s="39"/>
      <c r="B672" s="40"/>
      <c r="C672" s="41"/>
      <c r="D672" s="242" t="s">
        <v>188</v>
      </c>
      <c r="E672" s="41"/>
      <c r="F672" s="243" t="s">
        <v>3295</v>
      </c>
      <c r="G672" s="41"/>
      <c r="H672" s="41"/>
      <c r="I672" s="244"/>
      <c r="J672" s="41"/>
      <c r="K672" s="41"/>
      <c r="L672" s="45"/>
      <c r="M672" s="245"/>
      <c r="N672" s="24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188</v>
      </c>
      <c r="AU672" s="18" t="s">
        <v>87</v>
      </c>
    </row>
    <row r="673" s="15" customFormat="1">
      <c r="A673" s="15"/>
      <c r="B673" s="270"/>
      <c r="C673" s="271"/>
      <c r="D673" s="242" t="s">
        <v>190</v>
      </c>
      <c r="E673" s="272" t="s">
        <v>1</v>
      </c>
      <c r="F673" s="273" t="s">
        <v>3013</v>
      </c>
      <c r="G673" s="271"/>
      <c r="H673" s="272" t="s">
        <v>1</v>
      </c>
      <c r="I673" s="274"/>
      <c r="J673" s="271"/>
      <c r="K673" s="271"/>
      <c r="L673" s="275"/>
      <c r="M673" s="276"/>
      <c r="N673" s="277"/>
      <c r="O673" s="277"/>
      <c r="P673" s="277"/>
      <c r="Q673" s="277"/>
      <c r="R673" s="277"/>
      <c r="S673" s="277"/>
      <c r="T673" s="27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9" t="s">
        <v>190</v>
      </c>
      <c r="AU673" s="279" t="s">
        <v>87</v>
      </c>
      <c r="AV673" s="15" t="s">
        <v>85</v>
      </c>
      <c r="AW673" s="15" t="s">
        <v>34</v>
      </c>
      <c r="AX673" s="15" t="s">
        <v>78</v>
      </c>
      <c r="AY673" s="279" t="s">
        <v>179</v>
      </c>
    </row>
    <row r="674" s="13" customFormat="1">
      <c r="A674" s="13"/>
      <c r="B674" s="247"/>
      <c r="C674" s="248"/>
      <c r="D674" s="242" t="s">
        <v>190</v>
      </c>
      <c r="E674" s="249" t="s">
        <v>1</v>
      </c>
      <c r="F674" s="250" t="s">
        <v>85</v>
      </c>
      <c r="G674" s="248"/>
      <c r="H674" s="251">
        <v>1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190</v>
      </c>
      <c r="AU674" s="257" t="s">
        <v>87</v>
      </c>
      <c r="AV674" s="13" t="s">
        <v>87</v>
      </c>
      <c r="AW674" s="13" t="s">
        <v>34</v>
      </c>
      <c r="AX674" s="13" t="s">
        <v>78</v>
      </c>
      <c r="AY674" s="257" t="s">
        <v>179</v>
      </c>
    </row>
    <row r="675" s="14" customFormat="1">
      <c r="A675" s="14"/>
      <c r="B675" s="258"/>
      <c r="C675" s="259"/>
      <c r="D675" s="242" t="s">
        <v>190</v>
      </c>
      <c r="E675" s="260" t="s">
        <v>1</v>
      </c>
      <c r="F675" s="261" t="s">
        <v>192</v>
      </c>
      <c r="G675" s="259"/>
      <c r="H675" s="262">
        <v>1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190</v>
      </c>
      <c r="AU675" s="268" t="s">
        <v>87</v>
      </c>
      <c r="AV675" s="14" t="s">
        <v>186</v>
      </c>
      <c r="AW675" s="14" t="s">
        <v>34</v>
      </c>
      <c r="AX675" s="14" t="s">
        <v>85</v>
      </c>
      <c r="AY675" s="268" t="s">
        <v>179</v>
      </c>
    </row>
    <row r="676" s="2" customFormat="1" ht="24.15" customHeight="1">
      <c r="A676" s="39"/>
      <c r="B676" s="40"/>
      <c r="C676" s="280" t="s">
        <v>745</v>
      </c>
      <c r="D676" s="280" t="s">
        <v>400</v>
      </c>
      <c r="E676" s="281" t="s">
        <v>3297</v>
      </c>
      <c r="F676" s="282" t="s">
        <v>3298</v>
      </c>
      <c r="G676" s="283" t="s">
        <v>195</v>
      </c>
      <c r="H676" s="284">
        <v>1</v>
      </c>
      <c r="I676" s="285"/>
      <c r="J676" s="286">
        <f>ROUND(I676*H676,2)</f>
        <v>0</v>
      </c>
      <c r="K676" s="282" t="s">
        <v>1</v>
      </c>
      <c r="L676" s="287"/>
      <c r="M676" s="288" t="s">
        <v>1</v>
      </c>
      <c r="N676" s="289" t="s">
        <v>43</v>
      </c>
      <c r="O676" s="92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0" t="s">
        <v>227</v>
      </c>
      <c r="AT676" s="240" t="s">
        <v>400</v>
      </c>
      <c r="AU676" s="240" t="s">
        <v>87</v>
      </c>
      <c r="AY676" s="18" t="s">
        <v>179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85</v>
      </c>
      <c r="BK676" s="241">
        <f>ROUND(I676*H676,2)</f>
        <v>0</v>
      </c>
      <c r="BL676" s="18" t="s">
        <v>186</v>
      </c>
      <c r="BM676" s="240" t="s">
        <v>3299</v>
      </c>
    </row>
    <row r="677" s="2" customFormat="1">
      <c r="A677" s="39"/>
      <c r="B677" s="40"/>
      <c r="C677" s="41"/>
      <c r="D677" s="242" t="s">
        <v>188</v>
      </c>
      <c r="E677" s="41"/>
      <c r="F677" s="243" t="s">
        <v>3298</v>
      </c>
      <c r="G677" s="41"/>
      <c r="H677" s="41"/>
      <c r="I677" s="244"/>
      <c r="J677" s="41"/>
      <c r="K677" s="41"/>
      <c r="L677" s="45"/>
      <c r="M677" s="245"/>
      <c r="N677" s="246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188</v>
      </c>
      <c r="AU677" s="18" t="s">
        <v>87</v>
      </c>
    </row>
    <row r="678" s="2" customFormat="1" ht="16.5" customHeight="1">
      <c r="A678" s="39"/>
      <c r="B678" s="40"/>
      <c r="C678" s="229" t="s">
        <v>750</v>
      </c>
      <c r="D678" s="229" t="s">
        <v>181</v>
      </c>
      <c r="E678" s="230" t="s">
        <v>3300</v>
      </c>
      <c r="F678" s="231" t="s">
        <v>3301</v>
      </c>
      <c r="G678" s="232" t="s">
        <v>195</v>
      </c>
      <c r="H678" s="233">
        <v>18</v>
      </c>
      <c r="I678" s="234"/>
      <c r="J678" s="235">
        <f>ROUND(I678*H678,2)</f>
        <v>0</v>
      </c>
      <c r="K678" s="231" t="s">
        <v>1</v>
      </c>
      <c r="L678" s="45"/>
      <c r="M678" s="236" t="s">
        <v>1</v>
      </c>
      <c r="N678" s="237" t="s">
        <v>43</v>
      </c>
      <c r="O678" s="92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186</v>
      </c>
      <c r="AT678" s="240" t="s">
        <v>181</v>
      </c>
      <c r="AU678" s="240" t="s">
        <v>87</v>
      </c>
      <c r="AY678" s="18" t="s">
        <v>179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85</v>
      </c>
      <c r="BK678" s="241">
        <f>ROUND(I678*H678,2)</f>
        <v>0</v>
      </c>
      <c r="BL678" s="18" t="s">
        <v>186</v>
      </c>
      <c r="BM678" s="240" t="s">
        <v>3302</v>
      </c>
    </row>
    <row r="679" s="2" customFormat="1">
      <c r="A679" s="39"/>
      <c r="B679" s="40"/>
      <c r="C679" s="41"/>
      <c r="D679" s="242" t="s">
        <v>188</v>
      </c>
      <c r="E679" s="41"/>
      <c r="F679" s="243" t="s">
        <v>3301</v>
      </c>
      <c r="G679" s="41"/>
      <c r="H679" s="41"/>
      <c r="I679" s="244"/>
      <c r="J679" s="41"/>
      <c r="K679" s="41"/>
      <c r="L679" s="45"/>
      <c r="M679" s="245"/>
      <c r="N679" s="24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188</v>
      </c>
      <c r="AU679" s="18" t="s">
        <v>87</v>
      </c>
    </row>
    <row r="680" s="15" customFormat="1">
      <c r="A680" s="15"/>
      <c r="B680" s="270"/>
      <c r="C680" s="271"/>
      <c r="D680" s="242" t="s">
        <v>190</v>
      </c>
      <c r="E680" s="272" t="s">
        <v>1</v>
      </c>
      <c r="F680" s="273" t="s">
        <v>3072</v>
      </c>
      <c r="G680" s="271"/>
      <c r="H680" s="272" t="s">
        <v>1</v>
      </c>
      <c r="I680" s="274"/>
      <c r="J680" s="271"/>
      <c r="K680" s="271"/>
      <c r="L680" s="275"/>
      <c r="M680" s="276"/>
      <c r="N680" s="277"/>
      <c r="O680" s="277"/>
      <c r="P680" s="277"/>
      <c r="Q680" s="277"/>
      <c r="R680" s="277"/>
      <c r="S680" s="277"/>
      <c r="T680" s="278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9" t="s">
        <v>190</v>
      </c>
      <c r="AU680" s="279" t="s">
        <v>87</v>
      </c>
      <c r="AV680" s="15" t="s">
        <v>85</v>
      </c>
      <c r="AW680" s="15" t="s">
        <v>34</v>
      </c>
      <c r="AX680" s="15" t="s">
        <v>78</v>
      </c>
      <c r="AY680" s="279" t="s">
        <v>179</v>
      </c>
    </row>
    <row r="681" s="13" customFormat="1">
      <c r="A681" s="13"/>
      <c r="B681" s="247"/>
      <c r="C681" s="248"/>
      <c r="D681" s="242" t="s">
        <v>190</v>
      </c>
      <c r="E681" s="249" t="s">
        <v>1</v>
      </c>
      <c r="F681" s="250" t="s">
        <v>284</v>
      </c>
      <c r="G681" s="248"/>
      <c r="H681" s="251">
        <v>17</v>
      </c>
      <c r="I681" s="252"/>
      <c r="J681" s="248"/>
      <c r="K681" s="248"/>
      <c r="L681" s="253"/>
      <c r="M681" s="254"/>
      <c r="N681" s="255"/>
      <c r="O681" s="255"/>
      <c r="P681" s="255"/>
      <c r="Q681" s="255"/>
      <c r="R681" s="255"/>
      <c r="S681" s="255"/>
      <c r="T681" s="25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7" t="s">
        <v>190</v>
      </c>
      <c r="AU681" s="257" t="s">
        <v>87</v>
      </c>
      <c r="AV681" s="13" t="s">
        <v>87</v>
      </c>
      <c r="AW681" s="13" t="s">
        <v>34</v>
      </c>
      <c r="AX681" s="13" t="s">
        <v>78</v>
      </c>
      <c r="AY681" s="257" t="s">
        <v>179</v>
      </c>
    </row>
    <row r="682" s="15" customFormat="1">
      <c r="A682" s="15"/>
      <c r="B682" s="270"/>
      <c r="C682" s="271"/>
      <c r="D682" s="242" t="s">
        <v>190</v>
      </c>
      <c r="E682" s="272" t="s">
        <v>1</v>
      </c>
      <c r="F682" s="273" t="s">
        <v>3303</v>
      </c>
      <c r="G682" s="271"/>
      <c r="H682" s="272" t="s">
        <v>1</v>
      </c>
      <c r="I682" s="274"/>
      <c r="J682" s="271"/>
      <c r="K682" s="271"/>
      <c r="L682" s="275"/>
      <c r="M682" s="276"/>
      <c r="N682" s="277"/>
      <c r="O682" s="277"/>
      <c r="P682" s="277"/>
      <c r="Q682" s="277"/>
      <c r="R682" s="277"/>
      <c r="S682" s="277"/>
      <c r="T682" s="27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9" t="s">
        <v>190</v>
      </c>
      <c r="AU682" s="279" t="s">
        <v>87</v>
      </c>
      <c r="AV682" s="15" t="s">
        <v>85</v>
      </c>
      <c r="AW682" s="15" t="s">
        <v>34</v>
      </c>
      <c r="AX682" s="15" t="s">
        <v>78</v>
      </c>
      <c r="AY682" s="279" t="s">
        <v>179</v>
      </c>
    </row>
    <row r="683" s="13" customFormat="1">
      <c r="A683" s="13"/>
      <c r="B683" s="247"/>
      <c r="C683" s="248"/>
      <c r="D683" s="242" t="s">
        <v>190</v>
      </c>
      <c r="E683" s="249" t="s">
        <v>1</v>
      </c>
      <c r="F683" s="250" t="s">
        <v>85</v>
      </c>
      <c r="G683" s="248"/>
      <c r="H683" s="251">
        <v>1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7" t="s">
        <v>190</v>
      </c>
      <c r="AU683" s="257" t="s">
        <v>87</v>
      </c>
      <c r="AV683" s="13" t="s">
        <v>87</v>
      </c>
      <c r="AW683" s="13" t="s">
        <v>34</v>
      </c>
      <c r="AX683" s="13" t="s">
        <v>78</v>
      </c>
      <c r="AY683" s="257" t="s">
        <v>179</v>
      </c>
    </row>
    <row r="684" s="14" customFormat="1">
      <c r="A684" s="14"/>
      <c r="B684" s="258"/>
      <c r="C684" s="259"/>
      <c r="D684" s="242" t="s">
        <v>190</v>
      </c>
      <c r="E684" s="260" t="s">
        <v>1</v>
      </c>
      <c r="F684" s="261" t="s">
        <v>192</v>
      </c>
      <c r="G684" s="259"/>
      <c r="H684" s="262">
        <v>18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8" t="s">
        <v>190</v>
      </c>
      <c r="AU684" s="268" t="s">
        <v>87</v>
      </c>
      <c r="AV684" s="14" t="s">
        <v>186</v>
      </c>
      <c r="AW684" s="14" t="s">
        <v>34</v>
      </c>
      <c r="AX684" s="14" t="s">
        <v>85</v>
      </c>
      <c r="AY684" s="268" t="s">
        <v>179</v>
      </c>
    </row>
    <row r="685" s="2" customFormat="1" ht="24.15" customHeight="1">
      <c r="A685" s="39"/>
      <c r="B685" s="40"/>
      <c r="C685" s="280" t="s">
        <v>755</v>
      </c>
      <c r="D685" s="280" t="s">
        <v>400</v>
      </c>
      <c r="E685" s="281" t="s">
        <v>3304</v>
      </c>
      <c r="F685" s="282" t="s">
        <v>3305</v>
      </c>
      <c r="G685" s="283" t="s">
        <v>195</v>
      </c>
      <c r="H685" s="284">
        <v>18</v>
      </c>
      <c r="I685" s="285"/>
      <c r="J685" s="286">
        <f>ROUND(I685*H685,2)</f>
        <v>0</v>
      </c>
      <c r="K685" s="282" t="s">
        <v>1</v>
      </c>
      <c r="L685" s="287"/>
      <c r="M685" s="288" t="s">
        <v>1</v>
      </c>
      <c r="N685" s="289" t="s">
        <v>43</v>
      </c>
      <c r="O685" s="92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227</v>
      </c>
      <c r="AT685" s="240" t="s">
        <v>400</v>
      </c>
      <c r="AU685" s="240" t="s">
        <v>87</v>
      </c>
      <c r="AY685" s="18" t="s">
        <v>179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85</v>
      </c>
      <c r="BK685" s="241">
        <f>ROUND(I685*H685,2)</f>
        <v>0</v>
      </c>
      <c r="BL685" s="18" t="s">
        <v>186</v>
      </c>
      <c r="BM685" s="240" t="s">
        <v>3306</v>
      </c>
    </row>
    <row r="686" s="2" customFormat="1">
      <c r="A686" s="39"/>
      <c r="B686" s="40"/>
      <c r="C686" s="41"/>
      <c r="D686" s="242" t="s">
        <v>188</v>
      </c>
      <c r="E686" s="41"/>
      <c r="F686" s="243" t="s">
        <v>3305</v>
      </c>
      <c r="G686" s="41"/>
      <c r="H686" s="41"/>
      <c r="I686" s="244"/>
      <c r="J686" s="41"/>
      <c r="K686" s="41"/>
      <c r="L686" s="45"/>
      <c r="M686" s="245"/>
      <c r="N686" s="24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188</v>
      </c>
      <c r="AU686" s="18" t="s">
        <v>87</v>
      </c>
    </row>
    <row r="687" s="2" customFormat="1" ht="24.15" customHeight="1">
      <c r="A687" s="39"/>
      <c r="B687" s="40"/>
      <c r="C687" s="280" t="s">
        <v>761</v>
      </c>
      <c r="D687" s="280" t="s">
        <v>400</v>
      </c>
      <c r="E687" s="281" t="s">
        <v>3307</v>
      </c>
      <c r="F687" s="282" t="s">
        <v>3308</v>
      </c>
      <c r="G687" s="283" t="s">
        <v>195</v>
      </c>
      <c r="H687" s="284">
        <v>18</v>
      </c>
      <c r="I687" s="285"/>
      <c r="J687" s="286">
        <f>ROUND(I687*H687,2)</f>
        <v>0</v>
      </c>
      <c r="K687" s="282" t="s">
        <v>1</v>
      </c>
      <c r="L687" s="287"/>
      <c r="M687" s="288" t="s">
        <v>1</v>
      </c>
      <c r="N687" s="289" t="s">
        <v>43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227</v>
      </c>
      <c r="AT687" s="240" t="s">
        <v>400</v>
      </c>
      <c r="AU687" s="240" t="s">
        <v>87</v>
      </c>
      <c r="AY687" s="18" t="s">
        <v>179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85</v>
      </c>
      <c r="BK687" s="241">
        <f>ROUND(I687*H687,2)</f>
        <v>0</v>
      </c>
      <c r="BL687" s="18" t="s">
        <v>186</v>
      </c>
      <c r="BM687" s="240" t="s">
        <v>3309</v>
      </c>
    </row>
    <row r="688" s="2" customFormat="1">
      <c r="A688" s="39"/>
      <c r="B688" s="40"/>
      <c r="C688" s="41"/>
      <c r="D688" s="242" t="s">
        <v>188</v>
      </c>
      <c r="E688" s="41"/>
      <c r="F688" s="243" t="s">
        <v>3308</v>
      </c>
      <c r="G688" s="41"/>
      <c r="H688" s="41"/>
      <c r="I688" s="244"/>
      <c r="J688" s="41"/>
      <c r="K688" s="41"/>
      <c r="L688" s="45"/>
      <c r="M688" s="245"/>
      <c r="N688" s="246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188</v>
      </c>
      <c r="AU688" s="18" t="s">
        <v>87</v>
      </c>
    </row>
    <row r="689" s="2" customFormat="1" ht="16.5" customHeight="1">
      <c r="A689" s="39"/>
      <c r="B689" s="40"/>
      <c r="C689" s="229" t="s">
        <v>766</v>
      </c>
      <c r="D689" s="229" t="s">
        <v>181</v>
      </c>
      <c r="E689" s="230" t="s">
        <v>3310</v>
      </c>
      <c r="F689" s="231" t="s">
        <v>3311</v>
      </c>
      <c r="G689" s="232" t="s">
        <v>195</v>
      </c>
      <c r="H689" s="233">
        <v>2</v>
      </c>
      <c r="I689" s="234"/>
      <c r="J689" s="235">
        <f>ROUND(I689*H689,2)</f>
        <v>0</v>
      </c>
      <c r="K689" s="231" t="s">
        <v>1</v>
      </c>
      <c r="L689" s="45"/>
      <c r="M689" s="236" t="s">
        <v>1</v>
      </c>
      <c r="N689" s="237" t="s">
        <v>43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186</v>
      </c>
      <c r="AT689" s="240" t="s">
        <v>181</v>
      </c>
      <c r="AU689" s="240" t="s">
        <v>87</v>
      </c>
      <c r="AY689" s="18" t="s">
        <v>179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85</v>
      </c>
      <c r="BK689" s="241">
        <f>ROUND(I689*H689,2)</f>
        <v>0</v>
      </c>
      <c r="BL689" s="18" t="s">
        <v>186</v>
      </c>
      <c r="BM689" s="240" t="s">
        <v>3312</v>
      </c>
    </row>
    <row r="690" s="2" customFormat="1">
      <c r="A690" s="39"/>
      <c r="B690" s="40"/>
      <c r="C690" s="41"/>
      <c r="D690" s="242" t="s">
        <v>188</v>
      </c>
      <c r="E690" s="41"/>
      <c r="F690" s="243" t="s">
        <v>3311</v>
      </c>
      <c r="G690" s="41"/>
      <c r="H690" s="41"/>
      <c r="I690" s="244"/>
      <c r="J690" s="41"/>
      <c r="K690" s="41"/>
      <c r="L690" s="45"/>
      <c r="M690" s="245"/>
      <c r="N690" s="246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188</v>
      </c>
      <c r="AU690" s="18" t="s">
        <v>87</v>
      </c>
    </row>
    <row r="691" s="2" customFormat="1" ht="16.5" customHeight="1">
      <c r="A691" s="39"/>
      <c r="B691" s="40"/>
      <c r="C691" s="280" t="s">
        <v>770</v>
      </c>
      <c r="D691" s="280" t="s">
        <v>400</v>
      </c>
      <c r="E691" s="281" t="s">
        <v>3313</v>
      </c>
      <c r="F691" s="282" t="s">
        <v>3314</v>
      </c>
      <c r="G691" s="283" t="s">
        <v>195</v>
      </c>
      <c r="H691" s="284">
        <v>2</v>
      </c>
      <c r="I691" s="285"/>
      <c r="J691" s="286">
        <f>ROUND(I691*H691,2)</f>
        <v>0</v>
      </c>
      <c r="K691" s="282" t="s">
        <v>1</v>
      </c>
      <c r="L691" s="287"/>
      <c r="M691" s="288" t="s">
        <v>1</v>
      </c>
      <c r="N691" s="289" t="s">
        <v>43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227</v>
      </c>
      <c r="AT691" s="240" t="s">
        <v>400</v>
      </c>
      <c r="AU691" s="240" t="s">
        <v>87</v>
      </c>
      <c r="AY691" s="18" t="s">
        <v>179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85</v>
      </c>
      <c r="BK691" s="241">
        <f>ROUND(I691*H691,2)</f>
        <v>0</v>
      </c>
      <c r="BL691" s="18" t="s">
        <v>186</v>
      </c>
      <c r="BM691" s="240" t="s">
        <v>3315</v>
      </c>
    </row>
    <row r="692" s="2" customFormat="1">
      <c r="A692" s="39"/>
      <c r="B692" s="40"/>
      <c r="C692" s="41"/>
      <c r="D692" s="242" t="s">
        <v>188</v>
      </c>
      <c r="E692" s="41"/>
      <c r="F692" s="243" t="s">
        <v>3314</v>
      </c>
      <c r="G692" s="41"/>
      <c r="H692" s="41"/>
      <c r="I692" s="244"/>
      <c r="J692" s="41"/>
      <c r="K692" s="41"/>
      <c r="L692" s="45"/>
      <c r="M692" s="245"/>
      <c r="N692" s="246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188</v>
      </c>
      <c r="AU692" s="18" t="s">
        <v>87</v>
      </c>
    </row>
    <row r="693" s="2" customFormat="1" ht="24.15" customHeight="1">
      <c r="A693" s="39"/>
      <c r="B693" s="40"/>
      <c r="C693" s="280" t="s">
        <v>774</v>
      </c>
      <c r="D693" s="280" t="s">
        <v>400</v>
      </c>
      <c r="E693" s="281" t="s">
        <v>3316</v>
      </c>
      <c r="F693" s="282" t="s">
        <v>3317</v>
      </c>
      <c r="G693" s="283" t="s">
        <v>195</v>
      </c>
      <c r="H693" s="284">
        <v>2</v>
      </c>
      <c r="I693" s="285"/>
      <c r="J693" s="286">
        <f>ROUND(I693*H693,2)</f>
        <v>0</v>
      </c>
      <c r="K693" s="282" t="s">
        <v>1</v>
      </c>
      <c r="L693" s="287"/>
      <c r="M693" s="288" t="s">
        <v>1</v>
      </c>
      <c r="N693" s="289" t="s">
        <v>43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227</v>
      </c>
      <c r="AT693" s="240" t="s">
        <v>400</v>
      </c>
      <c r="AU693" s="240" t="s">
        <v>87</v>
      </c>
      <c r="AY693" s="18" t="s">
        <v>179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85</v>
      </c>
      <c r="BK693" s="241">
        <f>ROUND(I693*H693,2)</f>
        <v>0</v>
      </c>
      <c r="BL693" s="18" t="s">
        <v>186</v>
      </c>
      <c r="BM693" s="240" t="s">
        <v>3318</v>
      </c>
    </row>
    <row r="694" s="2" customFormat="1">
      <c r="A694" s="39"/>
      <c r="B694" s="40"/>
      <c r="C694" s="41"/>
      <c r="D694" s="242" t="s">
        <v>188</v>
      </c>
      <c r="E694" s="41"/>
      <c r="F694" s="243" t="s">
        <v>3317</v>
      </c>
      <c r="G694" s="41"/>
      <c r="H694" s="41"/>
      <c r="I694" s="244"/>
      <c r="J694" s="41"/>
      <c r="K694" s="41"/>
      <c r="L694" s="45"/>
      <c r="M694" s="245"/>
      <c r="N694" s="24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188</v>
      </c>
      <c r="AU694" s="18" t="s">
        <v>87</v>
      </c>
    </row>
    <row r="695" s="2" customFormat="1" ht="16.5" customHeight="1">
      <c r="A695" s="39"/>
      <c r="B695" s="40"/>
      <c r="C695" s="229" t="s">
        <v>780</v>
      </c>
      <c r="D695" s="229" t="s">
        <v>181</v>
      </c>
      <c r="E695" s="230" t="s">
        <v>3319</v>
      </c>
      <c r="F695" s="231" t="s">
        <v>3320</v>
      </c>
      <c r="G695" s="232" t="s">
        <v>253</v>
      </c>
      <c r="H695" s="233">
        <v>8</v>
      </c>
      <c r="I695" s="234"/>
      <c r="J695" s="235">
        <f>ROUND(I695*H695,2)</f>
        <v>0</v>
      </c>
      <c r="K695" s="231" t="s">
        <v>1</v>
      </c>
      <c r="L695" s="45"/>
      <c r="M695" s="236" t="s">
        <v>1</v>
      </c>
      <c r="N695" s="237" t="s">
        <v>43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186</v>
      </c>
      <c r="AT695" s="240" t="s">
        <v>181</v>
      </c>
      <c r="AU695" s="240" t="s">
        <v>87</v>
      </c>
      <c r="AY695" s="18" t="s">
        <v>179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85</v>
      </c>
      <c r="BK695" s="241">
        <f>ROUND(I695*H695,2)</f>
        <v>0</v>
      </c>
      <c r="BL695" s="18" t="s">
        <v>186</v>
      </c>
      <c r="BM695" s="240" t="s">
        <v>3321</v>
      </c>
    </row>
    <row r="696" s="2" customFormat="1">
      <c r="A696" s="39"/>
      <c r="B696" s="40"/>
      <c r="C696" s="41"/>
      <c r="D696" s="242" t="s">
        <v>188</v>
      </c>
      <c r="E696" s="41"/>
      <c r="F696" s="243" t="s">
        <v>3320</v>
      </c>
      <c r="G696" s="41"/>
      <c r="H696" s="41"/>
      <c r="I696" s="244"/>
      <c r="J696" s="41"/>
      <c r="K696" s="41"/>
      <c r="L696" s="45"/>
      <c r="M696" s="245"/>
      <c r="N696" s="246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188</v>
      </c>
      <c r="AU696" s="18" t="s">
        <v>87</v>
      </c>
    </row>
    <row r="697" s="2" customFormat="1">
      <c r="A697" s="39"/>
      <c r="B697" s="40"/>
      <c r="C697" s="41"/>
      <c r="D697" s="242" t="s">
        <v>198</v>
      </c>
      <c r="E697" s="41"/>
      <c r="F697" s="269" t="s">
        <v>3322</v>
      </c>
      <c r="G697" s="41"/>
      <c r="H697" s="41"/>
      <c r="I697" s="244"/>
      <c r="J697" s="41"/>
      <c r="K697" s="41"/>
      <c r="L697" s="45"/>
      <c r="M697" s="245"/>
      <c r="N697" s="24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198</v>
      </c>
      <c r="AU697" s="18" t="s">
        <v>87</v>
      </c>
    </row>
    <row r="698" s="2" customFormat="1" ht="21.75" customHeight="1">
      <c r="A698" s="39"/>
      <c r="B698" s="40"/>
      <c r="C698" s="229" t="s">
        <v>787</v>
      </c>
      <c r="D698" s="229" t="s">
        <v>181</v>
      </c>
      <c r="E698" s="230" t="s">
        <v>1655</v>
      </c>
      <c r="F698" s="231" t="s">
        <v>1656</v>
      </c>
      <c r="G698" s="232" t="s">
        <v>253</v>
      </c>
      <c r="H698" s="233">
        <v>440</v>
      </c>
      <c r="I698" s="234"/>
      <c r="J698" s="235">
        <f>ROUND(I698*H698,2)</f>
        <v>0</v>
      </c>
      <c r="K698" s="231" t="s">
        <v>1</v>
      </c>
      <c r="L698" s="45"/>
      <c r="M698" s="236" t="s">
        <v>1</v>
      </c>
      <c r="N698" s="237" t="s">
        <v>43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186</v>
      </c>
      <c r="AT698" s="240" t="s">
        <v>181</v>
      </c>
      <c r="AU698" s="240" t="s">
        <v>87</v>
      </c>
      <c r="AY698" s="18" t="s">
        <v>179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85</v>
      </c>
      <c r="BK698" s="241">
        <f>ROUND(I698*H698,2)</f>
        <v>0</v>
      </c>
      <c r="BL698" s="18" t="s">
        <v>186</v>
      </c>
      <c r="BM698" s="240" t="s">
        <v>3323</v>
      </c>
    </row>
    <row r="699" s="2" customFormat="1">
      <c r="A699" s="39"/>
      <c r="B699" s="40"/>
      <c r="C699" s="41"/>
      <c r="D699" s="242" t="s">
        <v>188</v>
      </c>
      <c r="E699" s="41"/>
      <c r="F699" s="243" t="s">
        <v>1656</v>
      </c>
      <c r="G699" s="41"/>
      <c r="H699" s="41"/>
      <c r="I699" s="244"/>
      <c r="J699" s="41"/>
      <c r="K699" s="41"/>
      <c r="L699" s="45"/>
      <c r="M699" s="245"/>
      <c r="N699" s="246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188</v>
      </c>
      <c r="AU699" s="18" t="s">
        <v>87</v>
      </c>
    </row>
    <row r="700" s="15" customFormat="1">
      <c r="A700" s="15"/>
      <c r="B700" s="270"/>
      <c r="C700" s="271"/>
      <c r="D700" s="242" t="s">
        <v>190</v>
      </c>
      <c r="E700" s="272" t="s">
        <v>1</v>
      </c>
      <c r="F700" s="273" t="s">
        <v>2898</v>
      </c>
      <c r="G700" s="271"/>
      <c r="H700" s="272" t="s">
        <v>1</v>
      </c>
      <c r="I700" s="274"/>
      <c r="J700" s="271"/>
      <c r="K700" s="271"/>
      <c r="L700" s="275"/>
      <c r="M700" s="276"/>
      <c r="N700" s="277"/>
      <c r="O700" s="277"/>
      <c r="P700" s="277"/>
      <c r="Q700" s="277"/>
      <c r="R700" s="277"/>
      <c r="S700" s="277"/>
      <c r="T700" s="27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9" t="s">
        <v>190</v>
      </c>
      <c r="AU700" s="279" t="s">
        <v>87</v>
      </c>
      <c r="AV700" s="15" t="s">
        <v>85</v>
      </c>
      <c r="AW700" s="15" t="s">
        <v>34</v>
      </c>
      <c r="AX700" s="15" t="s">
        <v>78</v>
      </c>
      <c r="AY700" s="279" t="s">
        <v>179</v>
      </c>
    </row>
    <row r="701" s="13" customFormat="1">
      <c r="A701" s="13"/>
      <c r="B701" s="247"/>
      <c r="C701" s="248"/>
      <c r="D701" s="242" t="s">
        <v>190</v>
      </c>
      <c r="E701" s="249" t="s">
        <v>1</v>
      </c>
      <c r="F701" s="250" t="s">
        <v>3247</v>
      </c>
      <c r="G701" s="248"/>
      <c r="H701" s="251">
        <v>356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7" t="s">
        <v>190</v>
      </c>
      <c r="AU701" s="257" t="s">
        <v>87</v>
      </c>
      <c r="AV701" s="13" t="s">
        <v>87</v>
      </c>
      <c r="AW701" s="13" t="s">
        <v>34</v>
      </c>
      <c r="AX701" s="13" t="s">
        <v>78</v>
      </c>
      <c r="AY701" s="257" t="s">
        <v>179</v>
      </c>
    </row>
    <row r="702" s="15" customFormat="1">
      <c r="A702" s="15"/>
      <c r="B702" s="270"/>
      <c r="C702" s="271"/>
      <c r="D702" s="242" t="s">
        <v>190</v>
      </c>
      <c r="E702" s="272" t="s">
        <v>1</v>
      </c>
      <c r="F702" s="273" t="s">
        <v>3072</v>
      </c>
      <c r="G702" s="271"/>
      <c r="H702" s="272" t="s">
        <v>1</v>
      </c>
      <c r="I702" s="274"/>
      <c r="J702" s="271"/>
      <c r="K702" s="271"/>
      <c r="L702" s="275"/>
      <c r="M702" s="276"/>
      <c r="N702" s="277"/>
      <c r="O702" s="277"/>
      <c r="P702" s="277"/>
      <c r="Q702" s="277"/>
      <c r="R702" s="277"/>
      <c r="S702" s="277"/>
      <c r="T702" s="278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9" t="s">
        <v>190</v>
      </c>
      <c r="AU702" s="279" t="s">
        <v>87</v>
      </c>
      <c r="AV702" s="15" t="s">
        <v>85</v>
      </c>
      <c r="AW702" s="15" t="s">
        <v>34</v>
      </c>
      <c r="AX702" s="15" t="s">
        <v>78</v>
      </c>
      <c r="AY702" s="279" t="s">
        <v>179</v>
      </c>
    </row>
    <row r="703" s="13" customFormat="1">
      <c r="A703" s="13"/>
      <c r="B703" s="247"/>
      <c r="C703" s="248"/>
      <c r="D703" s="242" t="s">
        <v>190</v>
      </c>
      <c r="E703" s="249" t="s">
        <v>1</v>
      </c>
      <c r="F703" s="250" t="s">
        <v>3244</v>
      </c>
      <c r="G703" s="248"/>
      <c r="H703" s="251">
        <v>60</v>
      </c>
      <c r="I703" s="252"/>
      <c r="J703" s="248"/>
      <c r="K703" s="248"/>
      <c r="L703" s="253"/>
      <c r="M703" s="254"/>
      <c r="N703" s="255"/>
      <c r="O703" s="255"/>
      <c r="P703" s="255"/>
      <c r="Q703" s="255"/>
      <c r="R703" s="255"/>
      <c r="S703" s="255"/>
      <c r="T703" s="25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7" t="s">
        <v>190</v>
      </c>
      <c r="AU703" s="257" t="s">
        <v>87</v>
      </c>
      <c r="AV703" s="13" t="s">
        <v>87</v>
      </c>
      <c r="AW703" s="13" t="s">
        <v>34</v>
      </c>
      <c r="AX703" s="13" t="s">
        <v>78</v>
      </c>
      <c r="AY703" s="257" t="s">
        <v>179</v>
      </c>
    </row>
    <row r="704" s="13" customFormat="1">
      <c r="A704" s="13"/>
      <c r="B704" s="247"/>
      <c r="C704" s="248"/>
      <c r="D704" s="242" t="s">
        <v>190</v>
      </c>
      <c r="E704" s="249" t="s">
        <v>1</v>
      </c>
      <c r="F704" s="250" t="s">
        <v>3245</v>
      </c>
      <c r="G704" s="248"/>
      <c r="H704" s="251">
        <v>24</v>
      </c>
      <c r="I704" s="252"/>
      <c r="J704" s="248"/>
      <c r="K704" s="248"/>
      <c r="L704" s="253"/>
      <c r="M704" s="254"/>
      <c r="N704" s="255"/>
      <c r="O704" s="255"/>
      <c r="P704" s="255"/>
      <c r="Q704" s="255"/>
      <c r="R704" s="255"/>
      <c r="S704" s="255"/>
      <c r="T704" s="25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7" t="s">
        <v>190</v>
      </c>
      <c r="AU704" s="257" t="s">
        <v>87</v>
      </c>
      <c r="AV704" s="13" t="s">
        <v>87</v>
      </c>
      <c r="AW704" s="13" t="s">
        <v>34</v>
      </c>
      <c r="AX704" s="13" t="s">
        <v>78</v>
      </c>
      <c r="AY704" s="257" t="s">
        <v>179</v>
      </c>
    </row>
    <row r="705" s="14" customFormat="1">
      <c r="A705" s="14"/>
      <c r="B705" s="258"/>
      <c r="C705" s="259"/>
      <c r="D705" s="242" t="s">
        <v>190</v>
      </c>
      <c r="E705" s="260" t="s">
        <v>1</v>
      </c>
      <c r="F705" s="261" t="s">
        <v>192</v>
      </c>
      <c r="G705" s="259"/>
      <c r="H705" s="262">
        <v>440</v>
      </c>
      <c r="I705" s="263"/>
      <c r="J705" s="259"/>
      <c r="K705" s="259"/>
      <c r="L705" s="264"/>
      <c r="M705" s="265"/>
      <c r="N705" s="266"/>
      <c r="O705" s="266"/>
      <c r="P705" s="266"/>
      <c r="Q705" s="266"/>
      <c r="R705" s="266"/>
      <c r="S705" s="266"/>
      <c r="T705" s="267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8" t="s">
        <v>190</v>
      </c>
      <c r="AU705" s="268" t="s">
        <v>87</v>
      </c>
      <c r="AV705" s="14" t="s">
        <v>186</v>
      </c>
      <c r="AW705" s="14" t="s">
        <v>34</v>
      </c>
      <c r="AX705" s="14" t="s">
        <v>85</v>
      </c>
      <c r="AY705" s="268" t="s">
        <v>179</v>
      </c>
    </row>
    <row r="706" s="2" customFormat="1" ht="21.75" customHeight="1">
      <c r="A706" s="39"/>
      <c r="B706" s="40"/>
      <c r="C706" s="229" t="s">
        <v>793</v>
      </c>
      <c r="D706" s="229" t="s">
        <v>181</v>
      </c>
      <c r="E706" s="230" t="s">
        <v>3324</v>
      </c>
      <c r="F706" s="231" t="s">
        <v>3325</v>
      </c>
      <c r="G706" s="232" t="s">
        <v>253</v>
      </c>
      <c r="H706" s="233">
        <v>8</v>
      </c>
      <c r="I706" s="234"/>
      <c r="J706" s="235">
        <f>ROUND(I706*H706,2)</f>
        <v>0</v>
      </c>
      <c r="K706" s="231" t="s">
        <v>1</v>
      </c>
      <c r="L706" s="45"/>
      <c r="M706" s="236" t="s">
        <v>1</v>
      </c>
      <c r="N706" s="237" t="s">
        <v>43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186</v>
      </c>
      <c r="AT706" s="240" t="s">
        <v>181</v>
      </c>
      <c r="AU706" s="240" t="s">
        <v>87</v>
      </c>
      <c r="AY706" s="18" t="s">
        <v>179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85</v>
      </c>
      <c r="BK706" s="241">
        <f>ROUND(I706*H706,2)</f>
        <v>0</v>
      </c>
      <c r="BL706" s="18" t="s">
        <v>186</v>
      </c>
      <c r="BM706" s="240" t="s">
        <v>3326</v>
      </c>
    </row>
    <row r="707" s="2" customFormat="1">
      <c r="A707" s="39"/>
      <c r="B707" s="40"/>
      <c r="C707" s="41"/>
      <c r="D707" s="242" t="s">
        <v>188</v>
      </c>
      <c r="E707" s="41"/>
      <c r="F707" s="243" t="s">
        <v>3325</v>
      </c>
      <c r="G707" s="41"/>
      <c r="H707" s="41"/>
      <c r="I707" s="244"/>
      <c r="J707" s="41"/>
      <c r="K707" s="41"/>
      <c r="L707" s="45"/>
      <c r="M707" s="245"/>
      <c r="N707" s="246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188</v>
      </c>
      <c r="AU707" s="18" t="s">
        <v>87</v>
      </c>
    </row>
    <row r="708" s="15" customFormat="1">
      <c r="A708" s="15"/>
      <c r="B708" s="270"/>
      <c r="C708" s="271"/>
      <c r="D708" s="242" t="s">
        <v>190</v>
      </c>
      <c r="E708" s="272" t="s">
        <v>1</v>
      </c>
      <c r="F708" s="273" t="s">
        <v>2884</v>
      </c>
      <c r="G708" s="271"/>
      <c r="H708" s="272" t="s">
        <v>1</v>
      </c>
      <c r="I708" s="274"/>
      <c r="J708" s="271"/>
      <c r="K708" s="271"/>
      <c r="L708" s="275"/>
      <c r="M708" s="276"/>
      <c r="N708" s="277"/>
      <c r="O708" s="277"/>
      <c r="P708" s="277"/>
      <c r="Q708" s="277"/>
      <c r="R708" s="277"/>
      <c r="S708" s="277"/>
      <c r="T708" s="278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9" t="s">
        <v>190</v>
      </c>
      <c r="AU708" s="279" t="s">
        <v>87</v>
      </c>
      <c r="AV708" s="15" t="s">
        <v>85</v>
      </c>
      <c r="AW708" s="15" t="s">
        <v>34</v>
      </c>
      <c r="AX708" s="15" t="s">
        <v>78</v>
      </c>
      <c r="AY708" s="279" t="s">
        <v>179</v>
      </c>
    </row>
    <row r="709" s="13" customFormat="1">
      <c r="A709" s="13"/>
      <c r="B709" s="247"/>
      <c r="C709" s="248"/>
      <c r="D709" s="242" t="s">
        <v>190</v>
      </c>
      <c r="E709" s="249" t="s">
        <v>1</v>
      </c>
      <c r="F709" s="250" t="s">
        <v>3179</v>
      </c>
      <c r="G709" s="248"/>
      <c r="H709" s="251">
        <v>8</v>
      </c>
      <c r="I709" s="252"/>
      <c r="J709" s="248"/>
      <c r="K709" s="248"/>
      <c r="L709" s="253"/>
      <c r="M709" s="254"/>
      <c r="N709" s="255"/>
      <c r="O709" s="255"/>
      <c r="P709" s="255"/>
      <c r="Q709" s="255"/>
      <c r="R709" s="255"/>
      <c r="S709" s="255"/>
      <c r="T709" s="25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7" t="s">
        <v>190</v>
      </c>
      <c r="AU709" s="257" t="s">
        <v>87</v>
      </c>
      <c r="AV709" s="13" t="s">
        <v>87</v>
      </c>
      <c r="AW709" s="13" t="s">
        <v>34</v>
      </c>
      <c r="AX709" s="13" t="s">
        <v>78</v>
      </c>
      <c r="AY709" s="257" t="s">
        <v>179</v>
      </c>
    </row>
    <row r="710" s="14" customFormat="1">
      <c r="A710" s="14"/>
      <c r="B710" s="258"/>
      <c r="C710" s="259"/>
      <c r="D710" s="242" t="s">
        <v>190</v>
      </c>
      <c r="E710" s="260" t="s">
        <v>1</v>
      </c>
      <c r="F710" s="261" t="s">
        <v>192</v>
      </c>
      <c r="G710" s="259"/>
      <c r="H710" s="262">
        <v>8</v>
      </c>
      <c r="I710" s="263"/>
      <c r="J710" s="259"/>
      <c r="K710" s="259"/>
      <c r="L710" s="264"/>
      <c r="M710" s="265"/>
      <c r="N710" s="266"/>
      <c r="O710" s="266"/>
      <c r="P710" s="266"/>
      <c r="Q710" s="266"/>
      <c r="R710" s="266"/>
      <c r="S710" s="266"/>
      <c r="T710" s="26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8" t="s">
        <v>190</v>
      </c>
      <c r="AU710" s="268" t="s">
        <v>87</v>
      </c>
      <c r="AV710" s="14" t="s">
        <v>186</v>
      </c>
      <c r="AW710" s="14" t="s">
        <v>34</v>
      </c>
      <c r="AX710" s="14" t="s">
        <v>85</v>
      </c>
      <c r="AY710" s="268" t="s">
        <v>179</v>
      </c>
    </row>
    <row r="711" s="2" customFormat="1" ht="24.15" customHeight="1">
      <c r="A711" s="39"/>
      <c r="B711" s="40"/>
      <c r="C711" s="229" t="s">
        <v>798</v>
      </c>
      <c r="D711" s="229" t="s">
        <v>181</v>
      </c>
      <c r="E711" s="230" t="s">
        <v>3327</v>
      </c>
      <c r="F711" s="231" t="s">
        <v>3328</v>
      </c>
      <c r="G711" s="232" t="s">
        <v>195</v>
      </c>
      <c r="H711" s="233">
        <v>24</v>
      </c>
      <c r="I711" s="234"/>
      <c r="J711" s="235">
        <f>ROUND(I711*H711,2)</f>
        <v>0</v>
      </c>
      <c r="K711" s="231" t="s">
        <v>1</v>
      </c>
      <c r="L711" s="45"/>
      <c r="M711" s="236" t="s">
        <v>1</v>
      </c>
      <c r="N711" s="237" t="s">
        <v>43</v>
      </c>
      <c r="O711" s="92"/>
      <c r="P711" s="238">
        <f>O711*H711</f>
        <v>0</v>
      </c>
      <c r="Q711" s="238">
        <v>0</v>
      </c>
      <c r="R711" s="238">
        <f>Q711*H711</f>
        <v>0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186</v>
      </c>
      <c r="AT711" s="240" t="s">
        <v>181</v>
      </c>
      <c r="AU711" s="240" t="s">
        <v>87</v>
      </c>
      <c r="AY711" s="18" t="s">
        <v>179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85</v>
      </c>
      <c r="BK711" s="241">
        <f>ROUND(I711*H711,2)</f>
        <v>0</v>
      </c>
      <c r="BL711" s="18" t="s">
        <v>186</v>
      </c>
      <c r="BM711" s="240" t="s">
        <v>3329</v>
      </c>
    </row>
    <row r="712" s="2" customFormat="1">
      <c r="A712" s="39"/>
      <c r="B712" s="40"/>
      <c r="C712" s="41"/>
      <c r="D712" s="242" t="s">
        <v>188</v>
      </c>
      <c r="E712" s="41"/>
      <c r="F712" s="243" t="s">
        <v>3328</v>
      </c>
      <c r="G712" s="41"/>
      <c r="H712" s="41"/>
      <c r="I712" s="244"/>
      <c r="J712" s="41"/>
      <c r="K712" s="41"/>
      <c r="L712" s="45"/>
      <c r="M712" s="245"/>
      <c r="N712" s="24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188</v>
      </c>
      <c r="AU712" s="18" t="s">
        <v>87</v>
      </c>
    </row>
    <row r="713" s="2" customFormat="1" ht="16.5" customHeight="1">
      <c r="A713" s="39"/>
      <c r="B713" s="40"/>
      <c r="C713" s="229" t="s">
        <v>804</v>
      </c>
      <c r="D713" s="229" t="s">
        <v>181</v>
      </c>
      <c r="E713" s="230" t="s">
        <v>3330</v>
      </c>
      <c r="F713" s="231" t="s">
        <v>3331</v>
      </c>
      <c r="G713" s="232" t="s">
        <v>195</v>
      </c>
      <c r="H713" s="233">
        <v>12</v>
      </c>
      <c r="I713" s="234"/>
      <c r="J713" s="235">
        <f>ROUND(I713*H713,2)</f>
        <v>0</v>
      </c>
      <c r="K713" s="231" t="s">
        <v>1</v>
      </c>
      <c r="L713" s="45"/>
      <c r="M713" s="236" t="s">
        <v>1</v>
      </c>
      <c r="N713" s="237" t="s">
        <v>43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186</v>
      </c>
      <c r="AT713" s="240" t="s">
        <v>181</v>
      </c>
      <c r="AU713" s="240" t="s">
        <v>87</v>
      </c>
      <c r="AY713" s="18" t="s">
        <v>179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85</v>
      </c>
      <c r="BK713" s="241">
        <f>ROUND(I713*H713,2)</f>
        <v>0</v>
      </c>
      <c r="BL713" s="18" t="s">
        <v>186</v>
      </c>
      <c r="BM713" s="240" t="s">
        <v>3332</v>
      </c>
    </row>
    <row r="714" s="2" customFormat="1">
      <c r="A714" s="39"/>
      <c r="B714" s="40"/>
      <c r="C714" s="41"/>
      <c r="D714" s="242" t="s">
        <v>188</v>
      </c>
      <c r="E714" s="41"/>
      <c r="F714" s="243" t="s">
        <v>3331</v>
      </c>
      <c r="G714" s="41"/>
      <c r="H714" s="41"/>
      <c r="I714" s="244"/>
      <c r="J714" s="41"/>
      <c r="K714" s="41"/>
      <c r="L714" s="45"/>
      <c r="M714" s="245"/>
      <c r="N714" s="246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188</v>
      </c>
      <c r="AU714" s="18" t="s">
        <v>87</v>
      </c>
    </row>
    <row r="715" s="13" customFormat="1">
      <c r="A715" s="13"/>
      <c r="B715" s="247"/>
      <c r="C715" s="248"/>
      <c r="D715" s="242" t="s">
        <v>190</v>
      </c>
      <c r="E715" s="249" t="s">
        <v>1</v>
      </c>
      <c r="F715" s="250" t="s">
        <v>3333</v>
      </c>
      <c r="G715" s="248"/>
      <c r="H715" s="251">
        <v>12</v>
      </c>
      <c r="I715" s="252"/>
      <c r="J715" s="248"/>
      <c r="K715" s="248"/>
      <c r="L715" s="253"/>
      <c r="M715" s="254"/>
      <c r="N715" s="255"/>
      <c r="O715" s="255"/>
      <c r="P715" s="255"/>
      <c r="Q715" s="255"/>
      <c r="R715" s="255"/>
      <c r="S715" s="255"/>
      <c r="T715" s="25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7" t="s">
        <v>190</v>
      </c>
      <c r="AU715" s="257" t="s">
        <v>87</v>
      </c>
      <c r="AV715" s="13" t="s">
        <v>87</v>
      </c>
      <c r="AW715" s="13" t="s">
        <v>34</v>
      </c>
      <c r="AX715" s="13" t="s">
        <v>78</v>
      </c>
      <c r="AY715" s="257" t="s">
        <v>179</v>
      </c>
    </row>
    <row r="716" s="14" customFormat="1">
      <c r="A716" s="14"/>
      <c r="B716" s="258"/>
      <c r="C716" s="259"/>
      <c r="D716" s="242" t="s">
        <v>190</v>
      </c>
      <c r="E716" s="260" t="s">
        <v>1</v>
      </c>
      <c r="F716" s="261" t="s">
        <v>192</v>
      </c>
      <c r="G716" s="259"/>
      <c r="H716" s="262">
        <v>12</v>
      </c>
      <c r="I716" s="263"/>
      <c r="J716" s="259"/>
      <c r="K716" s="259"/>
      <c r="L716" s="264"/>
      <c r="M716" s="265"/>
      <c r="N716" s="266"/>
      <c r="O716" s="266"/>
      <c r="P716" s="266"/>
      <c r="Q716" s="266"/>
      <c r="R716" s="266"/>
      <c r="S716" s="266"/>
      <c r="T716" s="26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8" t="s">
        <v>190</v>
      </c>
      <c r="AU716" s="268" t="s">
        <v>87</v>
      </c>
      <c r="AV716" s="14" t="s">
        <v>186</v>
      </c>
      <c r="AW716" s="14" t="s">
        <v>34</v>
      </c>
      <c r="AX716" s="14" t="s">
        <v>85</v>
      </c>
      <c r="AY716" s="268" t="s">
        <v>179</v>
      </c>
    </row>
    <row r="717" s="12" customFormat="1" ht="22.8" customHeight="1">
      <c r="A717" s="12"/>
      <c r="B717" s="213"/>
      <c r="C717" s="214"/>
      <c r="D717" s="215" t="s">
        <v>77</v>
      </c>
      <c r="E717" s="227" t="s">
        <v>216</v>
      </c>
      <c r="F717" s="227" t="s">
        <v>1029</v>
      </c>
      <c r="G717" s="214"/>
      <c r="H717" s="214"/>
      <c r="I717" s="217"/>
      <c r="J717" s="228">
        <f>BK717</f>
        <v>0</v>
      </c>
      <c r="K717" s="214"/>
      <c r="L717" s="219"/>
      <c r="M717" s="220"/>
      <c r="N717" s="221"/>
      <c r="O717" s="221"/>
      <c r="P717" s="222">
        <f>SUM(P718:P737)</f>
        <v>0</v>
      </c>
      <c r="Q717" s="221"/>
      <c r="R717" s="222">
        <f>SUM(R718:R737)</f>
        <v>0</v>
      </c>
      <c r="S717" s="221"/>
      <c r="T717" s="223">
        <f>SUM(T718:T737)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4" t="s">
        <v>85</v>
      </c>
      <c r="AT717" s="225" t="s">
        <v>77</v>
      </c>
      <c r="AU717" s="225" t="s">
        <v>85</v>
      </c>
      <c r="AY717" s="224" t="s">
        <v>179</v>
      </c>
      <c r="BK717" s="226">
        <f>SUM(BK718:BK737)</f>
        <v>0</v>
      </c>
    </row>
    <row r="718" s="2" customFormat="1" ht="24.15" customHeight="1">
      <c r="A718" s="39"/>
      <c r="B718" s="40"/>
      <c r="C718" s="229" t="s">
        <v>810</v>
      </c>
      <c r="D718" s="229" t="s">
        <v>181</v>
      </c>
      <c r="E718" s="230" t="s">
        <v>3334</v>
      </c>
      <c r="F718" s="231" t="s">
        <v>3335</v>
      </c>
      <c r="G718" s="232" t="s">
        <v>253</v>
      </c>
      <c r="H718" s="233">
        <v>26</v>
      </c>
      <c r="I718" s="234"/>
      <c r="J718" s="235">
        <f>ROUND(I718*H718,2)</f>
        <v>0</v>
      </c>
      <c r="K718" s="231" t="s">
        <v>1</v>
      </c>
      <c r="L718" s="45"/>
      <c r="M718" s="236" t="s">
        <v>1</v>
      </c>
      <c r="N718" s="237" t="s">
        <v>43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186</v>
      </c>
      <c r="AT718" s="240" t="s">
        <v>181</v>
      </c>
      <c r="AU718" s="240" t="s">
        <v>87</v>
      </c>
      <c r="AY718" s="18" t="s">
        <v>179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85</v>
      </c>
      <c r="BK718" s="241">
        <f>ROUND(I718*H718,2)</f>
        <v>0</v>
      </c>
      <c r="BL718" s="18" t="s">
        <v>186</v>
      </c>
      <c r="BM718" s="240" t="s">
        <v>3336</v>
      </c>
    </row>
    <row r="719" s="2" customFormat="1">
      <c r="A719" s="39"/>
      <c r="B719" s="40"/>
      <c r="C719" s="41"/>
      <c r="D719" s="242" t="s">
        <v>188</v>
      </c>
      <c r="E719" s="41"/>
      <c r="F719" s="243" t="s">
        <v>3335</v>
      </c>
      <c r="G719" s="41"/>
      <c r="H719" s="41"/>
      <c r="I719" s="244"/>
      <c r="J719" s="41"/>
      <c r="K719" s="41"/>
      <c r="L719" s="45"/>
      <c r="M719" s="245"/>
      <c r="N719" s="24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188</v>
      </c>
      <c r="AU719" s="18" t="s">
        <v>87</v>
      </c>
    </row>
    <row r="720" s="2" customFormat="1" ht="16.5" customHeight="1">
      <c r="A720" s="39"/>
      <c r="B720" s="40"/>
      <c r="C720" s="280" t="s">
        <v>816</v>
      </c>
      <c r="D720" s="280" t="s">
        <v>400</v>
      </c>
      <c r="E720" s="281" t="s">
        <v>3337</v>
      </c>
      <c r="F720" s="282" t="s">
        <v>3338</v>
      </c>
      <c r="G720" s="283" t="s">
        <v>253</v>
      </c>
      <c r="H720" s="284">
        <v>26</v>
      </c>
      <c r="I720" s="285"/>
      <c r="J720" s="286">
        <f>ROUND(I720*H720,2)</f>
        <v>0</v>
      </c>
      <c r="K720" s="282" t="s">
        <v>1</v>
      </c>
      <c r="L720" s="287"/>
      <c r="M720" s="288" t="s">
        <v>1</v>
      </c>
      <c r="N720" s="289" t="s">
        <v>43</v>
      </c>
      <c r="O720" s="92"/>
      <c r="P720" s="238">
        <f>O720*H720</f>
        <v>0</v>
      </c>
      <c r="Q720" s="238">
        <v>0</v>
      </c>
      <c r="R720" s="238">
        <f>Q720*H720</f>
        <v>0</v>
      </c>
      <c r="S720" s="238">
        <v>0</v>
      </c>
      <c r="T720" s="239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0" t="s">
        <v>227</v>
      </c>
      <c r="AT720" s="240" t="s">
        <v>400</v>
      </c>
      <c r="AU720" s="240" t="s">
        <v>87</v>
      </c>
      <c r="AY720" s="18" t="s">
        <v>179</v>
      </c>
      <c r="BE720" s="241">
        <f>IF(N720="základní",J720,0)</f>
        <v>0</v>
      </c>
      <c r="BF720" s="241">
        <f>IF(N720="snížená",J720,0)</f>
        <v>0</v>
      </c>
      <c r="BG720" s="241">
        <f>IF(N720="zákl. přenesená",J720,0)</f>
        <v>0</v>
      </c>
      <c r="BH720" s="241">
        <f>IF(N720="sníž. přenesená",J720,0)</f>
        <v>0</v>
      </c>
      <c r="BI720" s="241">
        <f>IF(N720="nulová",J720,0)</f>
        <v>0</v>
      </c>
      <c r="BJ720" s="18" t="s">
        <v>85</v>
      </c>
      <c r="BK720" s="241">
        <f>ROUND(I720*H720,2)</f>
        <v>0</v>
      </c>
      <c r="BL720" s="18" t="s">
        <v>186</v>
      </c>
      <c r="BM720" s="240" t="s">
        <v>3339</v>
      </c>
    </row>
    <row r="721" s="2" customFormat="1">
      <c r="A721" s="39"/>
      <c r="B721" s="40"/>
      <c r="C721" s="41"/>
      <c r="D721" s="242" t="s">
        <v>188</v>
      </c>
      <c r="E721" s="41"/>
      <c r="F721" s="243" t="s">
        <v>3338</v>
      </c>
      <c r="G721" s="41"/>
      <c r="H721" s="41"/>
      <c r="I721" s="244"/>
      <c r="J721" s="41"/>
      <c r="K721" s="41"/>
      <c r="L721" s="45"/>
      <c r="M721" s="245"/>
      <c r="N721" s="246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188</v>
      </c>
      <c r="AU721" s="18" t="s">
        <v>87</v>
      </c>
    </row>
    <row r="722" s="2" customFormat="1" ht="24.15" customHeight="1">
      <c r="A722" s="39"/>
      <c r="B722" s="40"/>
      <c r="C722" s="229" t="s">
        <v>822</v>
      </c>
      <c r="D722" s="229" t="s">
        <v>181</v>
      </c>
      <c r="E722" s="230" t="s">
        <v>1658</v>
      </c>
      <c r="F722" s="231" t="s">
        <v>1659</v>
      </c>
      <c r="G722" s="232" t="s">
        <v>253</v>
      </c>
      <c r="H722" s="233">
        <v>17.600000000000001</v>
      </c>
      <c r="I722" s="234"/>
      <c r="J722" s="235">
        <f>ROUND(I722*H722,2)</f>
        <v>0</v>
      </c>
      <c r="K722" s="231" t="s">
        <v>1</v>
      </c>
      <c r="L722" s="45"/>
      <c r="M722" s="236" t="s">
        <v>1</v>
      </c>
      <c r="N722" s="237" t="s">
        <v>43</v>
      </c>
      <c r="O722" s="92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186</v>
      </c>
      <c r="AT722" s="240" t="s">
        <v>181</v>
      </c>
      <c r="AU722" s="240" t="s">
        <v>87</v>
      </c>
      <c r="AY722" s="18" t="s">
        <v>179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85</v>
      </c>
      <c r="BK722" s="241">
        <f>ROUND(I722*H722,2)</f>
        <v>0</v>
      </c>
      <c r="BL722" s="18" t="s">
        <v>186</v>
      </c>
      <c r="BM722" s="240" t="s">
        <v>3340</v>
      </c>
    </row>
    <row r="723" s="2" customFormat="1">
      <c r="A723" s="39"/>
      <c r="B723" s="40"/>
      <c r="C723" s="41"/>
      <c r="D723" s="242" t="s">
        <v>188</v>
      </c>
      <c r="E723" s="41"/>
      <c r="F723" s="243" t="s">
        <v>1659</v>
      </c>
      <c r="G723" s="41"/>
      <c r="H723" s="41"/>
      <c r="I723" s="244"/>
      <c r="J723" s="41"/>
      <c r="K723" s="41"/>
      <c r="L723" s="45"/>
      <c r="M723" s="245"/>
      <c r="N723" s="246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188</v>
      </c>
      <c r="AU723" s="18" t="s">
        <v>87</v>
      </c>
    </row>
    <row r="724" s="2" customFormat="1" ht="24.15" customHeight="1">
      <c r="A724" s="39"/>
      <c r="B724" s="40"/>
      <c r="C724" s="229" t="s">
        <v>828</v>
      </c>
      <c r="D724" s="229" t="s">
        <v>181</v>
      </c>
      <c r="E724" s="230" t="s">
        <v>3341</v>
      </c>
      <c r="F724" s="231" t="s">
        <v>3342</v>
      </c>
      <c r="G724" s="232" t="s">
        <v>246</v>
      </c>
      <c r="H724" s="233">
        <v>0.64800000000000002</v>
      </c>
      <c r="I724" s="234"/>
      <c r="J724" s="235">
        <f>ROUND(I724*H724,2)</f>
        <v>0</v>
      </c>
      <c r="K724" s="231" t="s">
        <v>1</v>
      </c>
      <c r="L724" s="45"/>
      <c r="M724" s="236" t="s">
        <v>1</v>
      </c>
      <c r="N724" s="237" t="s">
        <v>43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186</v>
      </c>
      <c r="AT724" s="240" t="s">
        <v>181</v>
      </c>
      <c r="AU724" s="240" t="s">
        <v>87</v>
      </c>
      <c r="AY724" s="18" t="s">
        <v>179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85</v>
      </c>
      <c r="BK724" s="241">
        <f>ROUND(I724*H724,2)</f>
        <v>0</v>
      </c>
      <c r="BL724" s="18" t="s">
        <v>186</v>
      </c>
      <c r="BM724" s="240" t="s">
        <v>3343</v>
      </c>
    </row>
    <row r="725" s="2" customFormat="1">
      <c r="A725" s="39"/>
      <c r="B725" s="40"/>
      <c r="C725" s="41"/>
      <c r="D725" s="242" t="s">
        <v>188</v>
      </c>
      <c r="E725" s="41"/>
      <c r="F725" s="243" t="s">
        <v>3342</v>
      </c>
      <c r="G725" s="41"/>
      <c r="H725" s="41"/>
      <c r="I725" s="244"/>
      <c r="J725" s="41"/>
      <c r="K725" s="41"/>
      <c r="L725" s="45"/>
      <c r="M725" s="245"/>
      <c r="N725" s="246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188</v>
      </c>
      <c r="AU725" s="18" t="s">
        <v>87</v>
      </c>
    </row>
    <row r="726" s="15" customFormat="1">
      <c r="A726" s="15"/>
      <c r="B726" s="270"/>
      <c r="C726" s="271"/>
      <c r="D726" s="242" t="s">
        <v>190</v>
      </c>
      <c r="E726" s="272" t="s">
        <v>1</v>
      </c>
      <c r="F726" s="273" t="s">
        <v>3344</v>
      </c>
      <c r="G726" s="271"/>
      <c r="H726" s="272" t="s">
        <v>1</v>
      </c>
      <c r="I726" s="274"/>
      <c r="J726" s="271"/>
      <c r="K726" s="271"/>
      <c r="L726" s="275"/>
      <c r="M726" s="276"/>
      <c r="N726" s="277"/>
      <c r="O726" s="277"/>
      <c r="P726" s="277"/>
      <c r="Q726" s="277"/>
      <c r="R726" s="277"/>
      <c r="S726" s="277"/>
      <c r="T726" s="278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9" t="s">
        <v>190</v>
      </c>
      <c r="AU726" s="279" t="s">
        <v>87</v>
      </c>
      <c r="AV726" s="15" t="s">
        <v>85</v>
      </c>
      <c r="AW726" s="15" t="s">
        <v>34</v>
      </c>
      <c r="AX726" s="15" t="s">
        <v>78</v>
      </c>
      <c r="AY726" s="279" t="s">
        <v>179</v>
      </c>
    </row>
    <row r="727" s="13" customFormat="1">
      <c r="A727" s="13"/>
      <c r="B727" s="247"/>
      <c r="C727" s="248"/>
      <c r="D727" s="242" t="s">
        <v>190</v>
      </c>
      <c r="E727" s="249" t="s">
        <v>1</v>
      </c>
      <c r="F727" s="250" t="s">
        <v>3345</v>
      </c>
      <c r="G727" s="248"/>
      <c r="H727" s="251">
        <v>0.75600000000000001</v>
      </c>
      <c r="I727" s="252"/>
      <c r="J727" s="248"/>
      <c r="K727" s="248"/>
      <c r="L727" s="253"/>
      <c r="M727" s="254"/>
      <c r="N727" s="255"/>
      <c r="O727" s="255"/>
      <c r="P727" s="255"/>
      <c r="Q727" s="255"/>
      <c r="R727" s="255"/>
      <c r="S727" s="255"/>
      <c r="T727" s="256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7" t="s">
        <v>190</v>
      </c>
      <c r="AU727" s="257" t="s">
        <v>87</v>
      </c>
      <c r="AV727" s="13" t="s">
        <v>87</v>
      </c>
      <c r="AW727" s="13" t="s">
        <v>34</v>
      </c>
      <c r="AX727" s="13" t="s">
        <v>78</v>
      </c>
      <c r="AY727" s="257" t="s">
        <v>179</v>
      </c>
    </row>
    <row r="728" s="15" customFormat="1">
      <c r="A728" s="15"/>
      <c r="B728" s="270"/>
      <c r="C728" s="271"/>
      <c r="D728" s="242" t="s">
        <v>190</v>
      </c>
      <c r="E728" s="272" t="s">
        <v>1</v>
      </c>
      <c r="F728" s="273" t="s">
        <v>3346</v>
      </c>
      <c r="G728" s="271"/>
      <c r="H728" s="272" t="s">
        <v>1</v>
      </c>
      <c r="I728" s="274"/>
      <c r="J728" s="271"/>
      <c r="K728" s="271"/>
      <c r="L728" s="275"/>
      <c r="M728" s="276"/>
      <c r="N728" s="277"/>
      <c r="O728" s="277"/>
      <c r="P728" s="277"/>
      <c r="Q728" s="277"/>
      <c r="R728" s="277"/>
      <c r="S728" s="277"/>
      <c r="T728" s="278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9" t="s">
        <v>190</v>
      </c>
      <c r="AU728" s="279" t="s">
        <v>87</v>
      </c>
      <c r="AV728" s="15" t="s">
        <v>85</v>
      </c>
      <c r="AW728" s="15" t="s">
        <v>34</v>
      </c>
      <c r="AX728" s="15" t="s">
        <v>78</v>
      </c>
      <c r="AY728" s="279" t="s">
        <v>179</v>
      </c>
    </row>
    <row r="729" s="13" customFormat="1">
      <c r="A729" s="13"/>
      <c r="B729" s="247"/>
      <c r="C729" s="248"/>
      <c r="D729" s="242" t="s">
        <v>190</v>
      </c>
      <c r="E729" s="249" t="s">
        <v>1</v>
      </c>
      <c r="F729" s="250" t="s">
        <v>3347</v>
      </c>
      <c r="G729" s="248"/>
      <c r="H729" s="251">
        <v>-0.108</v>
      </c>
      <c r="I729" s="252"/>
      <c r="J729" s="248"/>
      <c r="K729" s="248"/>
      <c r="L729" s="253"/>
      <c r="M729" s="254"/>
      <c r="N729" s="255"/>
      <c r="O729" s="255"/>
      <c r="P729" s="255"/>
      <c r="Q729" s="255"/>
      <c r="R729" s="255"/>
      <c r="S729" s="255"/>
      <c r="T729" s="25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7" t="s">
        <v>190</v>
      </c>
      <c r="AU729" s="257" t="s">
        <v>87</v>
      </c>
      <c r="AV729" s="13" t="s">
        <v>87</v>
      </c>
      <c r="AW729" s="13" t="s">
        <v>34</v>
      </c>
      <c r="AX729" s="13" t="s">
        <v>78</v>
      </c>
      <c r="AY729" s="257" t="s">
        <v>179</v>
      </c>
    </row>
    <row r="730" s="14" customFormat="1">
      <c r="A730" s="14"/>
      <c r="B730" s="258"/>
      <c r="C730" s="259"/>
      <c r="D730" s="242" t="s">
        <v>190</v>
      </c>
      <c r="E730" s="260" t="s">
        <v>1</v>
      </c>
      <c r="F730" s="261" t="s">
        <v>192</v>
      </c>
      <c r="G730" s="259"/>
      <c r="H730" s="262">
        <v>0.64800000000000002</v>
      </c>
      <c r="I730" s="263"/>
      <c r="J730" s="259"/>
      <c r="K730" s="259"/>
      <c r="L730" s="264"/>
      <c r="M730" s="265"/>
      <c r="N730" s="266"/>
      <c r="O730" s="266"/>
      <c r="P730" s="266"/>
      <c r="Q730" s="266"/>
      <c r="R730" s="266"/>
      <c r="S730" s="266"/>
      <c r="T730" s="26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8" t="s">
        <v>190</v>
      </c>
      <c r="AU730" s="268" t="s">
        <v>87</v>
      </c>
      <c r="AV730" s="14" t="s">
        <v>186</v>
      </c>
      <c r="AW730" s="14" t="s">
        <v>34</v>
      </c>
      <c r="AX730" s="14" t="s">
        <v>85</v>
      </c>
      <c r="AY730" s="268" t="s">
        <v>179</v>
      </c>
    </row>
    <row r="731" s="2" customFormat="1" ht="33" customHeight="1">
      <c r="A731" s="39"/>
      <c r="B731" s="40"/>
      <c r="C731" s="229" t="s">
        <v>835</v>
      </c>
      <c r="D731" s="229" t="s">
        <v>181</v>
      </c>
      <c r="E731" s="230" t="s">
        <v>3348</v>
      </c>
      <c r="F731" s="231" t="s">
        <v>3349</v>
      </c>
      <c r="G731" s="232" t="s">
        <v>184</v>
      </c>
      <c r="H731" s="233">
        <v>35</v>
      </c>
      <c r="I731" s="234"/>
      <c r="J731" s="235">
        <f>ROUND(I731*H731,2)</f>
        <v>0</v>
      </c>
      <c r="K731" s="231" t="s">
        <v>1</v>
      </c>
      <c r="L731" s="45"/>
      <c r="M731" s="236" t="s">
        <v>1</v>
      </c>
      <c r="N731" s="237" t="s">
        <v>43</v>
      </c>
      <c r="O731" s="92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186</v>
      </c>
      <c r="AT731" s="240" t="s">
        <v>181</v>
      </c>
      <c r="AU731" s="240" t="s">
        <v>87</v>
      </c>
      <c r="AY731" s="18" t="s">
        <v>179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85</v>
      </c>
      <c r="BK731" s="241">
        <f>ROUND(I731*H731,2)</f>
        <v>0</v>
      </c>
      <c r="BL731" s="18" t="s">
        <v>186</v>
      </c>
      <c r="BM731" s="240" t="s">
        <v>3350</v>
      </c>
    </row>
    <row r="732" s="2" customFormat="1">
      <c r="A732" s="39"/>
      <c r="B732" s="40"/>
      <c r="C732" s="41"/>
      <c r="D732" s="242" t="s">
        <v>188</v>
      </c>
      <c r="E732" s="41"/>
      <c r="F732" s="243" t="s">
        <v>3349</v>
      </c>
      <c r="G732" s="41"/>
      <c r="H732" s="41"/>
      <c r="I732" s="244"/>
      <c r="J732" s="41"/>
      <c r="K732" s="41"/>
      <c r="L732" s="45"/>
      <c r="M732" s="245"/>
      <c r="N732" s="246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188</v>
      </c>
      <c r="AU732" s="18" t="s">
        <v>87</v>
      </c>
    </row>
    <row r="733" s="15" customFormat="1">
      <c r="A733" s="15"/>
      <c r="B733" s="270"/>
      <c r="C733" s="271"/>
      <c r="D733" s="242" t="s">
        <v>190</v>
      </c>
      <c r="E733" s="272" t="s">
        <v>1</v>
      </c>
      <c r="F733" s="273" t="s">
        <v>2874</v>
      </c>
      <c r="G733" s="271"/>
      <c r="H733" s="272" t="s">
        <v>1</v>
      </c>
      <c r="I733" s="274"/>
      <c r="J733" s="271"/>
      <c r="K733" s="271"/>
      <c r="L733" s="275"/>
      <c r="M733" s="276"/>
      <c r="N733" s="277"/>
      <c r="O733" s="277"/>
      <c r="P733" s="277"/>
      <c r="Q733" s="277"/>
      <c r="R733" s="277"/>
      <c r="S733" s="277"/>
      <c r="T733" s="27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9" t="s">
        <v>190</v>
      </c>
      <c r="AU733" s="279" t="s">
        <v>87</v>
      </c>
      <c r="AV733" s="15" t="s">
        <v>85</v>
      </c>
      <c r="AW733" s="15" t="s">
        <v>34</v>
      </c>
      <c r="AX733" s="15" t="s">
        <v>78</v>
      </c>
      <c r="AY733" s="279" t="s">
        <v>179</v>
      </c>
    </row>
    <row r="734" s="13" customFormat="1">
      <c r="A734" s="13"/>
      <c r="B734" s="247"/>
      <c r="C734" s="248"/>
      <c r="D734" s="242" t="s">
        <v>190</v>
      </c>
      <c r="E734" s="249" t="s">
        <v>1</v>
      </c>
      <c r="F734" s="250" t="s">
        <v>2875</v>
      </c>
      <c r="G734" s="248"/>
      <c r="H734" s="251">
        <v>33</v>
      </c>
      <c r="I734" s="252"/>
      <c r="J734" s="248"/>
      <c r="K734" s="248"/>
      <c r="L734" s="253"/>
      <c r="M734" s="254"/>
      <c r="N734" s="255"/>
      <c r="O734" s="255"/>
      <c r="P734" s="255"/>
      <c r="Q734" s="255"/>
      <c r="R734" s="255"/>
      <c r="S734" s="255"/>
      <c r="T734" s="25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7" t="s">
        <v>190</v>
      </c>
      <c r="AU734" s="257" t="s">
        <v>87</v>
      </c>
      <c r="AV734" s="13" t="s">
        <v>87</v>
      </c>
      <c r="AW734" s="13" t="s">
        <v>34</v>
      </c>
      <c r="AX734" s="13" t="s">
        <v>78</v>
      </c>
      <c r="AY734" s="257" t="s">
        <v>179</v>
      </c>
    </row>
    <row r="735" s="15" customFormat="1">
      <c r="A735" s="15"/>
      <c r="B735" s="270"/>
      <c r="C735" s="271"/>
      <c r="D735" s="242" t="s">
        <v>190</v>
      </c>
      <c r="E735" s="272" t="s">
        <v>1</v>
      </c>
      <c r="F735" s="273" t="s">
        <v>2879</v>
      </c>
      <c r="G735" s="271"/>
      <c r="H735" s="272" t="s">
        <v>1</v>
      </c>
      <c r="I735" s="274"/>
      <c r="J735" s="271"/>
      <c r="K735" s="271"/>
      <c r="L735" s="275"/>
      <c r="M735" s="276"/>
      <c r="N735" s="277"/>
      <c r="O735" s="277"/>
      <c r="P735" s="277"/>
      <c r="Q735" s="277"/>
      <c r="R735" s="277"/>
      <c r="S735" s="277"/>
      <c r="T735" s="278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9" t="s">
        <v>190</v>
      </c>
      <c r="AU735" s="279" t="s">
        <v>87</v>
      </c>
      <c r="AV735" s="15" t="s">
        <v>85</v>
      </c>
      <c r="AW735" s="15" t="s">
        <v>34</v>
      </c>
      <c r="AX735" s="15" t="s">
        <v>78</v>
      </c>
      <c r="AY735" s="279" t="s">
        <v>179</v>
      </c>
    </row>
    <row r="736" s="13" customFormat="1">
      <c r="A736" s="13"/>
      <c r="B736" s="247"/>
      <c r="C736" s="248"/>
      <c r="D736" s="242" t="s">
        <v>190</v>
      </c>
      <c r="E736" s="249" t="s">
        <v>1</v>
      </c>
      <c r="F736" s="250" t="s">
        <v>2880</v>
      </c>
      <c r="G736" s="248"/>
      <c r="H736" s="251">
        <v>2</v>
      </c>
      <c r="I736" s="252"/>
      <c r="J736" s="248"/>
      <c r="K736" s="248"/>
      <c r="L736" s="253"/>
      <c r="M736" s="254"/>
      <c r="N736" s="255"/>
      <c r="O736" s="255"/>
      <c r="P736" s="255"/>
      <c r="Q736" s="255"/>
      <c r="R736" s="255"/>
      <c r="S736" s="255"/>
      <c r="T736" s="25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7" t="s">
        <v>190</v>
      </c>
      <c r="AU736" s="257" t="s">
        <v>87</v>
      </c>
      <c r="AV736" s="13" t="s">
        <v>87</v>
      </c>
      <c r="AW736" s="13" t="s">
        <v>34</v>
      </c>
      <c r="AX736" s="13" t="s">
        <v>78</v>
      </c>
      <c r="AY736" s="257" t="s">
        <v>179</v>
      </c>
    </row>
    <row r="737" s="14" customFormat="1">
      <c r="A737" s="14"/>
      <c r="B737" s="258"/>
      <c r="C737" s="259"/>
      <c r="D737" s="242" t="s">
        <v>190</v>
      </c>
      <c r="E737" s="260" t="s">
        <v>1</v>
      </c>
      <c r="F737" s="261" t="s">
        <v>192</v>
      </c>
      <c r="G737" s="259"/>
      <c r="H737" s="262">
        <v>35</v>
      </c>
      <c r="I737" s="263"/>
      <c r="J737" s="259"/>
      <c r="K737" s="259"/>
      <c r="L737" s="264"/>
      <c r="M737" s="265"/>
      <c r="N737" s="266"/>
      <c r="O737" s="266"/>
      <c r="P737" s="266"/>
      <c r="Q737" s="266"/>
      <c r="R737" s="266"/>
      <c r="S737" s="266"/>
      <c r="T737" s="26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8" t="s">
        <v>190</v>
      </c>
      <c r="AU737" s="268" t="s">
        <v>87</v>
      </c>
      <c r="AV737" s="14" t="s">
        <v>186</v>
      </c>
      <c r="AW737" s="14" t="s">
        <v>34</v>
      </c>
      <c r="AX737" s="14" t="s">
        <v>85</v>
      </c>
      <c r="AY737" s="268" t="s">
        <v>179</v>
      </c>
    </row>
    <row r="738" s="12" customFormat="1" ht="22.8" customHeight="1">
      <c r="A738" s="12"/>
      <c r="B738" s="213"/>
      <c r="C738" s="214"/>
      <c r="D738" s="215" t="s">
        <v>77</v>
      </c>
      <c r="E738" s="227" t="s">
        <v>1287</v>
      </c>
      <c r="F738" s="227" t="s">
        <v>1288</v>
      </c>
      <c r="G738" s="214"/>
      <c r="H738" s="214"/>
      <c r="I738" s="217"/>
      <c r="J738" s="228">
        <f>BK738</f>
        <v>0</v>
      </c>
      <c r="K738" s="214"/>
      <c r="L738" s="219"/>
      <c r="M738" s="220"/>
      <c r="N738" s="221"/>
      <c r="O738" s="221"/>
      <c r="P738" s="222">
        <f>SUM(P739:P778)</f>
        <v>0</v>
      </c>
      <c r="Q738" s="221"/>
      <c r="R738" s="222">
        <f>SUM(R739:R778)</f>
        <v>0</v>
      </c>
      <c r="S738" s="221"/>
      <c r="T738" s="223">
        <f>SUM(T739:T778)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4" t="s">
        <v>85</v>
      </c>
      <c r="AT738" s="225" t="s">
        <v>77</v>
      </c>
      <c r="AU738" s="225" t="s">
        <v>85</v>
      </c>
      <c r="AY738" s="224" t="s">
        <v>179</v>
      </c>
      <c r="BK738" s="226">
        <f>SUM(BK739:BK778)</f>
        <v>0</v>
      </c>
    </row>
    <row r="739" s="2" customFormat="1" ht="24.15" customHeight="1">
      <c r="A739" s="39"/>
      <c r="B739" s="40"/>
      <c r="C739" s="229" t="s">
        <v>841</v>
      </c>
      <c r="D739" s="229" t="s">
        <v>181</v>
      </c>
      <c r="E739" s="230" t="s">
        <v>3351</v>
      </c>
      <c r="F739" s="231" t="s">
        <v>3352</v>
      </c>
      <c r="G739" s="232" t="s">
        <v>403</v>
      </c>
      <c r="H739" s="233">
        <v>1.343</v>
      </c>
      <c r="I739" s="234"/>
      <c r="J739" s="235">
        <f>ROUND(I739*H739,2)</f>
        <v>0</v>
      </c>
      <c r="K739" s="231" t="s">
        <v>1</v>
      </c>
      <c r="L739" s="45"/>
      <c r="M739" s="236" t="s">
        <v>1</v>
      </c>
      <c r="N739" s="237" t="s">
        <v>43</v>
      </c>
      <c r="O739" s="92"/>
      <c r="P739" s="238">
        <f>O739*H739</f>
        <v>0</v>
      </c>
      <c r="Q739" s="238">
        <v>0</v>
      </c>
      <c r="R739" s="238">
        <f>Q739*H739</f>
        <v>0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186</v>
      </c>
      <c r="AT739" s="240" t="s">
        <v>181</v>
      </c>
      <c r="AU739" s="240" t="s">
        <v>87</v>
      </c>
      <c r="AY739" s="18" t="s">
        <v>179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85</v>
      </c>
      <c r="BK739" s="241">
        <f>ROUND(I739*H739,2)</f>
        <v>0</v>
      </c>
      <c r="BL739" s="18" t="s">
        <v>186</v>
      </c>
      <c r="BM739" s="240" t="s">
        <v>3353</v>
      </c>
    </row>
    <row r="740" s="2" customFormat="1">
      <c r="A740" s="39"/>
      <c r="B740" s="40"/>
      <c r="C740" s="41"/>
      <c r="D740" s="242" t="s">
        <v>188</v>
      </c>
      <c r="E740" s="41"/>
      <c r="F740" s="243" t="s">
        <v>3352</v>
      </c>
      <c r="G740" s="41"/>
      <c r="H740" s="41"/>
      <c r="I740" s="244"/>
      <c r="J740" s="41"/>
      <c r="K740" s="41"/>
      <c r="L740" s="45"/>
      <c r="M740" s="245"/>
      <c r="N740" s="246"/>
      <c r="O740" s="92"/>
      <c r="P740" s="92"/>
      <c r="Q740" s="92"/>
      <c r="R740" s="92"/>
      <c r="S740" s="92"/>
      <c r="T740" s="9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188</v>
      </c>
      <c r="AU740" s="18" t="s">
        <v>87</v>
      </c>
    </row>
    <row r="741" s="2" customFormat="1">
      <c r="A741" s="39"/>
      <c r="B741" s="40"/>
      <c r="C741" s="41"/>
      <c r="D741" s="242" t="s">
        <v>198</v>
      </c>
      <c r="E741" s="41"/>
      <c r="F741" s="269" t="s">
        <v>1662</v>
      </c>
      <c r="G741" s="41"/>
      <c r="H741" s="41"/>
      <c r="I741" s="244"/>
      <c r="J741" s="41"/>
      <c r="K741" s="41"/>
      <c r="L741" s="45"/>
      <c r="M741" s="245"/>
      <c r="N741" s="246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198</v>
      </c>
      <c r="AU741" s="18" t="s">
        <v>87</v>
      </c>
    </row>
    <row r="742" s="13" customFormat="1">
      <c r="A742" s="13"/>
      <c r="B742" s="247"/>
      <c r="C742" s="248"/>
      <c r="D742" s="242" t="s">
        <v>190</v>
      </c>
      <c r="E742" s="249" t="s">
        <v>1</v>
      </c>
      <c r="F742" s="250" t="s">
        <v>3354</v>
      </c>
      <c r="G742" s="248"/>
      <c r="H742" s="251">
        <v>1.1659999999999999</v>
      </c>
      <c r="I742" s="252"/>
      <c r="J742" s="248"/>
      <c r="K742" s="248"/>
      <c r="L742" s="253"/>
      <c r="M742" s="254"/>
      <c r="N742" s="255"/>
      <c r="O742" s="255"/>
      <c r="P742" s="255"/>
      <c r="Q742" s="255"/>
      <c r="R742" s="255"/>
      <c r="S742" s="255"/>
      <c r="T742" s="256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7" t="s">
        <v>190</v>
      </c>
      <c r="AU742" s="257" t="s">
        <v>87</v>
      </c>
      <c r="AV742" s="13" t="s">
        <v>87</v>
      </c>
      <c r="AW742" s="13" t="s">
        <v>34</v>
      </c>
      <c r="AX742" s="13" t="s">
        <v>78</v>
      </c>
      <c r="AY742" s="257" t="s">
        <v>179</v>
      </c>
    </row>
    <row r="743" s="13" customFormat="1">
      <c r="A743" s="13"/>
      <c r="B743" s="247"/>
      <c r="C743" s="248"/>
      <c r="D743" s="242" t="s">
        <v>190</v>
      </c>
      <c r="E743" s="249" t="s">
        <v>1</v>
      </c>
      <c r="F743" s="250" t="s">
        <v>3355</v>
      </c>
      <c r="G743" s="248"/>
      <c r="H743" s="251">
        <v>0.17299999999999999</v>
      </c>
      <c r="I743" s="252"/>
      <c r="J743" s="248"/>
      <c r="K743" s="248"/>
      <c r="L743" s="253"/>
      <c r="M743" s="254"/>
      <c r="N743" s="255"/>
      <c r="O743" s="255"/>
      <c r="P743" s="255"/>
      <c r="Q743" s="255"/>
      <c r="R743" s="255"/>
      <c r="S743" s="255"/>
      <c r="T743" s="25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7" t="s">
        <v>190</v>
      </c>
      <c r="AU743" s="257" t="s">
        <v>87</v>
      </c>
      <c r="AV743" s="13" t="s">
        <v>87</v>
      </c>
      <c r="AW743" s="13" t="s">
        <v>34</v>
      </c>
      <c r="AX743" s="13" t="s">
        <v>78</v>
      </c>
      <c r="AY743" s="257" t="s">
        <v>179</v>
      </c>
    </row>
    <row r="744" s="13" customFormat="1">
      <c r="A744" s="13"/>
      <c r="B744" s="247"/>
      <c r="C744" s="248"/>
      <c r="D744" s="242" t="s">
        <v>190</v>
      </c>
      <c r="E744" s="249" t="s">
        <v>1</v>
      </c>
      <c r="F744" s="250" t="s">
        <v>3356</v>
      </c>
      <c r="G744" s="248"/>
      <c r="H744" s="251">
        <v>0.0040000000000000001</v>
      </c>
      <c r="I744" s="252"/>
      <c r="J744" s="248"/>
      <c r="K744" s="248"/>
      <c r="L744" s="253"/>
      <c r="M744" s="254"/>
      <c r="N744" s="255"/>
      <c r="O744" s="255"/>
      <c r="P744" s="255"/>
      <c r="Q744" s="255"/>
      <c r="R744" s="255"/>
      <c r="S744" s="255"/>
      <c r="T744" s="256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7" t="s">
        <v>190</v>
      </c>
      <c r="AU744" s="257" t="s">
        <v>87</v>
      </c>
      <c r="AV744" s="13" t="s">
        <v>87</v>
      </c>
      <c r="AW744" s="13" t="s">
        <v>34</v>
      </c>
      <c r="AX744" s="13" t="s">
        <v>78</v>
      </c>
      <c r="AY744" s="257" t="s">
        <v>179</v>
      </c>
    </row>
    <row r="745" s="14" customFormat="1">
      <c r="A745" s="14"/>
      <c r="B745" s="258"/>
      <c r="C745" s="259"/>
      <c r="D745" s="242" t="s">
        <v>190</v>
      </c>
      <c r="E745" s="260" t="s">
        <v>1</v>
      </c>
      <c r="F745" s="261" t="s">
        <v>192</v>
      </c>
      <c r="G745" s="259"/>
      <c r="H745" s="262">
        <v>1.343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8" t="s">
        <v>190</v>
      </c>
      <c r="AU745" s="268" t="s">
        <v>87</v>
      </c>
      <c r="AV745" s="14" t="s">
        <v>186</v>
      </c>
      <c r="AW745" s="14" t="s">
        <v>34</v>
      </c>
      <c r="AX745" s="14" t="s">
        <v>85</v>
      </c>
      <c r="AY745" s="268" t="s">
        <v>179</v>
      </c>
    </row>
    <row r="746" s="2" customFormat="1" ht="24.15" customHeight="1">
      <c r="A746" s="39"/>
      <c r="B746" s="40"/>
      <c r="C746" s="229" t="s">
        <v>847</v>
      </c>
      <c r="D746" s="229" t="s">
        <v>181</v>
      </c>
      <c r="E746" s="230" t="s">
        <v>3357</v>
      </c>
      <c r="F746" s="231" t="s">
        <v>3358</v>
      </c>
      <c r="G746" s="232" t="s">
        <v>403</v>
      </c>
      <c r="H746" s="233">
        <v>12.087</v>
      </c>
      <c r="I746" s="234"/>
      <c r="J746" s="235">
        <f>ROUND(I746*H746,2)</f>
        <v>0</v>
      </c>
      <c r="K746" s="231" t="s">
        <v>1</v>
      </c>
      <c r="L746" s="45"/>
      <c r="M746" s="236" t="s">
        <v>1</v>
      </c>
      <c r="N746" s="237" t="s">
        <v>43</v>
      </c>
      <c r="O746" s="92"/>
      <c r="P746" s="238">
        <f>O746*H746</f>
        <v>0</v>
      </c>
      <c r="Q746" s="238">
        <v>0</v>
      </c>
      <c r="R746" s="238">
        <f>Q746*H746</f>
        <v>0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186</v>
      </c>
      <c r="AT746" s="240" t="s">
        <v>181</v>
      </c>
      <c r="AU746" s="240" t="s">
        <v>87</v>
      </c>
      <c r="AY746" s="18" t="s">
        <v>179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85</v>
      </c>
      <c r="BK746" s="241">
        <f>ROUND(I746*H746,2)</f>
        <v>0</v>
      </c>
      <c r="BL746" s="18" t="s">
        <v>186</v>
      </c>
      <c r="BM746" s="240" t="s">
        <v>3359</v>
      </c>
    </row>
    <row r="747" s="2" customFormat="1">
      <c r="A747" s="39"/>
      <c r="B747" s="40"/>
      <c r="C747" s="41"/>
      <c r="D747" s="242" t="s">
        <v>188</v>
      </c>
      <c r="E747" s="41"/>
      <c r="F747" s="243" t="s">
        <v>3358</v>
      </c>
      <c r="G747" s="41"/>
      <c r="H747" s="41"/>
      <c r="I747" s="244"/>
      <c r="J747" s="41"/>
      <c r="K747" s="41"/>
      <c r="L747" s="45"/>
      <c r="M747" s="245"/>
      <c r="N747" s="246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188</v>
      </c>
      <c r="AU747" s="18" t="s">
        <v>87</v>
      </c>
    </row>
    <row r="748" s="2" customFormat="1">
      <c r="A748" s="39"/>
      <c r="B748" s="40"/>
      <c r="C748" s="41"/>
      <c r="D748" s="242" t="s">
        <v>198</v>
      </c>
      <c r="E748" s="41"/>
      <c r="F748" s="269" t="s">
        <v>1662</v>
      </c>
      <c r="G748" s="41"/>
      <c r="H748" s="41"/>
      <c r="I748" s="244"/>
      <c r="J748" s="41"/>
      <c r="K748" s="41"/>
      <c r="L748" s="45"/>
      <c r="M748" s="245"/>
      <c r="N748" s="246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198</v>
      </c>
      <c r="AU748" s="18" t="s">
        <v>87</v>
      </c>
    </row>
    <row r="749" s="13" customFormat="1">
      <c r="A749" s="13"/>
      <c r="B749" s="247"/>
      <c r="C749" s="248"/>
      <c r="D749" s="242" t="s">
        <v>190</v>
      </c>
      <c r="E749" s="249" t="s">
        <v>1</v>
      </c>
      <c r="F749" s="250" t="s">
        <v>3360</v>
      </c>
      <c r="G749" s="248"/>
      <c r="H749" s="251">
        <v>12.087</v>
      </c>
      <c r="I749" s="252"/>
      <c r="J749" s="248"/>
      <c r="K749" s="248"/>
      <c r="L749" s="253"/>
      <c r="M749" s="254"/>
      <c r="N749" s="255"/>
      <c r="O749" s="255"/>
      <c r="P749" s="255"/>
      <c r="Q749" s="255"/>
      <c r="R749" s="255"/>
      <c r="S749" s="255"/>
      <c r="T749" s="256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7" t="s">
        <v>190</v>
      </c>
      <c r="AU749" s="257" t="s">
        <v>87</v>
      </c>
      <c r="AV749" s="13" t="s">
        <v>87</v>
      </c>
      <c r="AW749" s="13" t="s">
        <v>34</v>
      </c>
      <c r="AX749" s="13" t="s">
        <v>78</v>
      </c>
      <c r="AY749" s="257" t="s">
        <v>179</v>
      </c>
    </row>
    <row r="750" s="14" customFormat="1">
      <c r="A750" s="14"/>
      <c r="B750" s="258"/>
      <c r="C750" s="259"/>
      <c r="D750" s="242" t="s">
        <v>190</v>
      </c>
      <c r="E750" s="260" t="s">
        <v>1</v>
      </c>
      <c r="F750" s="261" t="s">
        <v>192</v>
      </c>
      <c r="G750" s="259"/>
      <c r="H750" s="262">
        <v>12.087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8" t="s">
        <v>190</v>
      </c>
      <c r="AU750" s="268" t="s">
        <v>87</v>
      </c>
      <c r="AV750" s="14" t="s">
        <v>186</v>
      </c>
      <c r="AW750" s="14" t="s">
        <v>34</v>
      </c>
      <c r="AX750" s="14" t="s">
        <v>85</v>
      </c>
      <c r="AY750" s="268" t="s">
        <v>179</v>
      </c>
    </row>
    <row r="751" s="2" customFormat="1" ht="37.8" customHeight="1">
      <c r="A751" s="39"/>
      <c r="B751" s="40"/>
      <c r="C751" s="229" t="s">
        <v>856</v>
      </c>
      <c r="D751" s="229" t="s">
        <v>181</v>
      </c>
      <c r="E751" s="230" t="s">
        <v>3361</v>
      </c>
      <c r="F751" s="231" t="s">
        <v>3362</v>
      </c>
      <c r="G751" s="232" t="s">
        <v>403</v>
      </c>
      <c r="H751" s="233">
        <v>0.17299999999999999</v>
      </c>
      <c r="I751" s="234"/>
      <c r="J751" s="235">
        <f>ROUND(I751*H751,2)</f>
        <v>0</v>
      </c>
      <c r="K751" s="231" t="s">
        <v>1</v>
      </c>
      <c r="L751" s="45"/>
      <c r="M751" s="236" t="s">
        <v>1</v>
      </c>
      <c r="N751" s="237" t="s">
        <v>43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186</v>
      </c>
      <c r="AT751" s="240" t="s">
        <v>181</v>
      </c>
      <c r="AU751" s="240" t="s">
        <v>87</v>
      </c>
      <c r="AY751" s="18" t="s">
        <v>179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85</v>
      </c>
      <c r="BK751" s="241">
        <f>ROUND(I751*H751,2)</f>
        <v>0</v>
      </c>
      <c r="BL751" s="18" t="s">
        <v>186</v>
      </c>
      <c r="BM751" s="240" t="s">
        <v>3363</v>
      </c>
    </row>
    <row r="752" s="2" customFormat="1">
      <c r="A752" s="39"/>
      <c r="B752" s="40"/>
      <c r="C752" s="41"/>
      <c r="D752" s="242" t="s">
        <v>188</v>
      </c>
      <c r="E752" s="41"/>
      <c r="F752" s="243" t="s">
        <v>3362</v>
      </c>
      <c r="G752" s="41"/>
      <c r="H752" s="41"/>
      <c r="I752" s="244"/>
      <c r="J752" s="41"/>
      <c r="K752" s="41"/>
      <c r="L752" s="45"/>
      <c r="M752" s="245"/>
      <c r="N752" s="246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188</v>
      </c>
      <c r="AU752" s="18" t="s">
        <v>87</v>
      </c>
    </row>
    <row r="753" s="13" customFormat="1">
      <c r="A753" s="13"/>
      <c r="B753" s="247"/>
      <c r="C753" s="248"/>
      <c r="D753" s="242" t="s">
        <v>190</v>
      </c>
      <c r="E753" s="249" t="s">
        <v>1</v>
      </c>
      <c r="F753" s="250" t="s">
        <v>3355</v>
      </c>
      <c r="G753" s="248"/>
      <c r="H753" s="251">
        <v>0.17299999999999999</v>
      </c>
      <c r="I753" s="252"/>
      <c r="J753" s="248"/>
      <c r="K753" s="248"/>
      <c r="L753" s="253"/>
      <c r="M753" s="254"/>
      <c r="N753" s="255"/>
      <c r="O753" s="255"/>
      <c r="P753" s="255"/>
      <c r="Q753" s="255"/>
      <c r="R753" s="255"/>
      <c r="S753" s="255"/>
      <c r="T753" s="25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7" t="s">
        <v>190</v>
      </c>
      <c r="AU753" s="257" t="s">
        <v>87</v>
      </c>
      <c r="AV753" s="13" t="s">
        <v>87</v>
      </c>
      <c r="AW753" s="13" t="s">
        <v>34</v>
      </c>
      <c r="AX753" s="13" t="s">
        <v>78</v>
      </c>
      <c r="AY753" s="257" t="s">
        <v>179</v>
      </c>
    </row>
    <row r="754" s="14" customFormat="1">
      <c r="A754" s="14"/>
      <c r="B754" s="258"/>
      <c r="C754" s="259"/>
      <c r="D754" s="242" t="s">
        <v>190</v>
      </c>
      <c r="E754" s="260" t="s">
        <v>1</v>
      </c>
      <c r="F754" s="261" t="s">
        <v>192</v>
      </c>
      <c r="G754" s="259"/>
      <c r="H754" s="262">
        <v>0.17299999999999999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8" t="s">
        <v>190</v>
      </c>
      <c r="AU754" s="268" t="s">
        <v>87</v>
      </c>
      <c r="AV754" s="14" t="s">
        <v>186</v>
      </c>
      <c r="AW754" s="14" t="s">
        <v>34</v>
      </c>
      <c r="AX754" s="14" t="s">
        <v>85</v>
      </c>
      <c r="AY754" s="268" t="s">
        <v>179</v>
      </c>
    </row>
    <row r="755" s="2" customFormat="1" ht="33" customHeight="1">
      <c r="A755" s="39"/>
      <c r="B755" s="40"/>
      <c r="C755" s="229" t="s">
        <v>862</v>
      </c>
      <c r="D755" s="229" t="s">
        <v>181</v>
      </c>
      <c r="E755" s="230" t="s">
        <v>3364</v>
      </c>
      <c r="F755" s="231" t="s">
        <v>3365</v>
      </c>
      <c r="G755" s="232" t="s">
        <v>403</v>
      </c>
      <c r="H755" s="233">
        <v>1.1659999999999999</v>
      </c>
      <c r="I755" s="234"/>
      <c r="J755" s="235">
        <f>ROUND(I755*H755,2)</f>
        <v>0</v>
      </c>
      <c r="K755" s="231" t="s">
        <v>185</v>
      </c>
      <c r="L755" s="45"/>
      <c r="M755" s="236" t="s">
        <v>1</v>
      </c>
      <c r="N755" s="237" t="s">
        <v>43</v>
      </c>
      <c r="O755" s="92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186</v>
      </c>
      <c r="AT755" s="240" t="s">
        <v>181</v>
      </c>
      <c r="AU755" s="240" t="s">
        <v>87</v>
      </c>
      <c r="AY755" s="18" t="s">
        <v>179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85</v>
      </c>
      <c r="BK755" s="241">
        <f>ROUND(I755*H755,2)</f>
        <v>0</v>
      </c>
      <c r="BL755" s="18" t="s">
        <v>186</v>
      </c>
      <c r="BM755" s="240" t="s">
        <v>3366</v>
      </c>
    </row>
    <row r="756" s="2" customFormat="1">
      <c r="A756" s="39"/>
      <c r="B756" s="40"/>
      <c r="C756" s="41"/>
      <c r="D756" s="242" t="s">
        <v>188</v>
      </c>
      <c r="E756" s="41"/>
      <c r="F756" s="243" t="s">
        <v>3367</v>
      </c>
      <c r="G756" s="41"/>
      <c r="H756" s="41"/>
      <c r="I756" s="244"/>
      <c r="J756" s="41"/>
      <c r="K756" s="41"/>
      <c r="L756" s="45"/>
      <c r="M756" s="245"/>
      <c r="N756" s="246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188</v>
      </c>
      <c r="AU756" s="18" t="s">
        <v>87</v>
      </c>
    </row>
    <row r="757" s="13" customFormat="1">
      <c r="A757" s="13"/>
      <c r="B757" s="247"/>
      <c r="C757" s="248"/>
      <c r="D757" s="242" t="s">
        <v>190</v>
      </c>
      <c r="E757" s="249" t="s">
        <v>1</v>
      </c>
      <c r="F757" s="250" t="s">
        <v>3354</v>
      </c>
      <c r="G757" s="248"/>
      <c r="H757" s="251">
        <v>1.1659999999999999</v>
      </c>
      <c r="I757" s="252"/>
      <c r="J757" s="248"/>
      <c r="K757" s="248"/>
      <c r="L757" s="253"/>
      <c r="M757" s="254"/>
      <c r="N757" s="255"/>
      <c r="O757" s="255"/>
      <c r="P757" s="255"/>
      <c r="Q757" s="255"/>
      <c r="R757" s="255"/>
      <c r="S757" s="255"/>
      <c r="T757" s="256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7" t="s">
        <v>190</v>
      </c>
      <c r="AU757" s="257" t="s">
        <v>87</v>
      </c>
      <c r="AV757" s="13" t="s">
        <v>87</v>
      </c>
      <c r="AW757" s="13" t="s">
        <v>34</v>
      </c>
      <c r="AX757" s="13" t="s">
        <v>85</v>
      </c>
      <c r="AY757" s="257" t="s">
        <v>179</v>
      </c>
    </row>
    <row r="758" s="2" customFormat="1" ht="16.5" customHeight="1">
      <c r="A758" s="39"/>
      <c r="B758" s="40"/>
      <c r="C758" s="229" t="s">
        <v>868</v>
      </c>
      <c r="D758" s="229" t="s">
        <v>181</v>
      </c>
      <c r="E758" s="230" t="s">
        <v>3368</v>
      </c>
      <c r="F758" s="231" t="s">
        <v>3369</v>
      </c>
      <c r="G758" s="232" t="s">
        <v>403</v>
      </c>
      <c r="H758" s="233">
        <v>0.0040000000000000001</v>
      </c>
      <c r="I758" s="234"/>
      <c r="J758" s="235">
        <f>ROUND(I758*H758,2)</f>
        <v>0</v>
      </c>
      <c r="K758" s="231" t="s">
        <v>1</v>
      </c>
      <c r="L758" s="45"/>
      <c r="M758" s="236" t="s">
        <v>1</v>
      </c>
      <c r="N758" s="237" t="s">
        <v>43</v>
      </c>
      <c r="O758" s="92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186</v>
      </c>
      <c r="AT758" s="240" t="s">
        <v>181</v>
      </c>
      <c r="AU758" s="240" t="s">
        <v>87</v>
      </c>
      <c r="AY758" s="18" t="s">
        <v>179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85</v>
      </c>
      <c r="BK758" s="241">
        <f>ROUND(I758*H758,2)</f>
        <v>0</v>
      </c>
      <c r="BL758" s="18" t="s">
        <v>186</v>
      </c>
      <c r="BM758" s="240" t="s">
        <v>3370</v>
      </c>
    </row>
    <row r="759" s="2" customFormat="1">
      <c r="A759" s="39"/>
      <c r="B759" s="40"/>
      <c r="C759" s="41"/>
      <c r="D759" s="242" t="s">
        <v>188</v>
      </c>
      <c r="E759" s="41"/>
      <c r="F759" s="243" t="s">
        <v>3369</v>
      </c>
      <c r="G759" s="41"/>
      <c r="H759" s="41"/>
      <c r="I759" s="244"/>
      <c r="J759" s="41"/>
      <c r="K759" s="41"/>
      <c r="L759" s="45"/>
      <c r="M759" s="245"/>
      <c r="N759" s="24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188</v>
      </c>
      <c r="AU759" s="18" t="s">
        <v>87</v>
      </c>
    </row>
    <row r="760" s="2" customFormat="1">
      <c r="A760" s="39"/>
      <c r="B760" s="40"/>
      <c r="C760" s="41"/>
      <c r="D760" s="242" t="s">
        <v>198</v>
      </c>
      <c r="E760" s="41"/>
      <c r="F760" s="269" t="s">
        <v>3371</v>
      </c>
      <c r="G760" s="41"/>
      <c r="H760" s="41"/>
      <c r="I760" s="244"/>
      <c r="J760" s="41"/>
      <c r="K760" s="41"/>
      <c r="L760" s="45"/>
      <c r="M760" s="245"/>
      <c r="N760" s="246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198</v>
      </c>
      <c r="AU760" s="18" t="s">
        <v>87</v>
      </c>
    </row>
    <row r="761" s="13" customFormat="1">
      <c r="A761" s="13"/>
      <c r="B761" s="247"/>
      <c r="C761" s="248"/>
      <c r="D761" s="242" t="s">
        <v>190</v>
      </c>
      <c r="E761" s="249" t="s">
        <v>1</v>
      </c>
      <c r="F761" s="250" t="s">
        <v>3356</v>
      </c>
      <c r="G761" s="248"/>
      <c r="H761" s="251">
        <v>0.0040000000000000001</v>
      </c>
      <c r="I761" s="252"/>
      <c r="J761" s="248"/>
      <c r="K761" s="248"/>
      <c r="L761" s="253"/>
      <c r="M761" s="254"/>
      <c r="N761" s="255"/>
      <c r="O761" s="255"/>
      <c r="P761" s="255"/>
      <c r="Q761" s="255"/>
      <c r="R761" s="255"/>
      <c r="S761" s="255"/>
      <c r="T761" s="256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7" t="s">
        <v>190</v>
      </c>
      <c r="AU761" s="257" t="s">
        <v>87</v>
      </c>
      <c r="AV761" s="13" t="s">
        <v>87</v>
      </c>
      <c r="AW761" s="13" t="s">
        <v>34</v>
      </c>
      <c r="AX761" s="13" t="s">
        <v>78</v>
      </c>
      <c r="AY761" s="257" t="s">
        <v>179</v>
      </c>
    </row>
    <row r="762" s="14" customFormat="1">
      <c r="A762" s="14"/>
      <c r="B762" s="258"/>
      <c r="C762" s="259"/>
      <c r="D762" s="242" t="s">
        <v>190</v>
      </c>
      <c r="E762" s="260" t="s">
        <v>1</v>
      </c>
      <c r="F762" s="261" t="s">
        <v>192</v>
      </c>
      <c r="G762" s="259"/>
      <c r="H762" s="262">
        <v>0.0040000000000000001</v>
      </c>
      <c r="I762" s="263"/>
      <c r="J762" s="259"/>
      <c r="K762" s="259"/>
      <c r="L762" s="264"/>
      <c r="M762" s="265"/>
      <c r="N762" s="266"/>
      <c r="O762" s="266"/>
      <c r="P762" s="266"/>
      <c r="Q762" s="266"/>
      <c r="R762" s="266"/>
      <c r="S762" s="266"/>
      <c r="T762" s="26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8" t="s">
        <v>190</v>
      </c>
      <c r="AU762" s="268" t="s">
        <v>87</v>
      </c>
      <c r="AV762" s="14" t="s">
        <v>186</v>
      </c>
      <c r="AW762" s="14" t="s">
        <v>34</v>
      </c>
      <c r="AX762" s="14" t="s">
        <v>85</v>
      </c>
      <c r="AY762" s="268" t="s">
        <v>179</v>
      </c>
    </row>
    <row r="763" s="2" customFormat="1" ht="21.75" customHeight="1">
      <c r="A763" s="39"/>
      <c r="B763" s="40"/>
      <c r="C763" s="229" t="s">
        <v>874</v>
      </c>
      <c r="D763" s="229" t="s">
        <v>181</v>
      </c>
      <c r="E763" s="230" t="s">
        <v>1304</v>
      </c>
      <c r="F763" s="231" t="s">
        <v>1305</v>
      </c>
      <c r="G763" s="232" t="s">
        <v>403</v>
      </c>
      <c r="H763" s="233">
        <v>4.6799999999999997</v>
      </c>
      <c r="I763" s="234"/>
      <c r="J763" s="235">
        <f>ROUND(I763*H763,2)</f>
        <v>0</v>
      </c>
      <c r="K763" s="231" t="s">
        <v>1</v>
      </c>
      <c r="L763" s="45"/>
      <c r="M763" s="236" t="s">
        <v>1</v>
      </c>
      <c r="N763" s="237" t="s">
        <v>43</v>
      </c>
      <c r="O763" s="92"/>
      <c r="P763" s="238">
        <f>O763*H763</f>
        <v>0</v>
      </c>
      <c r="Q763" s="238">
        <v>0</v>
      </c>
      <c r="R763" s="238">
        <f>Q763*H763</f>
        <v>0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186</v>
      </c>
      <c r="AT763" s="240" t="s">
        <v>181</v>
      </c>
      <c r="AU763" s="240" t="s">
        <v>87</v>
      </c>
      <c r="AY763" s="18" t="s">
        <v>179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85</v>
      </c>
      <c r="BK763" s="241">
        <f>ROUND(I763*H763,2)</f>
        <v>0</v>
      </c>
      <c r="BL763" s="18" t="s">
        <v>186</v>
      </c>
      <c r="BM763" s="240" t="s">
        <v>3372</v>
      </c>
    </row>
    <row r="764" s="2" customFormat="1">
      <c r="A764" s="39"/>
      <c r="B764" s="40"/>
      <c r="C764" s="41"/>
      <c r="D764" s="242" t="s">
        <v>188</v>
      </c>
      <c r="E764" s="41"/>
      <c r="F764" s="243" t="s">
        <v>1305</v>
      </c>
      <c r="G764" s="41"/>
      <c r="H764" s="41"/>
      <c r="I764" s="244"/>
      <c r="J764" s="41"/>
      <c r="K764" s="41"/>
      <c r="L764" s="45"/>
      <c r="M764" s="245"/>
      <c r="N764" s="246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188</v>
      </c>
      <c r="AU764" s="18" t="s">
        <v>87</v>
      </c>
    </row>
    <row r="765" s="2" customFormat="1">
      <c r="A765" s="39"/>
      <c r="B765" s="40"/>
      <c r="C765" s="41"/>
      <c r="D765" s="242" t="s">
        <v>198</v>
      </c>
      <c r="E765" s="41"/>
      <c r="F765" s="269" t="s">
        <v>1662</v>
      </c>
      <c r="G765" s="41"/>
      <c r="H765" s="41"/>
      <c r="I765" s="244"/>
      <c r="J765" s="41"/>
      <c r="K765" s="41"/>
      <c r="L765" s="45"/>
      <c r="M765" s="245"/>
      <c r="N765" s="246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198</v>
      </c>
      <c r="AU765" s="18" t="s">
        <v>87</v>
      </c>
    </row>
    <row r="766" s="13" customFormat="1">
      <c r="A766" s="13"/>
      <c r="B766" s="247"/>
      <c r="C766" s="248"/>
      <c r="D766" s="242" t="s">
        <v>190</v>
      </c>
      <c r="E766" s="249" t="s">
        <v>1</v>
      </c>
      <c r="F766" s="250" t="s">
        <v>3373</v>
      </c>
      <c r="G766" s="248"/>
      <c r="H766" s="251">
        <v>3.6400000000000001</v>
      </c>
      <c r="I766" s="252"/>
      <c r="J766" s="248"/>
      <c r="K766" s="248"/>
      <c r="L766" s="253"/>
      <c r="M766" s="254"/>
      <c r="N766" s="255"/>
      <c r="O766" s="255"/>
      <c r="P766" s="255"/>
      <c r="Q766" s="255"/>
      <c r="R766" s="255"/>
      <c r="S766" s="255"/>
      <c r="T766" s="25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7" t="s">
        <v>190</v>
      </c>
      <c r="AU766" s="257" t="s">
        <v>87</v>
      </c>
      <c r="AV766" s="13" t="s">
        <v>87</v>
      </c>
      <c r="AW766" s="13" t="s">
        <v>34</v>
      </c>
      <c r="AX766" s="13" t="s">
        <v>78</v>
      </c>
      <c r="AY766" s="257" t="s">
        <v>179</v>
      </c>
    </row>
    <row r="767" s="13" customFormat="1">
      <c r="A767" s="13"/>
      <c r="B767" s="247"/>
      <c r="C767" s="248"/>
      <c r="D767" s="242" t="s">
        <v>190</v>
      </c>
      <c r="E767" s="249" t="s">
        <v>1</v>
      </c>
      <c r="F767" s="250" t="s">
        <v>3374</v>
      </c>
      <c r="G767" s="248"/>
      <c r="H767" s="251">
        <v>1.04</v>
      </c>
      <c r="I767" s="252"/>
      <c r="J767" s="248"/>
      <c r="K767" s="248"/>
      <c r="L767" s="253"/>
      <c r="M767" s="254"/>
      <c r="N767" s="255"/>
      <c r="O767" s="255"/>
      <c r="P767" s="255"/>
      <c r="Q767" s="255"/>
      <c r="R767" s="255"/>
      <c r="S767" s="255"/>
      <c r="T767" s="25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7" t="s">
        <v>190</v>
      </c>
      <c r="AU767" s="257" t="s">
        <v>87</v>
      </c>
      <c r="AV767" s="13" t="s">
        <v>87</v>
      </c>
      <c r="AW767" s="13" t="s">
        <v>34</v>
      </c>
      <c r="AX767" s="13" t="s">
        <v>78</v>
      </c>
      <c r="AY767" s="257" t="s">
        <v>179</v>
      </c>
    </row>
    <row r="768" s="14" customFormat="1">
      <c r="A768" s="14"/>
      <c r="B768" s="258"/>
      <c r="C768" s="259"/>
      <c r="D768" s="242" t="s">
        <v>190</v>
      </c>
      <c r="E768" s="260" t="s">
        <v>1</v>
      </c>
      <c r="F768" s="261" t="s">
        <v>192</v>
      </c>
      <c r="G768" s="259"/>
      <c r="H768" s="262">
        <v>4.6799999999999997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8" t="s">
        <v>190</v>
      </c>
      <c r="AU768" s="268" t="s">
        <v>87</v>
      </c>
      <c r="AV768" s="14" t="s">
        <v>186</v>
      </c>
      <c r="AW768" s="14" t="s">
        <v>34</v>
      </c>
      <c r="AX768" s="14" t="s">
        <v>85</v>
      </c>
      <c r="AY768" s="268" t="s">
        <v>179</v>
      </c>
    </row>
    <row r="769" s="2" customFormat="1" ht="24.15" customHeight="1">
      <c r="A769" s="39"/>
      <c r="B769" s="40"/>
      <c r="C769" s="229" t="s">
        <v>880</v>
      </c>
      <c r="D769" s="229" t="s">
        <v>181</v>
      </c>
      <c r="E769" s="230" t="s">
        <v>1312</v>
      </c>
      <c r="F769" s="231" t="s">
        <v>1313</v>
      </c>
      <c r="G769" s="232" t="s">
        <v>403</v>
      </c>
      <c r="H769" s="233">
        <v>42.119999999999997</v>
      </c>
      <c r="I769" s="234"/>
      <c r="J769" s="235">
        <f>ROUND(I769*H769,2)</f>
        <v>0</v>
      </c>
      <c r="K769" s="231" t="s">
        <v>1</v>
      </c>
      <c r="L769" s="45"/>
      <c r="M769" s="236" t="s">
        <v>1</v>
      </c>
      <c r="N769" s="237" t="s">
        <v>43</v>
      </c>
      <c r="O769" s="92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186</v>
      </c>
      <c r="AT769" s="240" t="s">
        <v>181</v>
      </c>
      <c r="AU769" s="240" t="s">
        <v>87</v>
      </c>
      <c r="AY769" s="18" t="s">
        <v>179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85</v>
      </c>
      <c r="BK769" s="241">
        <f>ROUND(I769*H769,2)</f>
        <v>0</v>
      </c>
      <c r="BL769" s="18" t="s">
        <v>186</v>
      </c>
      <c r="BM769" s="240" t="s">
        <v>3375</v>
      </c>
    </row>
    <row r="770" s="2" customFormat="1">
      <c r="A770" s="39"/>
      <c r="B770" s="40"/>
      <c r="C770" s="41"/>
      <c r="D770" s="242" t="s">
        <v>188</v>
      </c>
      <c r="E770" s="41"/>
      <c r="F770" s="243" t="s">
        <v>1313</v>
      </c>
      <c r="G770" s="41"/>
      <c r="H770" s="41"/>
      <c r="I770" s="244"/>
      <c r="J770" s="41"/>
      <c r="K770" s="41"/>
      <c r="L770" s="45"/>
      <c r="M770" s="245"/>
      <c r="N770" s="246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188</v>
      </c>
      <c r="AU770" s="18" t="s">
        <v>87</v>
      </c>
    </row>
    <row r="771" s="2" customFormat="1">
      <c r="A771" s="39"/>
      <c r="B771" s="40"/>
      <c r="C771" s="41"/>
      <c r="D771" s="242" t="s">
        <v>198</v>
      </c>
      <c r="E771" s="41"/>
      <c r="F771" s="269" t="s">
        <v>1662</v>
      </c>
      <c r="G771" s="41"/>
      <c r="H771" s="41"/>
      <c r="I771" s="244"/>
      <c r="J771" s="41"/>
      <c r="K771" s="41"/>
      <c r="L771" s="45"/>
      <c r="M771" s="245"/>
      <c r="N771" s="246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198</v>
      </c>
      <c r="AU771" s="18" t="s">
        <v>87</v>
      </c>
    </row>
    <row r="772" s="13" customFormat="1">
      <c r="A772" s="13"/>
      <c r="B772" s="247"/>
      <c r="C772" s="248"/>
      <c r="D772" s="242" t="s">
        <v>190</v>
      </c>
      <c r="E772" s="249" t="s">
        <v>1</v>
      </c>
      <c r="F772" s="250" t="s">
        <v>3376</v>
      </c>
      <c r="G772" s="248"/>
      <c r="H772" s="251">
        <v>42.119999999999997</v>
      </c>
      <c r="I772" s="252"/>
      <c r="J772" s="248"/>
      <c r="K772" s="248"/>
      <c r="L772" s="253"/>
      <c r="M772" s="254"/>
      <c r="N772" s="255"/>
      <c r="O772" s="255"/>
      <c r="P772" s="255"/>
      <c r="Q772" s="255"/>
      <c r="R772" s="255"/>
      <c r="S772" s="255"/>
      <c r="T772" s="256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7" t="s">
        <v>190</v>
      </c>
      <c r="AU772" s="257" t="s">
        <v>87</v>
      </c>
      <c r="AV772" s="13" t="s">
        <v>87</v>
      </c>
      <c r="AW772" s="13" t="s">
        <v>34</v>
      </c>
      <c r="AX772" s="13" t="s">
        <v>78</v>
      </c>
      <c r="AY772" s="257" t="s">
        <v>179</v>
      </c>
    </row>
    <row r="773" s="14" customFormat="1">
      <c r="A773" s="14"/>
      <c r="B773" s="258"/>
      <c r="C773" s="259"/>
      <c r="D773" s="242" t="s">
        <v>190</v>
      </c>
      <c r="E773" s="260" t="s">
        <v>1</v>
      </c>
      <c r="F773" s="261" t="s">
        <v>192</v>
      </c>
      <c r="G773" s="259"/>
      <c r="H773" s="262">
        <v>42.119999999999997</v>
      </c>
      <c r="I773" s="263"/>
      <c r="J773" s="259"/>
      <c r="K773" s="259"/>
      <c r="L773" s="264"/>
      <c r="M773" s="265"/>
      <c r="N773" s="266"/>
      <c r="O773" s="266"/>
      <c r="P773" s="266"/>
      <c r="Q773" s="266"/>
      <c r="R773" s="266"/>
      <c r="S773" s="266"/>
      <c r="T773" s="26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8" t="s">
        <v>190</v>
      </c>
      <c r="AU773" s="268" t="s">
        <v>87</v>
      </c>
      <c r="AV773" s="14" t="s">
        <v>186</v>
      </c>
      <c r="AW773" s="14" t="s">
        <v>34</v>
      </c>
      <c r="AX773" s="14" t="s">
        <v>85</v>
      </c>
      <c r="AY773" s="268" t="s">
        <v>179</v>
      </c>
    </row>
    <row r="774" s="2" customFormat="1" ht="37.8" customHeight="1">
      <c r="A774" s="39"/>
      <c r="B774" s="40"/>
      <c r="C774" s="229" t="s">
        <v>886</v>
      </c>
      <c r="D774" s="229" t="s">
        <v>181</v>
      </c>
      <c r="E774" s="230" t="s">
        <v>1319</v>
      </c>
      <c r="F774" s="231" t="s">
        <v>1320</v>
      </c>
      <c r="G774" s="232" t="s">
        <v>403</v>
      </c>
      <c r="H774" s="233">
        <v>4.6799999999999997</v>
      </c>
      <c r="I774" s="234"/>
      <c r="J774" s="235">
        <f>ROUND(I774*H774,2)</f>
        <v>0</v>
      </c>
      <c r="K774" s="231" t="s">
        <v>185</v>
      </c>
      <c r="L774" s="45"/>
      <c r="M774" s="236" t="s">
        <v>1</v>
      </c>
      <c r="N774" s="237" t="s">
        <v>43</v>
      </c>
      <c r="O774" s="92"/>
      <c r="P774" s="238">
        <f>O774*H774</f>
        <v>0</v>
      </c>
      <c r="Q774" s="238">
        <v>0</v>
      </c>
      <c r="R774" s="238">
        <f>Q774*H774</f>
        <v>0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186</v>
      </c>
      <c r="AT774" s="240" t="s">
        <v>181</v>
      </c>
      <c r="AU774" s="240" t="s">
        <v>87</v>
      </c>
      <c r="AY774" s="18" t="s">
        <v>179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85</v>
      </c>
      <c r="BK774" s="241">
        <f>ROUND(I774*H774,2)</f>
        <v>0</v>
      </c>
      <c r="BL774" s="18" t="s">
        <v>186</v>
      </c>
      <c r="BM774" s="240" t="s">
        <v>3377</v>
      </c>
    </row>
    <row r="775" s="2" customFormat="1">
      <c r="A775" s="39"/>
      <c r="B775" s="40"/>
      <c r="C775" s="41"/>
      <c r="D775" s="242" t="s">
        <v>188</v>
      </c>
      <c r="E775" s="41"/>
      <c r="F775" s="243" t="s">
        <v>1322</v>
      </c>
      <c r="G775" s="41"/>
      <c r="H775" s="41"/>
      <c r="I775" s="244"/>
      <c r="J775" s="41"/>
      <c r="K775" s="41"/>
      <c r="L775" s="45"/>
      <c r="M775" s="245"/>
      <c r="N775" s="24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188</v>
      </c>
      <c r="AU775" s="18" t="s">
        <v>87</v>
      </c>
    </row>
    <row r="776" s="13" customFormat="1">
      <c r="A776" s="13"/>
      <c r="B776" s="247"/>
      <c r="C776" s="248"/>
      <c r="D776" s="242" t="s">
        <v>190</v>
      </c>
      <c r="E776" s="249" t="s">
        <v>1</v>
      </c>
      <c r="F776" s="250" t="s">
        <v>3373</v>
      </c>
      <c r="G776" s="248"/>
      <c r="H776" s="251">
        <v>3.6400000000000001</v>
      </c>
      <c r="I776" s="252"/>
      <c r="J776" s="248"/>
      <c r="K776" s="248"/>
      <c r="L776" s="253"/>
      <c r="M776" s="254"/>
      <c r="N776" s="255"/>
      <c r="O776" s="255"/>
      <c r="P776" s="255"/>
      <c r="Q776" s="255"/>
      <c r="R776" s="255"/>
      <c r="S776" s="255"/>
      <c r="T776" s="256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7" t="s">
        <v>190</v>
      </c>
      <c r="AU776" s="257" t="s">
        <v>87</v>
      </c>
      <c r="AV776" s="13" t="s">
        <v>87</v>
      </c>
      <c r="AW776" s="13" t="s">
        <v>34</v>
      </c>
      <c r="AX776" s="13" t="s">
        <v>78</v>
      </c>
      <c r="AY776" s="257" t="s">
        <v>179</v>
      </c>
    </row>
    <row r="777" s="13" customFormat="1">
      <c r="A777" s="13"/>
      <c r="B777" s="247"/>
      <c r="C777" s="248"/>
      <c r="D777" s="242" t="s">
        <v>190</v>
      </c>
      <c r="E777" s="249" t="s">
        <v>1</v>
      </c>
      <c r="F777" s="250" t="s">
        <v>3374</v>
      </c>
      <c r="G777" s="248"/>
      <c r="H777" s="251">
        <v>1.04</v>
      </c>
      <c r="I777" s="252"/>
      <c r="J777" s="248"/>
      <c r="K777" s="248"/>
      <c r="L777" s="253"/>
      <c r="M777" s="254"/>
      <c r="N777" s="255"/>
      <c r="O777" s="255"/>
      <c r="P777" s="255"/>
      <c r="Q777" s="255"/>
      <c r="R777" s="255"/>
      <c r="S777" s="255"/>
      <c r="T777" s="25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7" t="s">
        <v>190</v>
      </c>
      <c r="AU777" s="257" t="s">
        <v>87</v>
      </c>
      <c r="AV777" s="13" t="s">
        <v>87</v>
      </c>
      <c r="AW777" s="13" t="s">
        <v>34</v>
      </c>
      <c r="AX777" s="13" t="s">
        <v>78</v>
      </c>
      <c r="AY777" s="257" t="s">
        <v>179</v>
      </c>
    </row>
    <row r="778" s="14" customFormat="1">
      <c r="A778" s="14"/>
      <c r="B778" s="258"/>
      <c r="C778" s="259"/>
      <c r="D778" s="242" t="s">
        <v>190</v>
      </c>
      <c r="E778" s="260" t="s">
        <v>1</v>
      </c>
      <c r="F778" s="261" t="s">
        <v>192</v>
      </c>
      <c r="G778" s="259"/>
      <c r="H778" s="262">
        <v>4.6799999999999997</v>
      </c>
      <c r="I778" s="263"/>
      <c r="J778" s="259"/>
      <c r="K778" s="259"/>
      <c r="L778" s="264"/>
      <c r="M778" s="265"/>
      <c r="N778" s="266"/>
      <c r="O778" s="266"/>
      <c r="P778" s="266"/>
      <c r="Q778" s="266"/>
      <c r="R778" s="266"/>
      <c r="S778" s="266"/>
      <c r="T778" s="26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8" t="s">
        <v>190</v>
      </c>
      <c r="AU778" s="268" t="s">
        <v>87</v>
      </c>
      <c r="AV778" s="14" t="s">
        <v>186</v>
      </c>
      <c r="AW778" s="14" t="s">
        <v>34</v>
      </c>
      <c r="AX778" s="14" t="s">
        <v>85</v>
      </c>
      <c r="AY778" s="268" t="s">
        <v>179</v>
      </c>
    </row>
    <row r="779" s="12" customFormat="1" ht="22.8" customHeight="1">
      <c r="A779" s="12"/>
      <c r="B779" s="213"/>
      <c r="C779" s="214"/>
      <c r="D779" s="215" t="s">
        <v>77</v>
      </c>
      <c r="E779" s="227" t="s">
        <v>1341</v>
      </c>
      <c r="F779" s="227" t="s">
        <v>1342</v>
      </c>
      <c r="G779" s="214"/>
      <c r="H779" s="214"/>
      <c r="I779" s="217"/>
      <c r="J779" s="228">
        <f>BK779</f>
        <v>0</v>
      </c>
      <c r="K779" s="214"/>
      <c r="L779" s="219"/>
      <c r="M779" s="220"/>
      <c r="N779" s="221"/>
      <c r="O779" s="221"/>
      <c r="P779" s="222">
        <f>SUM(P780:P783)</f>
        <v>0</v>
      </c>
      <c r="Q779" s="221"/>
      <c r="R779" s="222">
        <f>SUM(R780:R783)</f>
        <v>0</v>
      </c>
      <c r="S779" s="221"/>
      <c r="T779" s="223">
        <f>SUM(T780:T783)</f>
        <v>0</v>
      </c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R779" s="224" t="s">
        <v>85</v>
      </c>
      <c r="AT779" s="225" t="s">
        <v>77</v>
      </c>
      <c r="AU779" s="225" t="s">
        <v>85</v>
      </c>
      <c r="AY779" s="224" t="s">
        <v>179</v>
      </c>
      <c r="BK779" s="226">
        <f>SUM(BK780:BK783)</f>
        <v>0</v>
      </c>
    </row>
    <row r="780" s="2" customFormat="1" ht="24.15" customHeight="1">
      <c r="A780" s="39"/>
      <c r="B780" s="40"/>
      <c r="C780" s="229" t="s">
        <v>892</v>
      </c>
      <c r="D780" s="229" t="s">
        <v>181</v>
      </c>
      <c r="E780" s="230" t="s">
        <v>1667</v>
      </c>
      <c r="F780" s="231" t="s">
        <v>1668</v>
      </c>
      <c r="G780" s="232" t="s">
        <v>403</v>
      </c>
      <c r="H780" s="233">
        <v>322.58999999999997</v>
      </c>
      <c r="I780" s="234"/>
      <c r="J780" s="235">
        <f>ROUND(I780*H780,2)</f>
        <v>0</v>
      </c>
      <c r="K780" s="231" t="s">
        <v>1</v>
      </c>
      <c r="L780" s="45"/>
      <c r="M780" s="236" t="s">
        <v>1</v>
      </c>
      <c r="N780" s="237" t="s">
        <v>43</v>
      </c>
      <c r="O780" s="92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0" t="s">
        <v>186</v>
      </c>
      <c r="AT780" s="240" t="s">
        <v>181</v>
      </c>
      <c r="AU780" s="240" t="s">
        <v>87</v>
      </c>
      <c r="AY780" s="18" t="s">
        <v>179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8" t="s">
        <v>85</v>
      </c>
      <c r="BK780" s="241">
        <f>ROUND(I780*H780,2)</f>
        <v>0</v>
      </c>
      <c r="BL780" s="18" t="s">
        <v>186</v>
      </c>
      <c r="BM780" s="240" t="s">
        <v>3378</v>
      </c>
    </row>
    <row r="781" s="2" customFormat="1">
      <c r="A781" s="39"/>
      <c r="B781" s="40"/>
      <c r="C781" s="41"/>
      <c r="D781" s="242" t="s">
        <v>188</v>
      </c>
      <c r="E781" s="41"/>
      <c r="F781" s="243" t="s">
        <v>1668</v>
      </c>
      <c r="G781" s="41"/>
      <c r="H781" s="41"/>
      <c r="I781" s="244"/>
      <c r="J781" s="41"/>
      <c r="K781" s="41"/>
      <c r="L781" s="45"/>
      <c r="M781" s="245"/>
      <c r="N781" s="246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188</v>
      </c>
      <c r="AU781" s="18" t="s">
        <v>87</v>
      </c>
    </row>
    <row r="782" s="2" customFormat="1" ht="33" customHeight="1">
      <c r="A782" s="39"/>
      <c r="B782" s="40"/>
      <c r="C782" s="229" t="s">
        <v>899</v>
      </c>
      <c r="D782" s="229" t="s">
        <v>181</v>
      </c>
      <c r="E782" s="230" t="s">
        <v>3379</v>
      </c>
      <c r="F782" s="231" t="s">
        <v>3380</v>
      </c>
      <c r="G782" s="232" t="s">
        <v>403</v>
      </c>
      <c r="H782" s="233">
        <v>322.58999999999997</v>
      </c>
      <c r="I782" s="234"/>
      <c r="J782" s="235">
        <f>ROUND(I782*H782,2)</f>
        <v>0</v>
      </c>
      <c r="K782" s="231" t="s">
        <v>1</v>
      </c>
      <c r="L782" s="45"/>
      <c r="M782" s="236" t="s">
        <v>1</v>
      </c>
      <c r="N782" s="237" t="s">
        <v>43</v>
      </c>
      <c r="O782" s="92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186</v>
      </c>
      <c r="AT782" s="240" t="s">
        <v>181</v>
      </c>
      <c r="AU782" s="240" t="s">
        <v>87</v>
      </c>
      <c r="AY782" s="18" t="s">
        <v>179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85</v>
      </c>
      <c r="BK782" s="241">
        <f>ROUND(I782*H782,2)</f>
        <v>0</v>
      </c>
      <c r="BL782" s="18" t="s">
        <v>186</v>
      </c>
      <c r="BM782" s="240" t="s">
        <v>3381</v>
      </c>
    </row>
    <row r="783" s="2" customFormat="1">
      <c r="A783" s="39"/>
      <c r="B783" s="40"/>
      <c r="C783" s="41"/>
      <c r="D783" s="242" t="s">
        <v>188</v>
      </c>
      <c r="E783" s="41"/>
      <c r="F783" s="243" t="s">
        <v>3380</v>
      </c>
      <c r="G783" s="41"/>
      <c r="H783" s="41"/>
      <c r="I783" s="244"/>
      <c r="J783" s="41"/>
      <c r="K783" s="41"/>
      <c r="L783" s="45"/>
      <c r="M783" s="245"/>
      <c r="N783" s="24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188</v>
      </c>
      <c r="AU783" s="18" t="s">
        <v>87</v>
      </c>
    </row>
    <row r="784" s="12" customFormat="1" ht="25.92" customHeight="1">
      <c r="A784" s="12"/>
      <c r="B784" s="213"/>
      <c r="C784" s="214"/>
      <c r="D784" s="215" t="s">
        <v>77</v>
      </c>
      <c r="E784" s="216" t="s">
        <v>1348</v>
      </c>
      <c r="F784" s="216" t="s">
        <v>1349</v>
      </c>
      <c r="G784" s="214"/>
      <c r="H784" s="214"/>
      <c r="I784" s="217"/>
      <c r="J784" s="218">
        <f>BK784</f>
        <v>0</v>
      </c>
      <c r="K784" s="214"/>
      <c r="L784" s="219"/>
      <c r="M784" s="220"/>
      <c r="N784" s="221"/>
      <c r="O784" s="221"/>
      <c r="P784" s="222">
        <f>P785</f>
        <v>0</v>
      </c>
      <c r="Q784" s="221"/>
      <c r="R784" s="222">
        <f>R785</f>
        <v>0</v>
      </c>
      <c r="S784" s="221"/>
      <c r="T784" s="223">
        <f>T785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24" t="s">
        <v>87</v>
      </c>
      <c r="AT784" s="225" t="s">
        <v>77</v>
      </c>
      <c r="AU784" s="225" t="s">
        <v>78</v>
      </c>
      <c r="AY784" s="224" t="s">
        <v>179</v>
      </c>
      <c r="BK784" s="226">
        <f>BK785</f>
        <v>0</v>
      </c>
    </row>
    <row r="785" s="12" customFormat="1" ht="22.8" customHeight="1">
      <c r="A785" s="12"/>
      <c r="B785" s="213"/>
      <c r="C785" s="214"/>
      <c r="D785" s="215" t="s">
        <v>77</v>
      </c>
      <c r="E785" s="227" t="s">
        <v>3382</v>
      </c>
      <c r="F785" s="227" t="s">
        <v>3383</v>
      </c>
      <c r="G785" s="214"/>
      <c r="H785" s="214"/>
      <c r="I785" s="217"/>
      <c r="J785" s="228">
        <f>BK785</f>
        <v>0</v>
      </c>
      <c r="K785" s="214"/>
      <c r="L785" s="219"/>
      <c r="M785" s="220"/>
      <c r="N785" s="221"/>
      <c r="O785" s="221"/>
      <c r="P785" s="222">
        <f>SUM(P786:P790)</f>
        <v>0</v>
      </c>
      <c r="Q785" s="221"/>
      <c r="R785" s="222">
        <f>SUM(R786:R790)</f>
        <v>0</v>
      </c>
      <c r="S785" s="221"/>
      <c r="T785" s="223">
        <f>SUM(T786:T790)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24" t="s">
        <v>87</v>
      </c>
      <c r="AT785" s="225" t="s">
        <v>77</v>
      </c>
      <c r="AU785" s="225" t="s">
        <v>85</v>
      </c>
      <c r="AY785" s="224" t="s">
        <v>179</v>
      </c>
      <c r="BK785" s="226">
        <f>SUM(BK786:BK790)</f>
        <v>0</v>
      </c>
    </row>
    <row r="786" s="2" customFormat="1" ht="16.5" customHeight="1">
      <c r="A786" s="39"/>
      <c r="B786" s="40"/>
      <c r="C786" s="229" t="s">
        <v>905</v>
      </c>
      <c r="D786" s="229" t="s">
        <v>181</v>
      </c>
      <c r="E786" s="230" t="s">
        <v>3384</v>
      </c>
      <c r="F786" s="231" t="s">
        <v>3385</v>
      </c>
      <c r="G786" s="232" t="s">
        <v>184</v>
      </c>
      <c r="H786" s="233">
        <v>0.65000000000000002</v>
      </c>
      <c r="I786" s="234"/>
      <c r="J786" s="235">
        <f>ROUND(I786*H786,2)</f>
        <v>0</v>
      </c>
      <c r="K786" s="231" t="s">
        <v>1</v>
      </c>
      <c r="L786" s="45"/>
      <c r="M786" s="236" t="s">
        <v>1</v>
      </c>
      <c r="N786" s="237" t="s">
        <v>43</v>
      </c>
      <c r="O786" s="92"/>
      <c r="P786" s="238">
        <f>O786*H786</f>
        <v>0</v>
      </c>
      <c r="Q786" s="238">
        <v>0</v>
      </c>
      <c r="R786" s="238">
        <f>Q786*H786</f>
        <v>0</v>
      </c>
      <c r="S786" s="238">
        <v>0</v>
      </c>
      <c r="T786" s="23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0" t="s">
        <v>278</v>
      </c>
      <c r="AT786" s="240" t="s">
        <v>181</v>
      </c>
      <c r="AU786" s="240" t="s">
        <v>87</v>
      </c>
      <c r="AY786" s="18" t="s">
        <v>179</v>
      </c>
      <c r="BE786" s="241">
        <f>IF(N786="základní",J786,0)</f>
        <v>0</v>
      </c>
      <c r="BF786" s="241">
        <f>IF(N786="snížená",J786,0)</f>
        <v>0</v>
      </c>
      <c r="BG786" s="241">
        <f>IF(N786="zákl. přenesená",J786,0)</f>
        <v>0</v>
      </c>
      <c r="BH786" s="241">
        <f>IF(N786="sníž. přenesená",J786,0)</f>
        <v>0</v>
      </c>
      <c r="BI786" s="241">
        <f>IF(N786="nulová",J786,0)</f>
        <v>0</v>
      </c>
      <c r="BJ786" s="18" t="s">
        <v>85</v>
      </c>
      <c r="BK786" s="241">
        <f>ROUND(I786*H786,2)</f>
        <v>0</v>
      </c>
      <c r="BL786" s="18" t="s">
        <v>278</v>
      </c>
      <c r="BM786" s="240" t="s">
        <v>3386</v>
      </c>
    </row>
    <row r="787" s="2" customFormat="1">
      <c r="A787" s="39"/>
      <c r="B787" s="40"/>
      <c r="C787" s="41"/>
      <c r="D787" s="242" t="s">
        <v>188</v>
      </c>
      <c r="E787" s="41"/>
      <c r="F787" s="243" t="s">
        <v>3385</v>
      </c>
      <c r="G787" s="41"/>
      <c r="H787" s="41"/>
      <c r="I787" s="244"/>
      <c r="J787" s="41"/>
      <c r="K787" s="41"/>
      <c r="L787" s="45"/>
      <c r="M787" s="245"/>
      <c r="N787" s="246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188</v>
      </c>
      <c r="AU787" s="18" t="s">
        <v>87</v>
      </c>
    </row>
    <row r="788" s="15" customFormat="1">
      <c r="A788" s="15"/>
      <c r="B788" s="270"/>
      <c r="C788" s="271"/>
      <c r="D788" s="242" t="s">
        <v>190</v>
      </c>
      <c r="E788" s="272" t="s">
        <v>1</v>
      </c>
      <c r="F788" s="273" t="s">
        <v>3387</v>
      </c>
      <c r="G788" s="271"/>
      <c r="H788" s="272" t="s">
        <v>1</v>
      </c>
      <c r="I788" s="274"/>
      <c r="J788" s="271"/>
      <c r="K788" s="271"/>
      <c r="L788" s="275"/>
      <c r="M788" s="276"/>
      <c r="N788" s="277"/>
      <c r="O788" s="277"/>
      <c r="P788" s="277"/>
      <c r="Q788" s="277"/>
      <c r="R788" s="277"/>
      <c r="S788" s="277"/>
      <c r="T788" s="27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9" t="s">
        <v>190</v>
      </c>
      <c r="AU788" s="279" t="s">
        <v>87</v>
      </c>
      <c r="AV788" s="15" t="s">
        <v>85</v>
      </c>
      <c r="AW788" s="15" t="s">
        <v>34</v>
      </c>
      <c r="AX788" s="15" t="s">
        <v>78</v>
      </c>
      <c r="AY788" s="279" t="s">
        <v>179</v>
      </c>
    </row>
    <row r="789" s="13" customFormat="1">
      <c r="A789" s="13"/>
      <c r="B789" s="247"/>
      <c r="C789" s="248"/>
      <c r="D789" s="242" t="s">
        <v>190</v>
      </c>
      <c r="E789" s="249" t="s">
        <v>1</v>
      </c>
      <c r="F789" s="250" t="s">
        <v>3388</v>
      </c>
      <c r="G789" s="248"/>
      <c r="H789" s="251">
        <v>0.65000000000000002</v>
      </c>
      <c r="I789" s="252"/>
      <c r="J789" s="248"/>
      <c r="K789" s="248"/>
      <c r="L789" s="253"/>
      <c r="M789" s="254"/>
      <c r="N789" s="255"/>
      <c r="O789" s="255"/>
      <c r="P789" s="255"/>
      <c r="Q789" s="255"/>
      <c r="R789" s="255"/>
      <c r="S789" s="255"/>
      <c r="T789" s="256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7" t="s">
        <v>190</v>
      </c>
      <c r="AU789" s="257" t="s">
        <v>87</v>
      </c>
      <c r="AV789" s="13" t="s">
        <v>87</v>
      </c>
      <c r="AW789" s="13" t="s">
        <v>34</v>
      </c>
      <c r="AX789" s="13" t="s">
        <v>78</v>
      </c>
      <c r="AY789" s="257" t="s">
        <v>179</v>
      </c>
    </row>
    <row r="790" s="14" customFormat="1">
      <c r="A790" s="14"/>
      <c r="B790" s="258"/>
      <c r="C790" s="259"/>
      <c r="D790" s="242" t="s">
        <v>190</v>
      </c>
      <c r="E790" s="260" t="s">
        <v>1</v>
      </c>
      <c r="F790" s="261" t="s">
        <v>192</v>
      </c>
      <c r="G790" s="259"/>
      <c r="H790" s="262">
        <v>0.65000000000000002</v>
      </c>
      <c r="I790" s="263"/>
      <c r="J790" s="259"/>
      <c r="K790" s="259"/>
      <c r="L790" s="264"/>
      <c r="M790" s="308"/>
      <c r="N790" s="309"/>
      <c r="O790" s="309"/>
      <c r="P790" s="309"/>
      <c r="Q790" s="309"/>
      <c r="R790" s="309"/>
      <c r="S790" s="309"/>
      <c r="T790" s="31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8" t="s">
        <v>190</v>
      </c>
      <c r="AU790" s="268" t="s">
        <v>87</v>
      </c>
      <c r="AV790" s="14" t="s">
        <v>186</v>
      </c>
      <c r="AW790" s="14" t="s">
        <v>34</v>
      </c>
      <c r="AX790" s="14" t="s">
        <v>85</v>
      </c>
      <c r="AY790" s="268" t="s">
        <v>179</v>
      </c>
    </row>
    <row r="791" s="2" customFormat="1" ht="6.96" customHeight="1">
      <c r="A791" s="39"/>
      <c r="B791" s="67"/>
      <c r="C791" s="68"/>
      <c r="D791" s="68"/>
      <c r="E791" s="68"/>
      <c r="F791" s="68"/>
      <c r="G791" s="68"/>
      <c r="H791" s="68"/>
      <c r="I791" s="68"/>
      <c r="J791" s="68"/>
      <c r="K791" s="68"/>
      <c r="L791" s="45"/>
      <c r="M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</sheetData>
  <sheetProtection sheet="1" autoFilter="0" formatColumns="0" formatRows="0" objects="1" scenarios="1" spinCount="100000" saltValue="8Zzoa9wsbwOoujfyIJrmWHlghyufyXaXi7+xdu9kn9FGfumB4W+U1QKkkTtf/2MUyTVCskH8cxAiCzTpvPATYw==" hashValue="WghUhkxQm/f4zQJjt/enBDzAmGUY7479bIRvTgjNafByy3ZUJGYri9pF2W/8gesPynxOovwGNfyqgpE14f3BSw==" algorithmName="SHA-512" password="CC35"/>
  <autoFilter ref="C130:K7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3389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ROUND((SUM(BE130:BE703)),  2)</f>
        <v>0</v>
      </c>
      <c r="G35" s="39"/>
      <c r="H35" s="39"/>
      <c r="I35" s="166">
        <v>0.20999999999999999</v>
      </c>
      <c r="J35" s="165">
        <f>ROUND(((SUM(BE130:BE703))*I35),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ROUND((SUM(BF130:BF703)),  2)</f>
        <v>0</v>
      </c>
      <c r="G36" s="39"/>
      <c r="H36" s="39"/>
      <c r="I36" s="166">
        <v>0.14999999999999999</v>
      </c>
      <c r="J36" s="165">
        <f>ROUND(((SUM(BF130:BF703))*I36),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ROUND((SUM(BG130:BG703)),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ROUND((SUM(BH130:BH703)),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ROUND((SUM(BI130:BI703)),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303 - Vodovod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149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150</v>
      </c>
      <c r="E100" s="199"/>
      <c r="F100" s="199"/>
      <c r="G100" s="199"/>
      <c r="H100" s="199"/>
      <c r="I100" s="199"/>
      <c r="J100" s="200">
        <f>J132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153</v>
      </c>
      <c r="E101" s="199"/>
      <c r="F101" s="199"/>
      <c r="G101" s="199"/>
      <c r="H101" s="199"/>
      <c r="I101" s="199"/>
      <c r="J101" s="200">
        <f>J389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1441</v>
      </c>
      <c r="E102" s="199"/>
      <c r="F102" s="199"/>
      <c r="G102" s="199"/>
      <c r="H102" s="199"/>
      <c r="I102" s="199"/>
      <c r="J102" s="200">
        <f>J407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155</v>
      </c>
      <c r="E103" s="199"/>
      <c r="F103" s="199"/>
      <c r="G103" s="199"/>
      <c r="H103" s="199"/>
      <c r="I103" s="199"/>
      <c r="J103" s="200">
        <f>J415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156</v>
      </c>
      <c r="E104" s="199"/>
      <c r="F104" s="199"/>
      <c r="G104" s="199"/>
      <c r="H104" s="199"/>
      <c r="I104" s="199"/>
      <c r="J104" s="200">
        <f>J676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158</v>
      </c>
      <c r="E105" s="199"/>
      <c r="F105" s="199"/>
      <c r="G105" s="199"/>
      <c r="H105" s="199"/>
      <c r="I105" s="199"/>
      <c r="J105" s="200">
        <f>J679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159</v>
      </c>
      <c r="E106" s="199"/>
      <c r="F106" s="199"/>
      <c r="G106" s="199"/>
      <c r="H106" s="199"/>
      <c r="I106" s="199"/>
      <c r="J106" s="200">
        <f>J695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160</v>
      </c>
      <c r="E107" s="194"/>
      <c r="F107" s="194"/>
      <c r="G107" s="194"/>
      <c r="H107" s="194"/>
      <c r="I107" s="194"/>
      <c r="J107" s="195">
        <f>J700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3390</v>
      </c>
      <c r="E108" s="199"/>
      <c r="F108" s="199"/>
      <c r="G108" s="199"/>
      <c r="H108" s="199"/>
      <c r="I108" s="199"/>
      <c r="J108" s="200">
        <f>J701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164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Klatovy - cyklostezka podél I/22 v Puškinově ulici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138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2360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140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303 - Vodovod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22</v>
      </c>
      <c r="D124" s="41"/>
      <c r="E124" s="41"/>
      <c r="F124" s="28" t="str">
        <f>F14</f>
        <v xml:space="preserve">Klatovy </v>
      </c>
      <c r="G124" s="41"/>
      <c r="H124" s="41"/>
      <c r="I124" s="33" t="s">
        <v>24</v>
      </c>
      <c r="J124" s="80" t="str">
        <f>IF(J14="","",J14)</f>
        <v>2. 11. 2023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26</v>
      </c>
      <c r="D126" s="41"/>
      <c r="E126" s="41"/>
      <c r="F126" s="28" t="str">
        <f>E17</f>
        <v xml:space="preserve"> </v>
      </c>
      <c r="G126" s="41"/>
      <c r="H126" s="41"/>
      <c r="I126" s="33" t="s">
        <v>32</v>
      </c>
      <c r="J126" s="37" t="str">
        <f>E23</f>
        <v>Projekce dopravní Filip,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165</v>
      </c>
      <c r="D129" s="205" t="s">
        <v>63</v>
      </c>
      <c r="E129" s="205" t="s">
        <v>59</v>
      </c>
      <c r="F129" s="205" t="s">
        <v>60</v>
      </c>
      <c r="G129" s="205" t="s">
        <v>166</v>
      </c>
      <c r="H129" s="205" t="s">
        <v>167</v>
      </c>
      <c r="I129" s="205" t="s">
        <v>168</v>
      </c>
      <c r="J129" s="205" t="s">
        <v>146</v>
      </c>
      <c r="K129" s="206" t="s">
        <v>169</v>
      </c>
      <c r="L129" s="207"/>
      <c r="M129" s="101" t="s">
        <v>1</v>
      </c>
      <c r="N129" s="102" t="s">
        <v>42</v>
      </c>
      <c r="O129" s="102" t="s">
        <v>170</v>
      </c>
      <c r="P129" s="102" t="s">
        <v>171</v>
      </c>
      <c r="Q129" s="102" t="s">
        <v>172</v>
      </c>
      <c r="R129" s="102" t="s">
        <v>173</v>
      </c>
      <c r="S129" s="102" t="s">
        <v>174</v>
      </c>
      <c r="T129" s="103" t="s">
        <v>175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176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P131+P700</f>
        <v>0</v>
      </c>
      <c r="Q130" s="105"/>
      <c r="R130" s="210">
        <f>R131+R700</f>
        <v>0</v>
      </c>
      <c r="S130" s="105"/>
      <c r="T130" s="211">
        <f>T131+T700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77</v>
      </c>
      <c r="AU130" s="18" t="s">
        <v>148</v>
      </c>
      <c r="BK130" s="212">
        <f>BK131+BK700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177</v>
      </c>
      <c r="F131" s="216" t="s">
        <v>178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P132+P389+P407+P415+P676+P679+P695</f>
        <v>0</v>
      </c>
      <c r="Q131" s="221"/>
      <c r="R131" s="222">
        <f>R132+R389+R407+R415+R676+R679+R695</f>
        <v>0</v>
      </c>
      <c r="S131" s="221"/>
      <c r="T131" s="223">
        <f>T132+T389+T407+T415+T676+T679+T695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179</v>
      </c>
      <c r="BK131" s="226">
        <f>BK132+BK389+BK407+BK415+BK676+BK679+BK695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85</v>
      </c>
      <c r="F132" s="227" t="s">
        <v>180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SUM(P133:P388)</f>
        <v>0</v>
      </c>
      <c r="Q132" s="221"/>
      <c r="R132" s="222">
        <f>SUM(R133:R388)</f>
        <v>0</v>
      </c>
      <c r="S132" s="221"/>
      <c r="T132" s="223">
        <f>SUM(T133:T388)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179</v>
      </c>
      <c r="BK132" s="226">
        <f>SUM(BK133:BK388)</f>
        <v>0</v>
      </c>
    </row>
    <row r="133" s="2" customFormat="1" ht="24.15" customHeight="1">
      <c r="A133" s="39"/>
      <c r="B133" s="40"/>
      <c r="C133" s="229" t="s">
        <v>85</v>
      </c>
      <c r="D133" s="229" t="s">
        <v>181</v>
      </c>
      <c r="E133" s="230" t="s">
        <v>2881</v>
      </c>
      <c r="F133" s="231" t="s">
        <v>2882</v>
      </c>
      <c r="G133" s="232" t="s">
        <v>184</v>
      </c>
      <c r="H133" s="233">
        <v>7.7000000000000002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186</v>
      </c>
      <c r="AT133" s="240" t="s">
        <v>181</v>
      </c>
      <c r="AU133" s="240" t="s">
        <v>87</v>
      </c>
      <c r="AY133" s="18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85</v>
      </c>
      <c r="BK133" s="241">
        <f>ROUND(I133*H133,2)</f>
        <v>0</v>
      </c>
      <c r="BL133" s="18" t="s">
        <v>186</v>
      </c>
      <c r="BM133" s="240" t="s">
        <v>3391</v>
      </c>
    </row>
    <row r="134" s="2" customFormat="1">
      <c r="A134" s="39"/>
      <c r="B134" s="40"/>
      <c r="C134" s="41"/>
      <c r="D134" s="242" t="s">
        <v>188</v>
      </c>
      <c r="E134" s="41"/>
      <c r="F134" s="243" t="s">
        <v>2882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188</v>
      </c>
      <c r="AU134" s="18" t="s">
        <v>87</v>
      </c>
    </row>
    <row r="135" s="15" customFormat="1">
      <c r="A135" s="15"/>
      <c r="B135" s="270"/>
      <c r="C135" s="271"/>
      <c r="D135" s="242" t="s">
        <v>190</v>
      </c>
      <c r="E135" s="272" t="s">
        <v>1</v>
      </c>
      <c r="F135" s="273" t="s">
        <v>3392</v>
      </c>
      <c r="G135" s="271"/>
      <c r="H135" s="272" t="s">
        <v>1</v>
      </c>
      <c r="I135" s="274"/>
      <c r="J135" s="271"/>
      <c r="K135" s="271"/>
      <c r="L135" s="275"/>
      <c r="M135" s="276"/>
      <c r="N135" s="277"/>
      <c r="O135" s="277"/>
      <c r="P135" s="277"/>
      <c r="Q135" s="277"/>
      <c r="R135" s="277"/>
      <c r="S135" s="277"/>
      <c r="T135" s="27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9" t="s">
        <v>190</v>
      </c>
      <c r="AU135" s="279" t="s">
        <v>87</v>
      </c>
      <c r="AV135" s="15" t="s">
        <v>85</v>
      </c>
      <c r="AW135" s="15" t="s">
        <v>34</v>
      </c>
      <c r="AX135" s="15" t="s">
        <v>78</v>
      </c>
      <c r="AY135" s="279" t="s">
        <v>179</v>
      </c>
    </row>
    <row r="136" s="13" customFormat="1">
      <c r="A136" s="13"/>
      <c r="B136" s="247"/>
      <c r="C136" s="248"/>
      <c r="D136" s="242" t="s">
        <v>190</v>
      </c>
      <c r="E136" s="249" t="s">
        <v>1</v>
      </c>
      <c r="F136" s="250" t="s">
        <v>3393</v>
      </c>
      <c r="G136" s="248"/>
      <c r="H136" s="251">
        <v>7.7000000000000002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190</v>
      </c>
      <c r="AU136" s="257" t="s">
        <v>87</v>
      </c>
      <c r="AV136" s="13" t="s">
        <v>87</v>
      </c>
      <c r="AW136" s="13" t="s">
        <v>34</v>
      </c>
      <c r="AX136" s="13" t="s">
        <v>78</v>
      </c>
      <c r="AY136" s="257" t="s">
        <v>179</v>
      </c>
    </row>
    <row r="137" s="14" customFormat="1">
      <c r="A137" s="14"/>
      <c r="B137" s="258"/>
      <c r="C137" s="259"/>
      <c r="D137" s="242" t="s">
        <v>190</v>
      </c>
      <c r="E137" s="260" t="s">
        <v>1</v>
      </c>
      <c r="F137" s="261" t="s">
        <v>192</v>
      </c>
      <c r="G137" s="259"/>
      <c r="H137" s="262">
        <v>7.7000000000000002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8" t="s">
        <v>190</v>
      </c>
      <c r="AU137" s="268" t="s">
        <v>87</v>
      </c>
      <c r="AV137" s="14" t="s">
        <v>186</v>
      </c>
      <c r="AW137" s="14" t="s">
        <v>34</v>
      </c>
      <c r="AX137" s="14" t="s">
        <v>85</v>
      </c>
      <c r="AY137" s="268" t="s">
        <v>179</v>
      </c>
    </row>
    <row r="138" s="2" customFormat="1" ht="16.5" customHeight="1">
      <c r="A138" s="39"/>
      <c r="B138" s="40"/>
      <c r="C138" s="229" t="s">
        <v>87</v>
      </c>
      <c r="D138" s="229" t="s">
        <v>181</v>
      </c>
      <c r="E138" s="230" t="s">
        <v>2889</v>
      </c>
      <c r="F138" s="231" t="s">
        <v>2890</v>
      </c>
      <c r="G138" s="232" t="s">
        <v>184</v>
      </c>
      <c r="H138" s="233">
        <v>54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186</v>
      </c>
      <c r="AT138" s="240" t="s">
        <v>181</v>
      </c>
      <c r="AU138" s="240" t="s">
        <v>87</v>
      </c>
      <c r="AY138" s="18" t="s">
        <v>179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85</v>
      </c>
      <c r="BK138" s="241">
        <f>ROUND(I138*H138,2)</f>
        <v>0</v>
      </c>
      <c r="BL138" s="18" t="s">
        <v>186</v>
      </c>
      <c r="BM138" s="240" t="s">
        <v>3394</v>
      </c>
    </row>
    <row r="139" s="2" customFormat="1">
      <c r="A139" s="39"/>
      <c r="B139" s="40"/>
      <c r="C139" s="41"/>
      <c r="D139" s="242" t="s">
        <v>188</v>
      </c>
      <c r="E139" s="41"/>
      <c r="F139" s="243" t="s">
        <v>2890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188</v>
      </c>
      <c r="AU139" s="18" t="s">
        <v>87</v>
      </c>
    </row>
    <row r="140" s="2" customFormat="1">
      <c r="A140" s="39"/>
      <c r="B140" s="40"/>
      <c r="C140" s="41"/>
      <c r="D140" s="242" t="s">
        <v>198</v>
      </c>
      <c r="E140" s="41"/>
      <c r="F140" s="269" t="s">
        <v>2892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198</v>
      </c>
      <c r="AU140" s="18" t="s">
        <v>87</v>
      </c>
    </row>
    <row r="141" s="15" customFormat="1">
      <c r="A141" s="15"/>
      <c r="B141" s="270"/>
      <c r="C141" s="271"/>
      <c r="D141" s="242" t="s">
        <v>190</v>
      </c>
      <c r="E141" s="272" t="s">
        <v>1</v>
      </c>
      <c r="F141" s="273" t="s">
        <v>2874</v>
      </c>
      <c r="G141" s="271"/>
      <c r="H141" s="272" t="s">
        <v>1</v>
      </c>
      <c r="I141" s="274"/>
      <c r="J141" s="271"/>
      <c r="K141" s="271"/>
      <c r="L141" s="275"/>
      <c r="M141" s="276"/>
      <c r="N141" s="277"/>
      <c r="O141" s="277"/>
      <c r="P141" s="277"/>
      <c r="Q141" s="277"/>
      <c r="R141" s="277"/>
      <c r="S141" s="277"/>
      <c r="T141" s="27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9" t="s">
        <v>190</v>
      </c>
      <c r="AU141" s="279" t="s">
        <v>87</v>
      </c>
      <c r="AV141" s="15" t="s">
        <v>85</v>
      </c>
      <c r="AW141" s="15" t="s">
        <v>34</v>
      </c>
      <c r="AX141" s="15" t="s">
        <v>78</v>
      </c>
      <c r="AY141" s="279" t="s">
        <v>179</v>
      </c>
    </row>
    <row r="142" s="13" customFormat="1">
      <c r="A142" s="13"/>
      <c r="B142" s="247"/>
      <c r="C142" s="248"/>
      <c r="D142" s="242" t="s">
        <v>190</v>
      </c>
      <c r="E142" s="249" t="s">
        <v>1</v>
      </c>
      <c r="F142" s="250" t="s">
        <v>2893</v>
      </c>
      <c r="G142" s="248"/>
      <c r="H142" s="251">
        <v>54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190</v>
      </c>
      <c r="AU142" s="257" t="s">
        <v>87</v>
      </c>
      <c r="AV142" s="13" t="s">
        <v>87</v>
      </c>
      <c r="AW142" s="13" t="s">
        <v>34</v>
      </c>
      <c r="AX142" s="13" t="s">
        <v>78</v>
      </c>
      <c r="AY142" s="257" t="s">
        <v>179</v>
      </c>
    </row>
    <row r="143" s="14" customFormat="1">
      <c r="A143" s="14"/>
      <c r="B143" s="258"/>
      <c r="C143" s="259"/>
      <c r="D143" s="242" t="s">
        <v>190</v>
      </c>
      <c r="E143" s="260" t="s">
        <v>1</v>
      </c>
      <c r="F143" s="261" t="s">
        <v>192</v>
      </c>
      <c r="G143" s="259"/>
      <c r="H143" s="262">
        <v>54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8" t="s">
        <v>190</v>
      </c>
      <c r="AU143" s="268" t="s">
        <v>87</v>
      </c>
      <c r="AV143" s="14" t="s">
        <v>186</v>
      </c>
      <c r="AW143" s="14" t="s">
        <v>34</v>
      </c>
      <c r="AX143" s="14" t="s">
        <v>85</v>
      </c>
      <c r="AY143" s="268" t="s">
        <v>179</v>
      </c>
    </row>
    <row r="144" s="2" customFormat="1" ht="24.15" customHeight="1">
      <c r="A144" s="39"/>
      <c r="B144" s="40"/>
      <c r="C144" s="229" t="s">
        <v>95</v>
      </c>
      <c r="D144" s="229" t="s">
        <v>181</v>
      </c>
      <c r="E144" s="230" t="s">
        <v>2894</v>
      </c>
      <c r="F144" s="231" t="s">
        <v>2895</v>
      </c>
      <c r="G144" s="232" t="s">
        <v>184</v>
      </c>
      <c r="H144" s="233">
        <v>234</v>
      </c>
      <c r="I144" s="234"/>
      <c r="J144" s="235">
        <f>ROUND(I144*H144,2)</f>
        <v>0</v>
      </c>
      <c r="K144" s="231" t="s">
        <v>1</v>
      </c>
      <c r="L144" s="45"/>
      <c r="M144" s="236" t="s">
        <v>1</v>
      </c>
      <c r="N144" s="237" t="s">
        <v>43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186</v>
      </c>
      <c r="AT144" s="240" t="s">
        <v>181</v>
      </c>
      <c r="AU144" s="240" t="s">
        <v>87</v>
      </c>
      <c r="AY144" s="18" t="s">
        <v>179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85</v>
      </c>
      <c r="BK144" s="241">
        <f>ROUND(I144*H144,2)</f>
        <v>0</v>
      </c>
      <c r="BL144" s="18" t="s">
        <v>186</v>
      </c>
      <c r="BM144" s="240" t="s">
        <v>3395</v>
      </c>
    </row>
    <row r="145" s="2" customFormat="1">
      <c r="A145" s="39"/>
      <c r="B145" s="40"/>
      <c r="C145" s="41"/>
      <c r="D145" s="242" t="s">
        <v>188</v>
      </c>
      <c r="E145" s="41"/>
      <c r="F145" s="243" t="s">
        <v>2895</v>
      </c>
      <c r="G145" s="41"/>
      <c r="H145" s="41"/>
      <c r="I145" s="244"/>
      <c r="J145" s="41"/>
      <c r="K145" s="41"/>
      <c r="L145" s="45"/>
      <c r="M145" s="245"/>
      <c r="N145" s="24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188</v>
      </c>
      <c r="AU145" s="18" t="s">
        <v>87</v>
      </c>
    </row>
    <row r="146" s="2" customFormat="1">
      <c r="A146" s="39"/>
      <c r="B146" s="40"/>
      <c r="C146" s="41"/>
      <c r="D146" s="242" t="s">
        <v>198</v>
      </c>
      <c r="E146" s="41"/>
      <c r="F146" s="269" t="s">
        <v>2897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198</v>
      </c>
      <c r="AU146" s="18" t="s">
        <v>87</v>
      </c>
    </row>
    <row r="147" s="15" customFormat="1">
      <c r="A147" s="15"/>
      <c r="B147" s="270"/>
      <c r="C147" s="271"/>
      <c r="D147" s="242" t="s">
        <v>190</v>
      </c>
      <c r="E147" s="272" t="s">
        <v>1</v>
      </c>
      <c r="F147" s="273" t="s">
        <v>3392</v>
      </c>
      <c r="G147" s="271"/>
      <c r="H147" s="272" t="s">
        <v>1</v>
      </c>
      <c r="I147" s="274"/>
      <c r="J147" s="271"/>
      <c r="K147" s="271"/>
      <c r="L147" s="275"/>
      <c r="M147" s="276"/>
      <c r="N147" s="277"/>
      <c r="O147" s="277"/>
      <c r="P147" s="277"/>
      <c r="Q147" s="277"/>
      <c r="R147" s="277"/>
      <c r="S147" s="277"/>
      <c r="T147" s="27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9" t="s">
        <v>190</v>
      </c>
      <c r="AU147" s="279" t="s">
        <v>87</v>
      </c>
      <c r="AV147" s="15" t="s">
        <v>85</v>
      </c>
      <c r="AW147" s="15" t="s">
        <v>34</v>
      </c>
      <c r="AX147" s="15" t="s">
        <v>78</v>
      </c>
      <c r="AY147" s="279" t="s">
        <v>179</v>
      </c>
    </row>
    <row r="148" s="13" customFormat="1">
      <c r="A148" s="13"/>
      <c r="B148" s="247"/>
      <c r="C148" s="248"/>
      <c r="D148" s="242" t="s">
        <v>190</v>
      </c>
      <c r="E148" s="249" t="s">
        <v>1</v>
      </c>
      <c r="F148" s="250" t="s">
        <v>2899</v>
      </c>
      <c r="G148" s="248"/>
      <c r="H148" s="251">
        <v>234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190</v>
      </c>
      <c r="AU148" s="257" t="s">
        <v>87</v>
      </c>
      <c r="AV148" s="13" t="s">
        <v>87</v>
      </c>
      <c r="AW148" s="13" t="s">
        <v>34</v>
      </c>
      <c r="AX148" s="13" t="s">
        <v>78</v>
      </c>
      <c r="AY148" s="257" t="s">
        <v>179</v>
      </c>
    </row>
    <row r="149" s="14" customFormat="1">
      <c r="A149" s="14"/>
      <c r="B149" s="258"/>
      <c r="C149" s="259"/>
      <c r="D149" s="242" t="s">
        <v>190</v>
      </c>
      <c r="E149" s="260" t="s">
        <v>1</v>
      </c>
      <c r="F149" s="261" t="s">
        <v>192</v>
      </c>
      <c r="G149" s="259"/>
      <c r="H149" s="262">
        <v>234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8" t="s">
        <v>190</v>
      </c>
      <c r="AU149" s="268" t="s">
        <v>87</v>
      </c>
      <c r="AV149" s="14" t="s">
        <v>186</v>
      </c>
      <c r="AW149" s="14" t="s">
        <v>34</v>
      </c>
      <c r="AX149" s="14" t="s">
        <v>85</v>
      </c>
      <c r="AY149" s="268" t="s">
        <v>179</v>
      </c>
    </row>
    <row r="150" s="2" customFormat="1" ht="24.15" customHeight="1">
      <c r="A150" s="39"/>
      <c r="B150" s="40"/>
      <c r="C150" s="229" t="s">
        <v>186</v>
      </c>
      <c r="D150" s="229" t="s">
        <v>181</v>
      </c>
      <c r="E150" s="230" t="s">
        <v>2900</v>
      </c>
      <c r="F150" s="231" t="s">
        <v>2901</v>
      </c>
      <c r="G150" s="232" t="s">
        <v>246</v>
      </c>
      <c r="H150" s="233">
        <v>54.840000000000003</v>
      </c>
      <c r="I150" s="234"/>
      <c r="J150" s="235">
        <f>ROUND(I150*H150,2)</f>
        <v>0</v>
      </c>
      <c r="K150" s="231" t="s">
        <v>1</v>
      </c>
      <c r="L150" s="45"/>
      <c r="M150" s="236" t="s">
        <v>1</v>
      </c>
      <c r="N150" s="237" t="s">
        <v>43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186</v>
      </c>
      <c r="AT150" s="240" t="s">
        <v>181</v>
      </c>
      <c r="AU150" s="240" t="s">
        <v>87</v>
      </c>
      <c r="AY150" s="18" t="s">
        <v>179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85</v>
      </c>
      <c r="BK150" s="241">
        <f>ROUND(I150*H150,2)</f>
        <v>0</v>
      </c>
      <c r="BL150" s="18" t="s">
        <v>186</v>
      </c>
      <c r="BM150" s="240" t="s">
        <v>3396</v>
      </c>
    </row>
    <row r="151" s="2" customFormat="1">
      <c r="A151" s="39"/>
      <c r="B151" s="40"/>
      <c r="C151" s="41"/>
      <c r="D151" s="242" t="s">
        <v>188</v>
      </c>
      <c r="E151" s="41"/>
      <c r="F151" s="243" t="s">
        <v>2901</v>
      </c>
      <c r="G151" s="41"/>
      <c r="H151" s="41"/>
      <c r="I151" s="244"/>
      <c r="J151" s="41"/>
      <c r="K151" s="41"/>
      <c r="L151" s="45"/>
      <c r="M151" s="245"/>
      <c r="N151" s="24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188</v>
      </c>
      <c r="AU151" s="18" t="s">
        <v>87</v>
      </c>
    </row>
    <row r="152" s="15" customFormat="1">
      <c r="A152" s="15"/>
      <c r="B152" s="270"/>
      <c r="C152" s="271"/>
      <c r="D152" s="242" t="s">
        <v>190</v>
      </c>
      <c r="E152" s="272" t="s">
        <v>1</v>
      </c>
      <c r="F152" s="273" t="s">
        <v>2903</v>
      </c>
      <c r="G152" s="271"/>
      <c r="H152" s="272" t="s">
        <v>1</v>
      </c>
      <c r="I152" s="274"/>
      <c r="J152" s="271"/>
      <c r="K152" s="271"/>
      <c r="L152" s="275"/>
      <c r="M152" s="276"/>
      <c r="N152" s="277"/>
      <c r="O152" s="277"/>
      <c r="P152" s="277"/>
      <c r="Q152" s="277"/>
      <c r="R152" s="277"/>
      <c r="S152" s="277"/>
      <c r="T152" s="27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9" t="s">
        <v>190</v>
      </c>
      <c r="AU152" s="279" t="s">
        <v>87</v>
      </c>
      <c r="AV152" s="15" t="s">
        <v>85</v>
      </c>
      <c r="AW152" s="15" t="s">
        <v>34</v>
      </c>
      <c r="AX152" s="15" t="s">
        <v>78</v>
      </c>
      <c r="AY152" s="279" t="s">
        <v>179</v>
      </c>
    </row>
    <row r="153" s="13" customFormat="1">
      <c r="A153" s="13"/>
      <c r="B153" s="247"/>
      <c r="C153" s="248"/>
      <c r="D153" s="242" t="s">
        <v>190</v>
      </c>
      <c r="E153" s="249" t="s">
        <v>1</v>
      </c>
      <c r="F153" s="250" t="s">
        <v>2904</v>
      </c>
      <c r="G153" s="248"/>
      <c r="H153" s="251">
        <v>40.799999999999997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190</v>
      </c>
      <c r="AU153" s="257" t="s">
        <v>87</v>
      </c>
      <c r="AV153" s="13" t="s">
        <v>87</v>
      </c>
      <c r="AW153" s="13" t="s">
        <v>34</v>
      </c>
      <c r="AX153" s="13" t="s">
        <v>78</v>
      </c>
      <c r="AY153" s="257" t="s">
        <v>179</v>
      </c>
    </row>
    <row r="154" s="13" customFormat="1">
      <c r="A154" s="13"/>
      <c r="B154" s="247"/>
      <c r="C154" s="248"/>
      <c r="D154" s="242" t="s">
        <v>190</v>
      </c>
      <c r="E154" s="249" t="s">
        <v>1</v>
      </c>
      <c r="F154" s="250" t="s">
        <v>2905</v>
      </c>
      <c r="G154" s="248"/>
      <c r="H154" s="251">
        <v>14.039999999999999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190</v>
      </c>
      <c r="AU154" s="257" t="s">
        <v>87</v>
      </c>
      <c r="AV154" s="13" t="s">
        <v>87</v>
      </c>
      <c r="AW154" s="13" t="s">
        <v>34</v>
      </c>
      <c r="AX154" s="13" t="s">
        <v>78</v>
      </c>
      <c r="AY154" s="257" t="s">
        <v>179</v>
      </c>
    </row>
    <row r="155" s="14" customFormat="1">
      <c r="A155" s="14"/>
      <c r="B155" s="258"/>
      <c r="C155" s="259"/>
      <c r="D155" s="242" t="s">
        <v>190</v>
      </c>
      <c r="E155" s="260" t="s">
        <v>1</v>
      </c>
      <c r="F155" s="261" t="s">
        <v>192</v>
      </c>
      <c r="G155" s="259"/>
      <c r="H155" s="262">
        <v>54.840000000000003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190</v>
      </c>
      <c r="AU155" s="268" t="s">
        <v>87</v>
      </c>
      <c r="AV155" s="14" t="s">
        <v>186</v>
      </c>
      <c r="AW155" s="14" t="s">
        <v>34</v>
      </c>
      <c r="AX155" s="14" t="s">
        <v>85</v>
      </c>
      <c r="AY155" s="268" t="s">
        <v>179</v>
      </c>
    </row>
    <row r="156" s="2" customFormat="1" ht="37.8" customHeight="1">
      <c r="A156" s="39"/>
      <c r="B156" s="40"/>
      <c r="C156" s="229" t="s">
        <v>211</v>
      </c>
      <c r="D156" s="229" t="s">
        <v>181</v>
      </c>
      <c r="E156" s="230" t="s">
        <v>1480</v>
      </c>
      <c r="F156" s="231" t="s">
        <v>1481</v>
      </c>
      <c r="G156" s="232" t="s">
        <v>246</v>
      </c>
      <c r="H156" s="233">
        <v>135.012</v>
      </c>
      <c r="I156" s="234"/>
      <c r="J156" s="235">
        <f>ROUND(I156*H156,2)</f>
        <v>0</v>
      </c>
      <c r="K156" s="231" t="s">
        <v>1</v>
      </c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186</v>
      </c>
      <c r="AT156" s="240" t="s">
        <v>181</v>
      </c>
      <c r="AU156" s="240" t="s">
        <v>87</v>
      </c>
      <c r="AY156" s="18" t="s">
        <v>179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85</v>
      </c>
      <c r="BK156" s="241">
        <f>ROUND(I156*H156,2)</f>
        <v>0</v>
      </c>
      <c r="BL156" s="18" t="s">
        <v>186</v>
      </c>
      <c r="BM156" s="240" t="s">
        <v>3397</v>
      </c>
    </row>
    <row r="157" s="2" customFormat="1">
      <c r="A157" s="39"/>
      <c r="B157" s="40"/>
      <c r="C157" s="41"/>
      <c r="D157" s="242" t="s">
        <v>188</v>
      </c>
      <c r="E157" s="41"/>
      <c r="F157" s="243" t="s">
        <v>1481</v>
      </c>
      <c r="G157" s="41"/>
      <c r="H157" s="41"/>
      <c r="I157" s="244"/>
      <c r="J157" s="41"/>
      <c r="K157" s="41"/>
      <c r="L157" s="45"/>
      <c r="M157" s="245"/>
      <c r="N157" s="24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188</v>
      </c>
      <c r="AU157" s="18" t="s">
        <v>87</v>
      </c>
    </row>
    <row r="158" s="15" customFormat="1">
      <c r="A158" s="15"/>
      <c r="B158" s="270"/>
      <c r="C158" s="271"/>
      <c r="D158" s="242" t="s">
        <v>190</v>
      </c>
      <c r="E158" s="272" t="s">
        <v>1</v>
      </c>
      <c r="F158" s="273" t="s">
        <v>3398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9" t="s">
        <v>190</v>
      </c>
      <c r="AU158" s="279" t="s">
        <v>87</v>
      </c>
      <c r="AV158" s="15" t="s">
        <v>85</v>
      </c>
      <c r="AW158" s="15" t="s">
        <v>34</v>
      </c>
      <c r="AX158" s="15" t="s">
        <v>78</v>
      </c>
      <c r="AY158" s="279" t="s">
        <v>179</v>
      </c>
    </row>
    <row r="159" s="13" customFormat="1">
      <c r="A159" s="13"/>
      <c r="B159" s="247"/>
      <c r="C159" s="248"/>
      <c r="D159" s="242" t="s">
        <v>190</v>
      </c>
      <c r="E159" s="249" t="s">
        <v>1</v>
      </c>
      <c r="F159" s="250" t="s">
        <v>3399</v>
      </c>
      <c r="G159" s="248"/>
      <c r="H159" s="251">
        <v>5.7240000000000002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190</v>
      </c>
      <c r="AU159" s="257" t="s">
        <v>87</v>
      </c>
      <c r="AV159" s="13" t="s">
        <v>87</v>
      </c>
      <c r="AW159" s="13" t="s">
        <v>34</v>
      </c>
      <c r="AX159" s="13" t="s">
        <v>78</v>
      </c>
      <c r="AY159" s="257" t="s">
        <v>179</v>
      </c>
    </row>
    <row r="160" s="13" customFormat="1">
      <c r="A160" s="13"/>
      <c r="B160" s="247"/>
      <c r="C160" s="248"/>
      <c r="D160" s="242" t="s">
        <v>190</v>
      </c>
      <c r="E160" s="249" t="s">
        <v>1</v>
      </c>
      <c r="F160" s="250" t="s">
        <v>3400</v>
      </c>
      <c r="G160" s="248"/>
      <c r="H160" s="251">
        <v>1.9199999999999999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190</v>
      </c>
      <c r="AU160" s="257" t="s">
        <v>87</v>
      </c>
      <c r="AV160" s="13" t="s">
        <v>87</v>
      </c>
      <c r="AW160" s="13" t="s">
        <v>34</v>
      </c>
      <c r="AX160" s="13" t="s">
        <v>78</v>
      </c>
      <c r="AY160" s="257" t="s">
        <v>179</v>
      </c>
    </row>
    <row r="161" s="13" customFormat="1">
      <c r="A161" s="13"/>
      <c r="B161" s="247"/>
      <c r="C161" s="248"/>
      <c r="D161" s="242" t="s">
        <v>190</v>
      </c>
      <c r="E161" s="249" t="s">
        <v>1</v>
      </c>
      <c r="F161" s="250" t="s">
        <v>3401</v>
      </c>
      <c r="G161" s="248"/>
      <c r="H161" s="251">
        <v>2.8319999999999999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190</v>
      </c>
      <c r="AU161" s="257" t="s">
        <v>87</v>
      </c>
      <c r="AV161" s="13" t="s">
        <v>87</v>
      </c>
      <c r="AW161" s="13" t="s">
        <v>34</v>
      </c>
      <c r="AX161" s="13" t="s">
        <v>78</v>
      </c>
      <c r="AY161" s="257" t="s">
        <v>179</v>
      </c>
    </row>
    <row r="162" s="13" customFormat="1">
      <c r="A162" s="13"/>
      <c r="B162" s="247"/>
      <c r="C162" s="248"/>
      <c r="D162" s="242" t="s">
        <v>190</v>
      </c>
      <c r="E162" s="249" t="s">
        <v>1</v>
      </c>
      <c r="F162" s="250" t="s">
        <v>3402</v>
      </c>
      <c r="G162" s="248"/>
      <c r="H162" s="251">
        <v>1.5600000000000001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190</v>
      </c>
      <c r="AU162" s="257" t="s">
        <v>87</v>
      </c>
      <c r="AV162" s="13" t="s">
        <v>87</v>
      </c>
      <c r="AW162" s="13" t="s">
        <v>34</v>
      </c>
      <c r="AX162" s="13" t="s">
        <v>78</v>
      </c>
      <c r="AY162" s="257" t="s">
        <v>179</v>
      </c>
    </row>
    <row r="163" s="13" customFormat="1">
      <c r="A163" s="13"/>
      <c r="B163" s="247"/>
      <c r="C163" s="248"/>
      <c r="D163" s="242" t="s">
        <v>190</v>
      </c>
      <c r="E163" s="249" t="s">
        <v>1</v>
      </c>
      <c r="F163" s="250" t="s">
        <v>3403</v>
      </c>
      <c r="G163" s="248"/>
      <c r="H163" s="251">
        <v>1.1040000000000001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190</v>
      </c>
      <c r="AU163" s="257" t="s">
        <v>87</v>
      </c>
      <c r="AV163" s="13" t="s">
        <v>87</v>
      </c>
      <c r="AW163" s="13" t="s">
        <v>34</v>
      </c>
      <c r="AX163" s="13" t="s">
        <v>78</v>
      </c>
      <c r="AY163" s="257" t="s">
        <v>179</v>
      </c>
    </row>
    <row r="164" s="13" customFormat="1">
      <c r="A164" s="13"/>
      <c r="B164" s="247"/>
      <c r="C164" s="248"/>
      <c r="D164" s="242" t="s">
        <v>190</v>
      </c>
      <c r="E164" s="249" t="s">
        <v>1</v>
      </c>
      <c r="F164" s="250" t="s">
        <v>3404</v>
      </c>
      <c r="G164" s="248"/>
      <c r="H164" s="251">
        <v>1.0800000000000001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190</v>
      </c>
      <c r="AU164" s="257" t="s">
        <v>87</v>
      </c>
      <c r="AV164" s="13" t="s">
        <v>87</v>
      </c>
      <c r="AW164" s="13" t="s">
        <v>34</v>
      </c>
      <c r="AX164" s="13" t="s">
        <v>78</v>
      </c>
      <c r="AY164" s="257" t="s">
        <v>179</v>
      </c>
    </row>
    <row r="165" s="13" customFormat="1">
      <c r="A165" s="13"/>
      <c r="B165" s="247"/>
      <c r="C165" s="248"/>
      <c r="D165" s="242" t="s">
        <v>190</v>
      </c>
      <c r="E165" s="249" t="s">
        <v>1</v>
      </c>
      <c r="F165" s="250" t="s">
        <v>3405</v>
      </c>
      <c r="G165" s="248"/>
      <c r="H165" s="251">
        <v>1.272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7" t="s">
        <v>190</v>
      </c>
      <c r="AU165" s="257" t="s">
        <v>87</v>
      </c>
      <c r="AV165" s="13" t="s">
        <v>87</v>
      </c>
      <c r="AW165" s="13" t="s">
        <v>34</v>
      </c>
      <c r="AX165" s="13" t="s">
        <v>78</v>
      </c>
      <c r="AY165" s="257" t="s">
        <v>179</v>
      </c>
    </row>
    <row r="166" s="13" customFormat="1">
      <c r="A166" s="13"/>
      <c r="B166" s="247"/>
      <c r="C166" s="248"/>
      <c r="D166" s="242" t="s">
        <v>190</v>
      </c>
      <c r="E166" s="249" t="s">
        <v>1</v>
      </c>
      <c r="F166" s="250" t="s">
        <v>3406</v>
      </c>
      <c r="G166" s="248"/>
      <c r="H166" s="251">
        <v>1.5600000000000001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190</v>
      </c>
      <c r="AU166" s="257" t="s">
        <v>87</v>
      </c>
      <c r="AV166" s="13" t="s">
        <v>87</v>
      </c>
      <c r="AW166" s="13" t="s">
        <v>34</v>
      </c>
      <c r="AX166" s="13" t="s">
        <v>78</v>
      </c>
      <c r="AY166" s="257" t="s">
        <v>179</v>
      </c>
    </row>
    <row r="167" s="13" customFormat="1">
      <c r="A167" s="13"/>
      <c r="B167" s="247"/>
      <c r="C167" s="248"/>
      <c r="D167" s="242" t="s">
        <v>190</v>
      </c>
      <c r="E167" s="249" t="s">
        <v>1</v>
      </c>
      <c r="F167" s="250" t="s">
        <v>3407</v>
      </c>
      <c r="G167" s="248"/>
      <c r="H167" s="251">
        <v>1.8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7" t="s">
        <v>190</v>
      </c>
      <c r="AU167" s="257" t="s">
        <v>87</v>
      </c>
      <c r="AV167" s="13" t="s">
        <v>87</v>
      </c>
      <c r="AW167" s="13" t="s">
        <v>34</v>
      </c>
      <c r="AX167" s="13" t="s">
        <v>78</v>
      </c>
      <c r="AY167" s="257" t="s">
        <v>179</v>
      </c>
    </row>
    <row r="168" s="13" customFormat="1">
      <c r="A168" s="13"/>
      <c r="B168" s="247"/>
      <c r="C168" s="248"/>
      <c r="D168" s="242" t="s">
        <v>190</v>
      </c>
      <c r="E168" s="249" t="s">
        <v>1</v>
      </c>
      <c r="F168" s="250" t="s">
        <v>3408</v>
      </c>
      <c r="G168" s="248"/>
      <c r="H168" s="251">
        <v>1.6319999999999999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7" t="s">
        <v>190</v>
      </c>
      <c r="AU168" s="257" t="s">
        <v>87</v>
      </c>
      <c r="AV168" s="13" t="s">
        <v>87</v>
      </c>
      <c r="AW168" s="13" t="s">
        <v>34</v>
      </c>
      <c r="AX168" s="13" t="s">
        <v>78</v>
      </c>
      <c r="AY168" s="257" t="s">
        <v>179</v>
      </c>
    </row>
    <row r="169" s="13" customFormat="1">
      <c r="A169" s="13"/>
      <c r="B169" s="247"/>
      <c r="C169" s="248"/>
      <c r="D169" s="242" t="s">
        <v>190</v>
      </c>
      <c r="E169" s="249" t="s">
        <v>1</v>
      </c>
      <c r="F169" s="250" t="s">
        <v>3409</v>
      </c>
      <c r="G169" s="248"/>
      <c r="H169" s="251">
        <v>3.1200000000000001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190</v>
      </c>
      <c r="AU169" s="257" t="s">
        <v>87</v>
      </c>
      <c r="AV169" s="13" t="s">
        <v>87</v>
      </c>
      <c r="AW169" s="13" t="s">
        <v>34</v>
      </c>
      <c r="AX169" s="13" t="s">
        <v>78</v>
      </c>
      <c r="AY169" s="257" t="s">
        <v>179</v>
      </c>
    </row>
    <row r="170" s="16" customFormat="1">
      <c r="A170" s="16"/>
      <c r="B170" s="290"/>
      <c r="C170" s="291"/>
      <c r="D170" s="242" t="s">
        <v>190</v>
      </c>
      <c r="E170" s="292" t="s">
        <v>1</v>
      </c>
      <c r="F170" s="293" t="s">
        <v>1387</v>
      </c>
      <c r="G170" s="291"/>
      <c r="H170" s="294">
        <v>23.603999999999999</v>
      </c>
      <c r="I170" s="295"/>
      <c r="J170" s="291"/>
      <c r="K170" s="291"/>
      <c r="L170" s="296"/>
      <c r="M170" s="297"/>
      <c r="N170" s="298"/>
      <c r="O170" s="298"/>
      <c r="P170" s="298"/>
      <c r="Q170" s="298"/>
      <c r="R170" s="298"/>
      <c r="S170" s="298"/>
      <c r="T170" s="299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300" t="s">
        <v>190</v>
      </c>
      <c r="AU170" s="300" t="s">
        <v>87</v>
      </c>
      <c r="AV170" s="16" t="s">
        <v>95</v>
      </c>
      <c r="AW170" s="16" t="s">
        <v>34</v>
      </c>
      <c r="AX170" s="16" t="s">
        <v>78</v>
      </c>
      <c r="AY170" s="300" t="s">
        <v>179</v>
      </c>
    </row>
    <row r="171" s="15" customFormat="1">
      <c r="A171" s="15"/>
      <c r="B171" s="270"/>
      <c r="C171" s="271"/>
      <c r="D171" s="242" t="s">
        <v>190</v>
      </c>
      <c r="E171" s="272" t="s">
        <v>1</v>
      </c>
      <c r="F171" s="273" t="s">
        <v>2917</v>
      </c>
      <c r="G171" s="271"/>
      <c r="H171" s="272" t="s">
        <v>1</v>
      </c>
      <c r="I171" s="274"/>
      <c r="J171" s="271"/>
      <c r="K171" s="271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190</v>
      </c>
      <c r="AU171" s="279" t="s">
        <v>87</v>
      </c>
      <c r="AV171" s="15" t="s">
        <v>85</v>
      </c>
      <c r="AW171" s="15" t="s">
        <v>34</v>
      </c>
      <c r="AX171" s="15" t="s">
        <v>78</v>
      </c>
      <c r="AY171" s="279" t="s">
        <v>179</v>
      </c>
    </row>
    <row r="172" s="13" customFormat="1">
      <c r="A172" s="13"/>
      <c r="B172" s="247"/>
      <c r="C172" s="248"/>
      <c r="D172" s="242" t="s">
        <v>190</v>
      </c>
      <c r="E172" s="249" t="s">
        <v>1</v>
      </c>
      <c r="F172" s="250" t="s">
        <v>3410</v>
      </c>
      <c r="G172" s="248"/>
      <c r="H172" s="251">
        <v>7.008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190</v>
      </c>
      <c r="AU172" s="257" t="s">
        <v>87</v>
      </c>
      <c r="AV172" s="13" t="s">
        <v>87</v>
      </c>
      <c r="AW172" s="13" t="s">
        <v>34</v>
      </c>
      <c r="AX172" s="13" t="s">
        <v>78</v>
      </c>
      <c r="AY172" s="257" t="s">
        <v>179</v>
      </c>
    </row>
    <row r="173" s="13" customFormat="1">
      <c r="A173" s="13"/>
      <c r="B173" s="247"/>
      <c r="C173" s="248"/>
      <c r="D173" s="242" t="s">
        <v>190</v>
      </c>
      <c r="E173" s="249" t="s">
        <v>1</v>
      </c>
      <c r="F173" s="250" t="s">
        <v>3411</v>
      </c>
      <c r="G173" s="248"/>
      <c r="H173" s="251">
        <v>5.3760000000000003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190</v>
      </c>
      <c r="AU173" s="257" t="s">
        <v>87</v>
      </c>
      <c r="AV173" s="13" t="s">
        <v>87</v>
      </c>
      <c r="AW173" s="13" t="s">
        <v>34</v>
      </c>
      <c r="AX173" s="13" t="s">
        <v>78</v>
      </c>
      <c r="AY173" s="257" t="s">
        <v>179</v>
      </c>
    </row>
    <row r="174" s="13" customFormat="1">
      <c r="A174" s="13"/>
      <c r="B174" s="247"/>
      <c r="C174" s="248"/>
      <c r="D174" s="242" t="s">
        <v>190</v>
      </c>
      <c r="E174" s="249" t="s">
        <v>1</v>
      </c>
      <c r="F174" s="250" t="s">
        <v>3412</v>
      </c>
      <c r="G174" s="248"/>
      <c r="H174" s="251">
        <v>5.3760000000000003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7" t="s">
        <v>190</v>
      </c>
      <c r="AU174" s="257" t="s">
        <v>87</v>
      </c>
      <c r="AV174" s="13" t="s">
        <v>87</v>
      </c>
      <c r="AW174" s="13" t="s">
        <v>34</v>
      </c>
      <c r="AX174" s="13" t="s">
        <v>78</v>
      </c>
      <c r="AY174" s="257" t="s">
        <v>179</v>
      </c>
    </row>
    <row r="175" s="13" customFormat="1">
      <c r="A175" s="13"/>
      <c r="B175" s="247"/>
      <c r="C175" s="248"/>
      <c r="D175" s="242" t="s">
        <v>190</v>
      </c>
      <c r="E175" s="249" t="s">
        <v>1</v>
      </c>
      <c r="F175" s="250" t="s">
        <v>3413</v>
      </c>
      <c r="G175" s="248"/>
      <c r="H175" s="251">
        <v>6.7199999999999998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7" t="s">
        <v>190</v>
      </c>
      <c r="AU175" s="257" t="s">
        <v>87</v>
      </c>
      <c r="AV175" s="13" t="s">
        <v>87</v>
      </c>
      <c r="AW175" s="13" t="s">
        <v>34</v>
      </c>
      <c r="AX175" s="13" t="s">
        <v>78</v>
      </c>
      <c r="AY175" s="257" t="s">
        <v>179</v>
      </c>
    </row>
    <row r="176" s="13" customFormat="1">
      <c r="A176" s="13"/>
      <c r="B176" s="247"/>
      <c r="C176" s="248"/>
      <c r="D176" s="242" t="s">
        <v>190</v>
      </c>
      <c r="E176" s="249" t="s">
        <v>1</v>
      </c>
      <c r="F176" s="250" t="s">
        <v>3414</v>
      </c>
      <c r="G176" s="248"/>
      <c r="H176" s="251">
        <v>6.8159999999999998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190</v>
      </c>
      <c r="AU176" s="257" t="s">
        <v>87</v>
      </c>
      <c r="AV176" s="13" t="s">
        <v>87</v>
      </c>
      <c r="AW176" s="13" t="s">
        <v>34</v>
      </c>
      <c r="AX176" s="13" t="s">
        <v>78</v>
      </c>
      <c r="AY176" s="257" t="s">
        <v>179</v>
      </c>
    </row>
    <row r="177" s="13" customFormat="1">
      <c r="A177" s="13"/>
      <c r="B177" s="247"/>
      <c r="C177" s="248"/>
      <c r="D177" s="242" t="s">
        <v>190</v>
      </c>
      <c r="E177" s="249" t="s">
        <v>1</v>
      </c>
      <c r="F177" s="250" t="s">
        <v>3415</v>
      </c>
      <c r="G177" s="248"/>
      <c r="H177" s="251">
        <v>6.2400000000000002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7" t="s">
        <v>190</v>
      </c>
      <c r="AU177" s="257" t="s">
        <v>87</v>
      </c>
      <c r="AV177" s="13" t="s">
        <v>87</v>
      </c>
      <c r="AW177" s="13" t="s">
        <v>34</v>
      </c>
      <c r="AX177" s="13" t="s">
        <v>78</v>
      </c>
      <c r="AY177" s="257" t="s">
        <v>179</v>
      </c>
    </row>
    <row r="178" s="13" customFormat="1">
      <c r="A178" s="13"/>
      <c r="B178" s="247"/>
      <c r="C178" s="248"/>
      <c r="D178" s="242" t="s">
        <v>190</v>
      </c>
      <c r="E178" s="249" t="s">
        <v>1</v>
      </c>
      <c r="F178" s="250" t="s">
        <v>3416</v>
      </c>
      <c r="G178" s="248"/>
      <c r="H178" s="251">
        <v>6.1440000000000001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190</v>
      </c>
      <c r="AU178" s="257" t="s">
        <v>87</v>
      </c>
      <c r="AV178" s="13" t="s">
        <v>87</v>
      </c>
      <c r="AW178" s="13" t="s">
        <v>34</v>
      </c>
      <c r="AX178" s="13" t="s">
        <v>78</v>
      </c>
      <c r="AY178" s="257" t="s">
        <v>179</v>
      </c>
    </row>
    <row r="179" s="13" customFormat="1">
      <c r="A179" s="13"/>
      <c r="B179" s="247"/>
      <c r="C179" s="248"/>
      <c r="D179" s="242" t="s">
        <v>190</v>
      </c>
      <c r="E179" s="249" t="s">
        <v>1</v>
      </c>
      <c r="F179" s="250" t="s">
        <v>3417</v>
      </c>
      <c r="G179" s="248"/>
      <c r="H179" s="251">
        <v>6.3360000000000003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7" t="s">
        <v>190</v>
      </c>
      <c r="AU179" s="257" t="s">
        <v>87</v>
      </c>
      <c r="AV179" s="13" t="s">
        <v>87</v>
      </c>
      <c r="AW179" s="13" t="s">
        <v>34</v>
      </c>
      <c r="AX179" s="13" t="s">
        <v>78</v>
      </c>
      <c r="AY179" s="257" t="s">
        <v>179</v>
      </c>
    </row>
    <row r="180" s="13" customFormat="1">
      <c r="A180" s="13"/>
      <c r="B180" s="247"/>
      <c r="C180" s="248"/>
      <c r="D180" s="242" t="s">
        <v>190</v>
      </c>
      <c r="E180" s="249" t="s">
        <v>1</v>
      </c>
      <c r="F180" s="250" t="s">
        <v>3418</v>
      </c>
      <c r="G180" s="248"/>
      <c r="H180" s="251">
        <v>6.3840000000000003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7" t="s">
        <v>190</v>
      </c>
      <c r="AU180" s="257" t="s">
        <v>87</v>
      </c>
      <c r="AV180" s="13" t="s">
        <v>87</v>
      </c>
      <c r="AW180" s="13" t="s">
        <v>34</v>
      </c>
      <c r="AX180" s="13" t="s">
        <v>78</v>
      </c>
      <c r="AY180" s="257" t="s">
        <v>179</v>
      </c>
    </row>
    <row r="181" s="13" customFormat="1">
      <c r="A181" s="13"/>
      <c r="B181" s="247"/>
      <c r="C181" s="248"/>
      <c r="D181" s="242" t="s">
        <v>190</v>
      </c>
      <c r="E181" s="249" t="s">
        <v>1</v>
      </c>
      <c r="F181" s="250" t="s">
        <v>3419</v>
      </c>
      <c r="G181" s="248"/>
      <c r="H181" s="251">
        <v>7.1040000000000001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190</v>
      </c>
      <c r="AU181" s="257" t="s">
        <v>87</v>
      </c>
      <c r="AV181" s="13" t="s">
        <v>87</v>
      </c>
      <c r="AW181" s="13" t="s">
        <v>34</v>
      </c>
      <c r="AX181" s="13" t="s">
        <v>78</v>
      </c>
      <c r="AY181" s="257" t="s">
        <v>179</v>
      </c>
    </row>
    <row r="182" s="13" customFormat="1">
      <c r="A182" s="13"/>
      <c r="B182" s="247"/>
      <c r="C182" s="248"/>
      <c r="D182" s="242" t="s">
        <v>190</v>
      </c>
      <c r="E182" s="249" t="s">
        <v>1</v>
      </c>
      <c r="F182" s="250" t="s">
        <v>3420</v>
      </c>
      <c r="G182" s="248"/>
      <c r="H182" s="251">
        <v>6.96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190</v>
      </c>
      <c r="AU182" s="257" t="s">
        <v>87</v>
      </c>
      <c r="AV182" s="13" t="s">
        <v>87</v>
      </c>
      <c r="AW182" s="13" t="s">
        <v>34</v>
      </c>
      <c r="AX182" s="13" t="s">
        <v>78</v>
      </c>
      <c r="AY182" s="257" t="s">
        <v>179</v>
      </c>
    </row>
    <row r="183" s="13" customFormat="1">
      <c r="A183" s="13"/>
      <c r="B183" s="247"/>
      <c r="C183" s="248"/>
      <c r="D183" s="242" t="s">
        <v>190</v>
      </c>
      <c r="E183" s="249" t="s">
        <v>1</v>
      </c>
      <c r="F183" s="250" t="s">
        <v>3421</v>
      </c>
      <c r="G183" s="248"/>
      <c r="H183" s="251">
        <v>6.7679999999999998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7" t="s">
        <v>190</v>
      </c>
      <c r="AU183" s="257" t="s">
        <v>87</v>
      </c>
      <c r="AV183" s="13" t="s">
        <v>87</v>
      </c>
      <c r="AW183" s="13" t="s">
        <v>34</v>
      </c>
      <c r="AX183" s="13" t="s">
        <v>78</v>
      </c>
      <c r="AY183" s="257" t="s">
        <v>179</v>
      </c>
    </row>
    <row r="184" s="13" customFormat="1">
      <c r="A184" s="13"/>
      <c r="B184" s="247"/>
      <c r="C184" s="248"/>
      <c r="D184" s="242" t="s">
        <v>190</v>
      </c>
      <c r="E184" s="249" t="s">
        <v>1</v>
      </c>
      <c r="F184" s="250" t="s">
        <v>3422</v>
      </c>
      <c r="G184" s="248"/>
      <c r="H184" s="251">
        <v>5.5999999999999996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190</v>
      </c>
      <c r="AU184" s="257" t="s">
        <v>87</v>
      </c>
      <c r="AV184" s="13" t="s">
        <v>87</v>
      </c>
      <c r="AW184" s="13" t="s">
        <v>34</v>
      </c>
      <c r="AX184" s="13" t="s">
        <v>78</v>
      </c>
      <c r="AY184" s="257" t="s">
        <v>179</v>
      </c>
    </row>
    <row r="185" s="16" customFormat="1">
      <c r="A185" s="16"/>
      <c r="B185" s="290"/>
      <c r="C185" s="291"/>
      <c r="D185" s="242" t="s">
        <v>190</v>
      </c>
      <c r="E185" s="292" t="s">
        <v>1</v>
      </c>
      <c r="F185" s="293" t="s">
        <v>1387</v>
      </c>
      <c r="G185" s="291"/>
      <c r="H185" s="294">
        <v>82.831999999999994</v>
      </c>
      <c r="I185" s="295"/>
      <c r="J185" s="291"/>
      <c r="K185" s="291"/>
      <c r="L185" s="296"/>
      <c r="M185" s="297"/>
      <c r="N185" s="298"/>
      <c r="O185" s="298"/>
      <c r="P185" s="298"/>
      <c r="Q185" s="298"/>
      <c r="R185" s="298"/>
      <c r="S185" s="298"/>
      <c r="T185" s="299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0" t="s">
        <v>190</v>
      </c>
      <c r="AU185" s="300" t="s">
        <v>87</v>
      </c>
      <c r="AV185" s="16" t="s">
        <v>95</v>
      </c>
      <c r="AW185" s="16" t="s">
        <v>34</v>
      </c>
      <c r="AX185" s="16" t="s">
        <v>78</v>
      </c>
      <c r="AY185" s="300" t="s">
        <v>179</v>
      </c>
    </row>
    <row r="186" s="15" customFormat="1">
      <c r="A186" s="15"/>
      <c r="B186" s="270"/>
      <c r="C186" s="271"/>
      <c r="D186" s="242" t="s">
        <v>190</v>
      </c>
      <c r="E186" s="272" t="s">
        <v>1</v>
      </c>
      <c r="F186" s="273" t="s">
        <v>2928</v>
      </c>
      <c r="G186" s="271"/>
      <c r="H186" s="272" t="s">
        <v>1</v>
      </c>
      <c r="I186" s="274"/>
      <c r="J186" s="271"/>
      <c r="K186" s="271"/>
      <c r="L186" s="275"/>
      <c r="M186" s="276"/>
      <c r="N186" s="277"/>
      <c r="O186" s="277"/>
      <c r="P186" s="277"/>
      <c r="Q186" s="277"/>
      <c r="R186" s="277"/>
      <c r="S186" s="277"/>
      <c r="T186" s="27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9" t="s">
        <v>190</v>
      </c>
      <c r="AU186" s="279" t="s">
        <v>87</v>
      </c>
      <c r="AV186" s="15" t="s">
        <v>85</v>
      </c>
      <c r="AW186" s="15" t="s">
        <v>34</v>
      </c>
      <c r="AX186" s="15" t="s">
        <v>78</v>
      </c>
      <c r="AY186" s="279" t="s">
        <v>179</v>
      </c>
    </row>
    <row r="187" s="13" customFormat="1">
      <c r="A187" s="13"/>
      <c r="B187" s="247"/>
      <c r="C187" s="248"/>
      <c r="D187" s="242" t="s">
        <v>190</v>
      </c>
      <c r="E187" s="249" t="s">
        <v>1</v>
      </c>
      <c r="F187" s="250" t="s">
        <v>2929</v>
      </c>
      <c r="G187" s="248"/>
      <c r="H187" s="251">
        <v>2.3999999999999999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190</v>
      </c>
      <c r="AU187" s="257" t="s">
        <v>87</v>
      </c>
      <c r="AV187" s="13" t="s">
        <v>87</v>
      </c>
      <c r="AW187" s="13" t="s">
        <v>34</v>
      </c>
      <c r="AX187" s="13" t="s">
        <v>78</v>
      </c>
      <c r="AY187" s="257" t="s">
        <v>179</v>
      </c>
    </row>
    <row r="188" s="13" customFormat="1">
      <c r="A188" s="13"/>
      <c r="B188" s="247"/>
      <c r="C188" s="248"/>
      <c r="D188" s="242" t="s">
        <v>190</v>
      </c>
      <c r="E188" s="249" t="s">
        <v>1</v>
      </c>
      <c r="F188" s="250" t="s">
        <v>2930</v>
      </c>
      <c r="G188" s="248"/>
      <c r="H188" s="251">
        <v>2.3999999999999999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190</v>
      </c>
      <c r="AU188" s="257" t="s">
        <v>87</v>
      </c>
      <c r="AV188" s="13" t="s">
        <v>87</v>
      </c>
      <c r="AW188" s="13" t="s">
        <v>34</v>
      </c>
      <c r="AX188" s="13" t="s">
        <v>78</v>
      </c>
      <c r="AY188" s="257" t="s">
        <v>179</v>
      </c>
    </row>
    <row r="189" s="13" customFormat="1">
      <c r="A189" s="13"/>
      <c r="B189" s="247"/>
      <c r="C189" s="248"/>
      <c r="D189" s="242" t="s">
        <v>190</v>
      </c>
      <c r="E189" s="249" t="s">
        <v>1</v>
      </c>
      <c r="F189" s="250" t="s">
        <v>2931</v>
      </c>
      <c r="G189" s="248"/>
      <c r="H189" s="251">
        <v>2.3999999999999999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190</v>
      </c>
      <c r="AU189" s="257" t="s">
        <v>87</v>
      </c>
      <c r="AV189" s="13" t="s">
        <v>87</v>
      </c>
      <c r="AW189" s="13" t="s">
        <v>34</v>
      </c>
      <c r="AX189" s="13" t="s">
        <v>78</v>
      </c>
      <c r="AY189" s="257" t="s">
        <v>179</v>
      </c>
    </row>
    <row r="190" s="13" customFormat="1">
      <c r="A190" s="13"/>
      <c r="B190" s="247"/>
      <c r="C190" s="248"/>
      <c r="D190" s="242" t="s">
        <v>190</v>
      </c>
      <c r="E190" s="249" t="s">
        <v>1</v>
      </c>
      <c r="F190" s="250" t="s">
        <v>2932</v>
      </c>
      <c r="G190" s="248"/>
      <c r="H190" s="251">
        <v>2.3999999999999999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7" t="s">
        <v>190</v>
      </c>
      <c r="AU190" s="257" t="s">
        <v>87</v>
      </c>
      <c r="AV190" s="13" t="s">
        <v>87</v>
      </c>
      <c r="AW190" s="13" t="s">
        <v>34</v>
      </c>
      <c r="AX190" s="13" t="s">
        <v>78</v>
      </c>
      <c r="AY190" s="257" t="s">
        <v>179</v>
      </c>
    </row>
    <row r="191" s="13" customFormat="1">
      <c r="A191" s="13"/>
      <c r="B191" s="247"/>
      <c r="C191" s="248"/>
      <c r="D191" s="242" t="s">
        <v>190</v>
      </c>
      <c r="E191" s="249" t="s">
        <v>1</v>
      </c>
      <c r="F191" s="250" t="s">
        <v>3423</v>
      </c>
      <c r="G191" s="248"/>
      <c r="H191" s="251">
        <v>14.4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7" t="s">
        <v>190</v>
      </c>
      <c r="AU191" s="257" t="s">
        <v>87</v>
      </c>
      <c r="AV191" s="13" t="s">
        <v>87</v>
      </c>
      <c r="AW191" s="13" t="s">
        <v>34</v>
      </c>
      <c r="AX191" s="13" t="s">
        <v>78</v>
      </c>
      <c r="AY191" s="257" t="s">
        <v>179</v>
      </c>
    </row>
    <row r="192" s="13" customFormat="1">
      <c r="A192" s="13"/>
      <c r="B192" s="247"/>
      <c r="C192" s="248"/>
      <c r="D192" s="242" t="s">
        <v>190</v>
      </c>
      <c r="E192" s="249" t="s">
        <v>1</v>
      </c>
      <c r="F192" s="250" t="s">
        <v>3424</v>
      </c>
      <c r="G192" s="248"/>
      <c r="H192" s="251">
        <v>2.1760000000000002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190</v>
      </c>
      <c r="AU192" s="257" t="s">
        <v>87</v>
      </c>
      <c r="AV192" s="13" t="s">
        <v>87</v>
      </c>
      <c r="AW192" s="13" t="s">
        <v>34</v>
      </c>
      <c r="AX192" s="13" t="s">
        <v>78</v>
      </c>
      <c r="AY192" s="257" t="s">
        <v>179</v>
      </c>
    </row>
    <row r="193" s="13" customFormat="1">
      <c r="A193" s="13"/>
      <c r="B193" s="247"/>
      <c r="C193" s="248"/>
      <c r="D193" s="242" t="s">
        <v>190</v>
      </c>
      <c r="E193" s="249" t="s">
        <v>1</v>
      </c>
      <c r="F193" s="250" t="s">
        <v>3425</v>
      </c>
      <c r="G193" s="248"/>
      <c r="H193" s="251">
        <v>2.3999999999999999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190</v>
      </c>
      <c r="AU193" s="257" t="s">
        <v>87</v>
      </c>
      <c r="AV193" s="13" t="s">
        <v>87</v>
      </c>
      <c r="AW193" s="13" t="s">
        <v>34</v>
      </c>
      <c r="AX193" s="13" t="s">
        <v>78</v>
      </c>
      <c r="AY193" s="257" t="s">
        <v>179</v>
      </c>
    </row>
    <row r="194" s="16" customFormat="1">
      <c r="A194" s="16"/>
      <c r="B194" s="290"/>
      <c r="C194" s="291"/>
      <c r="D194" s="242" t="s">
        <v>190</v>
      </c>
      <c r="E194" s="292" t="s">
        <v>1</v>
      </c>
      <c r="F194" s="293" t="s">
        <v>1387</v>
      </c>
      <c r="G194" s="291"/>
      <c r="H194" s="294">
        <v>28.576000000000001</v>
      </c>
      <c r="I194" s="295"/>
      <c r="J194" s="291"/>
      <c r="K194" s="291"/>
      <c r="L194" s="296"/>
      <c r="M194" s="297"/>
      <c r="N194" s="298"/>
      <c r="O194" s="298"/>
      <c r="P194" s="298"/>
      <c r="Q194" s="298"/>
      <c r="R194" s="298"/>
      <c r="S194" s="298"/>
      <c r="T194" s="299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300" t="s">
        <v>190</v>
      </c>
      <c r="AU194" s="300" t="s">
        <v>87</v>
      </c>
      <c r="AV194" s="16" t="s">
        <v>95</v>
      </c>
      <c r="AW194" s="16" t="s">
        <v>34</v>
      </c>
      <c r="AX194" s="16" t="s">
        <v>78</v>
      </c>
      <c r="AY194" s="300" t="s">
        <v>179</v>
      </c>
    </row>
    <row r="195" s="14" customFormat="1">
      <c r="A195" s="14"/>
      <c r="B195" s="258"/>
      <c r="C195" s="259"/>
      <c r="D195" s="242" t="s">
        <v>190</v>
      </c>
      <c r="E195" s="260" t="s">
        <v>1</v>
      </c>
      <c r="F195" s="261" t="s">
        <v>192</v>
      </c>
      <c r="G195" s="259"/>
      <c r="H195" s="262">
        <v>135.012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190</v>
      </c>
      <c r="AU195" s="268" t="s">
        <v>87</v>
      </c>
      <c r="AV195" s="14" t="s">
        <v>186</v>
      </c>
      <c r="AW195" s="14" t="s">
        <v>34</v>
      </c>
      <c r="AX195" s="14" t="s">
        <v>85</v>
      </c>
      <c r="AY195" s="268" t="s">
        <v>179</v>
      </c>
    </row>
    <row r="196" s="2" customFormat="1" ht="33" customHeight="1">
      <c r="A196" s="39"/>
      <c r="B196" s="40"/>
      <c r="C196" s="229" t="s">
        <v>217</v>
      </c>
      <c r="D196" s="229" t="s">
        <v>181</v>
      </c>
      <c r="E196" s="230" t="s">
        <v>2940</v>
      </c>
      <c r="F196" s="231" t="s">
        <v>2941</v>
      </c>
      <c r="G196" s="232" t="s">
        <v>246</v>
      </c>
      <c r="H196" s="233">
        <v>301.27800000000002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186</v>
      </c>
      <c r="AT196" s="240" t="s">
        <v>181</v>
      </c>
      <c r="AU196" s="240" t="s">
        <v>87</v>
      </c>
      <c r="AY196" s="18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85</v>
      </c>
      <c r="BK196" s="241">
        <f>ROUND(I196*H196,2)</f>
        <v>0</v>
      </c>
      <c r="BL196" s="18" t="s">
        <v>186</v>
      </c>
      <c r="BM196" s="240" t="s">
        <v>3426</v>
      </c>
    </row>
    <row r="197" s="2" customFormat="1">
      <c r="A197" s="39"/>
      <c r="B197" s="40"/>
      <c r="C197" s="41"/>
      <c r="D197" s="242" t="s">
        <v>188</v>
      </c>
      <c r="E197" s="41"/>
      <c r="F197" s="243" t="s">
        <v>2941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188</v>
      </c>
      <c r="AU197" s="18" t="s">
        <v>87</v>
      </c>
    </row>
    <row r="198" s="15" customFormat="1">
      <c r="A198" s="15"/>
      <c r="B198" s="270"/>
      <c r="C198" s="271"/>
      <c r="D198" s="242" t="s">
        <v>190</v>
      </c>
      <c r="E198" s="272" t="s">
        <v>1</v>
      </c>
      <c r="F198" s="273" t="s">
        <v>3427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9" t="s">
        <v>190</v>
      </c>
      <c r="AU198" s="279" t="s">
        <v>87</v>
      </c>
      <c r="AV198" s="15" t="s">
        <v>85</v>
      </c>
      <c r="AW198" s="15" t="s">
        <v>34</v>
      </c>
      <c r="AX198" s="15" t="s">
        <v>78</v>
      </c>
      <c r="AY198" s="279" t="s">
        <v>179</v>
      </c>
    </row>
    <row r="199" s="13" customFormat="1">
      <c r="A199" s="13"/>
      <c r="B199" s="247"/>
      <c r="C199" s="248"/>
      <c r="D199" s="242" t="s">
        <v>190</v>
      </c>
      <c r="E199" s="249" t="s">
        <v>1</v>
      </c>
      <c r="F199" s="250" t="s">
        <v>3399</v>
      </c>
      <c r="G199" s="248"/>
      <c r="H199" s="251">
        <v>5.7240000000000002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190</v>
      </c>
      <c r="AU199" s="257" t="s">
        <v>87</v>
      </c>
      <c r="AV199" s="13" t="s">
        <v>87</v>
      </c>
      <c r="AW199" s="13" t="s">
        <v>34</v>
      </c>
      <c r="AX199" s="13" t="s">
        <v>78</v>
      </c>
      <c r="AY199" s="257" t="s">
        <v>179</v>
      </c>
    </row>
    <row r="200" s="13" customFormat="1">
      <c r="A200" s="13"/>
      <c r="B200" s="247"/>
      <c r="C200" s="248"/>
      <c r="D200" s="242" t="s">
        <v>190</v>
      </c>
      <c r="E200" s="249" t="s">
        <v>1</v>
      </c>
      <c r="F200" s="250" t="s">
        <v>3428</v>
      </c>
      <c r="G200" s="248"/>
      <c r="H200" s="251">
        <v>11.837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190</v>
      </c>
      <c r="AU200" s="257" t="s">
        <v>87</v>
      </c>
      <c r="AV200" s="13" t="s">
        <v>87</v>
      </c>
      <c r="AW200" s="13" t="s">
        <v>34</v>
      </c>
      <c r="AX200" s="13" t="s">
        <v>78</v>
      </c>
      <c r="AY200" s="257" t="s">
        <v>179</v>
      </c>
    </row>
    <row r="201" s="13" customFormat="1">
      <c r="A201" s="13"/>
      <c r="B201" s="247"/>
      <c r="C201" s="248"/>
      <c r="D201" s="242" t="s">
        <v>190</v>
      </c>
      <c r="E201" s="249" t="s">
        <v>1</v>
      </c>
      <c r="F201" s="250" t="s">
        <v>3429</v>
      </c>
      <c r="G201" s="248"/>
      <c r="H201" s="251">
        <v>19.934999999999999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190</v>
      </c>
      <c r="AU201" s="257" t="s">
        <v>87</v>
      </c>
      <c r="AV201" s="13" t="s">
        <v>87</v>
      </c>
      <c r="AW201" s="13" t="s">
        <v>34</v>
      </c>
      <c r="AX201" s="13" t="s">
        <v>78</v>
      </c>
      <c r="AY201" s="257" t="s">
        <v>179</v>
      </c>
    </row>
    <row r="202" s="13" customFormat="1">
      <c r="A202" s="13"/>
      <c r="B202" s="247"/>
      <c r="C202" s="248"/>
      <c r="D202" s="242" t="s">
        <v>190</v>
      </c>
      <c r="E202" s="249" t="s">
        <v>1</v>
      </c>
      <c r="F202" s="250" t="s">
        <v>3430</v>
      </c>
      <c r="G202" s="248"/>
      <c r="H202" s="251">
        <v>11.382999999999999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190</v>
      </c>
      <c r="AU202" s="257" t="s">
        <v>87</v>
      </c>
      <c r="AV202" s="13" t="s">
        <v>87</v>
      </c>
      <c r="AW202" s="13" t="s">
        <v>34</v>
      </c>
      <c r="AX202" s="13" t="s">
        <v>78</v>
      </c>
      <c r="AY202" s="257" t="s">
        <v>179</v>
      </c>
    </row>
    <row r="203" s="13" customFormat="1">
      <c r="A203" s="13"/>
      <c r="B203" s="247"/>
      <c r="C203" s="248"/>
      <c r="D203" s="242" t="s">
        <v>190</v>
      </c>
      <c r="E203" s="249" t="s">
        <v>1</v>
      </c>
      <c r="F203" s="250" t="s">
        <v>3431</v>
      </c>
      <c r="G203" s="248"/>
      <c r="H203" s="251">
        <v>0.77300000000000002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7" t="s">
        <v>190</v>
      </c>
      <c r="AU203" s="257" t="s">
        <v>87</v>
      </c>
      <c r="AV203" s="13" t="s">
        <v>87</v>
      </c>
      <c r="AW203" s="13" t="s">
        <v>34</v>
      </c>
      <c r="AX203" s="13" t="s">
        <v>78</v>
      </c>
      <c r="AY203" s="257" t="s">
        <v>179</v>
      </c>
    </row>
    <row r="204" s="13" customFormat="1">
      <c r="A204" s="13"/>
      <c r="B204" s="247"/>
      <c r="C204" s="248"/>
      <c r="D204" s="242" t="s">
        <v>190</v>
      </c>
      <c r="E204" s="249" t="s">
        <v>1</v>
      </c>
      <c r="F204" s="250" t="s">
        <v>3432</v>
      </c>
      <c r="G204" s="248"/>
      <c r="H204" s="251">
        <v>8.5060000000000002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190</v>
      </c>
      <c r="AU204" s="257" t="s">
        <v>87</v>
      </c>
      <c r="AV204" s="13" t="s">
        <v>87</v>
      </c>
      <c r="AW204" s="13" t="s">
        <v>34</v>
      </c>
      <c r="AX204" s="13" t="s">
        <v>78</v>
      </c>
      <c r="AY204" s="257" t="s">
        <v>179</v>
      </c>
    </row>
    <row r="205" s="13" customFormat="1">
      <c r="A205" s="13"/>
      <c r="B205" s="247"/>
      <c r="C205" s="248"/>
      <c r="D205" s="242" t="s">
        <v>190</v>
      </c>
      <c r="E205" s="249" t="s">
        <v>1</v>
      </c>
      <c r="F205" s="250" t="s">
        <v>3433</v>
      </c>
      <c r="G205" s="248"/>
      <c r="H205" s="251">
        <v>0.93300000000000005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190</v>
      </c>
      <c r="AU205" s="257" t="s">
        <v>87</v>
      </c>
      <c r="AV205" s="13" t="s">
        <v>87</v>
      </c>
      <c r="AW205" s="13" t="s">
        <v>34</v>
      </c>
      <c r="AX205" s="13" t="s">
        <v>78</v>
      </c>
      <c r="AY205" s="257" t="s">
        <v>179</v>
      </c>
    </row>
    <row r="206" s="13" customFormat="1">
      <c r="A206" s="13"/>
      <c r="B206" s="247"/>
      <c r="C206" s="248"/>
      <c r="D206" s="242" t="s">
        <v>190</v>
      </c>
      <c r="E206" s="249" t="s">
        <v>1</v>
      </c>
      <c r="F206" s="250" t="s">
        <v>2955</v>
      </c>
      <c r="G206" s="248"/>
      <c r="H206" s="251">
        <v>3.879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190</v>
      </c>
      <c r="AU206" s="257" t="s">
        <v>87</v>
      </c>
      <c r="AV206" s="13" t="s">
        <v>87</v>
      </c>
      <c r="AW206" s="13" t="s">
        <v>34</v>
      </c>
      <c r="AX206" s="13" t="s">
        <v>78</v>
      </c>
      <c r="AY206" s="257" t="s">
        <v>179</v>
      </c>
    </row>
    <row r="207" s="13" customFormat="1">
      <c r="A207" s="13"/>
      <c r="B207" s="247"/>
      <c r="C207" s="248"/>
      <c r="D207" s="242" t="s">
        <v>190</v>
      </c>
      <c r="E207" s="249" t="s">
        <v>1</v>
      </c>
      <c r="F207" s="250" t="s">
        <v>2956</v>
      </c>
      <c r="G207" s="248"/>
      <c r="H207" s="251">
        <v>0.85699999999999998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7" t="s">
        <v>190</v>
      </c>
      <c r="AU207" s="257" t="s">
        <v>87</v>
      </c>
      <c r="AV207" s="13" t="s">
        <v>87</v>
      </c>
      <c r="AW207" s="13" t="s">
        <v>34</v>
      </c>
      <c r="AX207" s="13" t="s">
        <v>78</v>
      </c>
      <c r="AY207" s="257" t="s">
        <v>179</v>
      </c>
    </row>
    <row r="208" s="13" customFormat="1">
      <c r="A208" s="13"/>
      <c r="B208" s="247"/>
      <c r="C208" s="248"/>
      <c r="D208" s="242" t="s">
        <v>190</v>
      </c>
      <c r="E208" s="249" t="s">
        <v>1</v>
      </c>
      <c r="F208" s="250" t="s">
        <v>2957</v>
      </c>
      <c r="G208" s="248"/>
      <c r="H208" s="251">
        <v>1.879</v>
      </c>
      <c r="I208" s="252"/>
      <c r="J208" s="248"/>
      <c r="K208" s="248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190</v>
      </c>
      <c r="AU208" s="257" t="s">
        <v>87</v>
      </c>
      <c r="AV208" s="13" t="s">
        <v>87</v>
      </c>
      <c r="AW208" s="13" t="s">
        <v>34</v>
      </c>
      <c r="AX208" s="13" t="s">
        <v>78</v>
      </c>
      <c r="AY208" s="257" t="s">
        <v>179</v>
      </c>
    </row>
    <row r="209" s="13" customFormat="1">
      <c r="A209" s="13"/>
      <c r="B209" s="247"/>
      <c r="C209" s="248"/>
      <c r="D209" s="242" t="s">
        <v>190</v>
      </c>
      <c r="E209" s="249" t="s">
        <v>1</v>
      </c>
      <c r="F209" s="250" t="s">
        <v>3434</v>
      </c>
      <c r="G209" s="248"/>
      <c r="H209" s="251">
        <v>6.0289999999999999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7" t="s">
        <v>190</v>
      </c>
      <c r="AU209" s="257" t="s">
        <v>87</v>
      </c>
      <c r="AV209" s="13" t="s">
        <v>87</v>
      </c>
      <c r="AW209" s="13" t="s">
        <v>34</v>
      </c>
      <c r="AX209" s="13" t="s">
        <v>78</v>
      </c>
      <c r="AY209" s="257" t="s">
        <v>179</v>
      </c>
    </row>
    <row r="210" s="13" customFormat="1">
      <c r="A210" s="13"/>
      <c r="B210" s="247"/>
      <c r="C210" s="248"/>
      <c r="D210" s="242" t="s">
        <v>190</v>
      </c>
      <c r="E210" s="249" t="s">
        <v>1</v>
      </c>
      <c r="F210" s="250" t="s">
        <v>3435</v>
      </c>
      <c r="G210" s="248"/>
      <c r="H210" s="251">
        <v>1.3640000000000001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190</v>
      </c>
      <c r="AU210" s="257" t="s">
        <v>87</v>
      </c>
      <c r="AV210" s="13" t="s">
        <v>87</v>
      </c>
      <c r="AW210" s="13" t="s">
        <v>34</v>
      </c>
      <c r="AX210" s="13" t="s">
        <v>78</v>
      </c>
      <c r="AY210" s="257" t="s">
        <v>179</v>
      </c>
    </row>
    <row r="211" s="13" customFormat="1">
      <c r="A211" s="13"/>
      <c r="B211" s="247"/>
      <c r="C211" s="248"/>
      <c r="D211" s="242" t="s">
        <v>190</v>
      </c>
      <c r="E211" s="249" t="s">
        <v>1</v>
      </c>
      <c r="F211" s="250" t="s">
        <v>3436</v>
      </c>
      <c r="G211" s="248"/>
      <c r="H211" s="251">
        <v>4.3319999999999999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7" t="s">
        <v>190</v>
      </c>
      <c r="AU211" s="257" t="s">
        <v>87</v>
      </c>
      <c r="AV211" s="13" t="s">
        <v>87</v>
      </c>
      <c r="AW211" s="13" t="s">
        <v>34</v>
      </c>
      <c r="AX211" s="13" t="s">
        <v>78</v>
      </c>
      <c r="AY211" s="257" t="s">
        <v>179</v>
      </c>
    </row>
    <row r="212" s="13" customFormat="1">
      <c r="A212" s="13"/>
      <c r="B212" s="247"/>
      <c r="C212" s="248"/>
      <c r="D212" s="242" t="s">
        <v>190</v>
      </c>
      <c r="E212" s="249" t="s">
        <v>1</v>
      </c>
      <c r="F212" s="250" t="s">
        <v>2962</v>
      </c>
      <c r="G212" s="248"/>
      <c r="H212" s="251">
        <v>4.7779999999999996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190</v>
      </c>
      <c r="AU212" s="257" t="s">
        <v>87</v>
      </c>
      <c r="AV212" s="13" t="s">
        <v>87</v>
      </c>
      <c r="AW212" s="13" t="s">
        <v>34</v>
      </c>
      <c r="AX212" s="13" t="s">
        <v>78</v>
      </c>
      <c r="AY212" s="257" t="s">
        <v>179</v>
      </c>
    </row>
    <row r="213" s="13" customFormat="1">
      <c r="A213" s="13"/>
      <c r="B213" s="247"/>
      <c r="C213" s="248"/>
      <c r="D213" s="242" t="s">
        <v>190</v>
      </c>
      <c r="E213" s="249" t="s">
        <v>1</v>
      </c>
      <c r="F213" s="250" t="s">
        <v>2963</v>
      </c>
      <c r="G213" s="248"/>
      <c r="H213" s="251">
        <v>0.49199999999999999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190</v>
      </c>
      <c r="AU213" s="257" t="s">
        <v>87</v>
      </c>
      <c r="AV213" s="13" t="s">
        <v>87</v>
      </c>
      <c r="AW213" s="13" t="s">
        <v>34</v>
      </c>
      <c r="AX213" s="13" t="s">
        <v>78</v>
      </c>
      <c r="AY213" s="257" t="s">
        <v>179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2964</v>
      </c>
      <c r="G214" s="248"/>
      <c r="H214" s="251">
        <v>2.4100000000000001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87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3" customFormat="1">
      <c r="A215" s="13"/>
      <c r="B215" s="247"/>
      <c r="C215" s="248"/>
      <c r="D215" s="242" t="s">
        <v>190</v>
      </c>
      <c r="E215" s="249" t="s">
        <v>1</v>
      </c>
      <c r="F215" s="250" t="s">
        <v>3437</v>
      </c>
      <c r="G215" s="248"/>
      <c r="H215" s="251">
        <v>7.6470000000000002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7" t="s">
        <v>190</v>
      </c>
      <c r="AU215" s="257" t="s">
        <v>87</v>
      </c>
      <c r="AV215" s="13" t="s">
        <v>87</v>
      </c>
      <c r="AW215" s="13" t="s">
        <v>34</v>
      </c>
      <c r="AX215" s="13" t="s">
        <v>78</v>
      </c>
      <c r="AY215" s="257" t="s">
        <v>179</v>
      </c>
    </row>
    <row r="216" s="13" customFormat="1">
      <c r="A216" s="13"/>
      <c r="B216" s="247"/>
      <c r="C216" s="248"/>
      <c r="D216" s="242" t="s">
        <v>190</v>
      </c>
      <c r="E216" s="249" t="s">
        <v>1</v>
      </c>
      <c r="F216" s="250" t="s">
        <v>2966</v>
      </c>
      <c r="G216" s="248"/>
      <c r="H216" s="251">
        <v>1.0560000000000001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190</v>
      </c>
      <c r="AU216" s="257" t="s">
        <v>87</v>
      </c>
      <c r="AV216" s="13" t="s">
        <v>87</v>
      </c>
      <c r="AW216" s="13" t="s">
        <v>34</v>
      </c>
      <c r="AX216" s="13" t="s">
        <v>78</v>
      </c>
      <c r="AY216" s="257" t="s">
        <v>179</v>
      </c>
    </row>
    <row r="217" s="13" customFormat="1">
      <c r="A217" s="13"/>
      <c r="B217" s="247"/>
      <c r="C217" s="248"/>
      <c r="D217" s="242" t="s">
        <v>190</v>
      </c>
      <c r="E217" s="249" t="s">
        <v>1</v>
      </c>
      <c r="F217" s="250" t="s">
        <v>3438</v>
      </c>
      <c r="G217" s="248"/>
      <c r="H217" s="251">
        <v>7.7770000000000001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7" t="s">
        <v>190</v>
      </c>
      <c r="AU217" s="257" t="s">
        <v>87</v>
      </c>
      <c r="AV217" s="13" t="s">
        <v>87</v>
      </c>
      <c r="AW217" s="13" t="s">
        <v>34</v>
      </c>
      <c r="AX217" s="13" t="s">
        <v>78</v>
      </c>
      <c r="AY217" s="257" t="s">
        <v>179</v>
      </c>
    </row>
    <row r="218" s="13" customFormat="1">
      <c r="A218" s="13"/>
      <c r="B218" s="247"/>
      <c r="C218" s="248"/>
      <c r="D218" s="242" t="s">
        <v>190</v>
      </c>
      <c r="E218" s="249" t="s">
        <v>1</v>
      </c>
      <c r="F218" s="250" t="s">
        <v>3439</v>
      </c>
      <c r="G218" s="248"/>
      <c r="H218" s="251">
        <v>2.5619999999999998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7" t="s">
        <v>190</v>
      </c>
      <c r="AU218" s="257" t="s">
        <v>87</v>
      </c>
      <c r="AV218" s="13" t="s">
        <v>87</v>
      </c>
      <c r="AW218" s="13" t="s">
        <v>34</v>
      </c>
      <c r="AX218" s="13" t="s">
        <v>78</v>
      </c>
      <c r="AY218" s="257" t="s">
        <v>179</v>
      </c>
    </row>
    <row r="219" s="13" customFormat="1">
      <c r="A219" s="13"/>
      <c r="B219" s="247"/>
      <c r="C219" s="248"/>
      <c r="D219" s="242" t="s">
        <v>190</v>
      </c>
      <c r="E219" s="249" t="s">
        <v>1</v>
      </c>
      <c r="F219" s="250" t="s">
        <v>2969</v>
      </c>
      <c r="G219" s="248"/>
      <c r="H219" s="251">
        <v>8.9339999999999993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190</v>
      </c>
      <c r="AU219" s="257" t="s">
        <v>87</v>
      </c>
      <c r="AV219" s="13" t="s">
        <v>87</v>
      </c>
      <c r="AW219" s="13" t="s">
        <v>34</v>
      </c>
      <c r="AX219" s="13" t="s">
        <v>78</v>
      </c>
      <c r="AY219" s="257" t="s">
        <v>179</v>
      </c>
    </row>
    <row r="220" s="13" customFormat="1">
      <c r="A220" s="13"/>
      <c r="B220" s="247"/>
      <c r="C220" s="248"/>
      <c r="D220" s="242" t="s">
        <v>190</v>
      </c>
      <c r="E220" s="249" t="s">
        <v>1</v>
      </c>
      <c r="F220" s="250" t="s">
        <v>3440</v>
      </c>
      <c r="G220" s="248"/>
      <c r="H220" s="251">
        <v>3.5150000000000001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190</v>
      </c>
      <c r="AU220" s="257" t="s">
        <v>87</v>
      </c>
      <c r="AV220" s="13" t="s">
        <v>87</v>
      </c>
      <c r="AW220" s="13" t="s">
        <v>34</v>
      </c>
      <c r="AX220" s="13" t="s">
        <v>78</v>
      </c>
      <c r="AY220" s="257" t="s">
        <v>179</v>
      </c>
    </row>
    <row r="221" s="13" customFormat="1">
      <c r="A221" s="13"/>
      <c r="B221" s="247"/>
      <c r="C221" s="248"/>
      <c r="D221" s="242" t="s">
        <v>190</v>
      </c>
      <c r="E221" s="249" t="s">
        <v>1</v>
      </c>
      <c r="F221" s="250" t="s">
        <v>2971</v>
      </c>
      <c r="G221" s="248"/>
      <c r="H221" s="251">
        <v>5.9260000000000002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7" t="s">
        <v>190</v>
      </c>
      <c r="AU221" s="257" t="s">
        <v>87</v>
      </c>
      <c r="AV221" s="13" t="s">
        <v>87</v>
      </c>
      <c r="AW221" s="13" t="s">
        <v>34</v>
      </c>
      <c r="AX221" s="13" t="s">
        <v>78</v>
      </c>
      <c r="AY221" s="257" t="s">
        <v>179</v>
      </c>
    </row>
    <row r="222" s="13" customFormat="1">
      <c r="A222" s="13"/>
      <c r="B222" s="247"/>
      <c r="C222" s="248"/>
      <c r="D222" s="242" t="s">
        <v>190</v>
      </c>
      <c r="E222" s="249" t="s">
        <v>1</v>
      </c>
      <c r="F222" s="250" t="s">
        <v>2972</v>
      </c>
      <c r="G222" s="248"/>
      <c r="H222" s="251">
        <v>4.8849999999999998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7" t="s">
        <v>190</v>
      </c>
      <c r="AU222" s="257" t="s">
        <v>87</v>
      </c>
      <c r="AV222" s="13" t="s">
        <v>87</v>
      </c>
      <c r="AW222" s="13" t="s">
        <v>34</v>
      </c>
      <c r="AX222" s="13" t="s">
        <v>78</v>
      </c>
      <c r="AY222" s="257" t="s">
        <v>179</v>
      </c>
    </row>
    <row r="223" s="13" customFormat="1">
      <c r="A223" s="13"/>
      <c r="B223" s="247"/>
      <c r="C223" s="248"/>
      <c r="D223" s="242" t="s">
        <v>190</v>
      </c>
      <c r="E223" s="249" t="s">
        <v>1</v>
      </c>
      <c r="F223" s="250" t="s">
        <v>3441</v>
      </c>
      <c r="G223" s="248"/>
      <c r="H223" s="251">
        <v>5.8819999999999997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7" t="s">
        <v>190</v>
      </c>
      <c r="AU223" s="257" t="s">
        <v>87</v>
      </c>
      <c r="AV223" s="13" t="s">
        <v>87</v>
      </c>
      <c r="AW223" s="13" t="s">
        <v>34</v>
      </c>
      <c r="AX223" s="13" t="s">
        <v>78</v>
      </c>
      <c r="AY223" s="257" t="s">
        <v>179</v>
      </c>
    </row>
    <row r="224" s="13" customFormat="1">
      <c r="A224" s="13"/>
      <c r="B224" s="247"/>
      <c r="C224" s="248"/>
      <c r="D224" s="242" t="s">
        <v>190</v>
      </c>
      <c r="E224" s="249" t="s">
        <v>1</v>
      </c>
      <c r="F224" s="250" t="s">
        <v>3442</v>
      </c>
      <c r="G224" s="248"/>
      <c r="H224" s="251">
        <v>1.51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190</v>
      </c>
      <c r="AU224" s="257" t="s">
        <v>87</v>
      </c>
      <c r="AV224" s="13" t="s">
        <v>87</v>
      </c>
      <c r="AW224" s="13" t="s">
        <v>34</v>
      </c>
      <c r="AX224" s="13" t="s">
        <v>78</v>
      </c>
      <c r="AY224" s="257" t="s">
        <v>179</v>
      </c>
    </row>
    <row r="225" s="16" customFormat="1">
      <c r="A225" s="16"/>
      <c r="B225" s="290"/>
      <c r="C225" s="291"/>
      <c r="D225" s="242" t="s">
        <v>190</v>
      </c>
      <c r="E225" s="292" t="s">
        <v>1</v>
      </c>
      <c r="F225" s="293" t="s">
        <v>1387</v>
      </c>
      <c r="G225" s="291"/>
      <c r="H225" s="294">
        <v>134.80500000000001</v>
      </c>
      <c r="I225" s="295"/>
      <c r="J225" s="291"/>
      <c r="K225" s="291"/>
      <c r="L225" s="296"/>
      <c r="M225" s="297"/>
      <c r="N225" s="298"/>
      <c r="O225" s="298"/>
      <c r="P225" s="298"/>
      <c r="Q225" s="298"/>
      <c r="R225" s="298"/>
      <c r="S225" s="298"/>
      <c r="T225" s="299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0" t="s">
        <v>190</v>
      </c>
      <c r="AU225" s="300" t="s">
        <v>87</v>
      </c>
      <c r="AV225" s="16" t="s">
        <v>95</v>
      </c>
      <c r="AW225" s="16" t="s">
        <v>34</v>
      </c>
      <c r="AX225" s="16" t="s">
        <v>78</v>
      </c>
      <c r="AY225" s="300" t="s">
        <v>179</v>
      </c>
    </row>
    <row r="226" s="15" customFormat="1">
      <c r="A226" s="15"/>
      <c r="B226" s="270"/>
      <c r="C226" s="271"/>
      <c r="D226" s="242" t="s">
        <v>190</v>
      </c>
      <c r="E226" s="272" t="s">
        <v>1</v>
      </c>
      <c r="F226" s="273" t="s">
        <v>3443</v>
      </c>
      <c r="G226" s="271"/>
      <c r="H226" s="272" t="s">
        <v>1</v>
      </c>
      <c r="I226" s="274"/>
      <c r="J226" s="271"/>
      <c r="K226" s="271"/>
      <c r="L226" s="275"/>
      <c r="M226" s="276"/>
      <c r="N226" s="277"/>
      <c r="O226" s="277"/>
      <c r="P226" s="277"/>
      <c r="Q226" s="277"/>
      <c r="R226" s="277"/>
      <c r="S226" s="277"/>
      <c r="T226" s="27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9" t="s">
        <v>190</v>
      </c>
      <c r="AU226" s="279" t="s">
        <v>87</v>
      </c>
      <c r="AV226" s="15" t="s">
        <v>85</v>
      </c>
      <c r="AW226" s="15" t="s">
        <v>34</v>
      </c>
      <c r="AX226" s="15" t="s">
        <v>78</v>
      </c>
      <c r="AY226" s="279" t="s">
        <v>179</v>
      </c>
    </row>
    <row r="227" s="13" customFormat="1">
      <c r="A227" s="13"/>
      <c r="B227" s="247"/>
      <c r="C227" s="248"/>
      <c r="D227" s="242" t="s">
        <v>190</v>
      </c>
      <c r="E227" s="249" t="s">
        <v>1</v>
      </c>
      <c r="F227" s="250" t="s">
        <v>3444</v>
      </c>
      <c r="G227" s="248"/>
      <c r="H227" s="251">
        <v>13.333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7" t="s">
        <v>190</v>
      </c>
      <c r="AU227" s="257" t="s">
        <v>87</v>
      </c>
      <c r="AV227" s="13" t="s">
        <v>87</v>
      </c>
      <c r="AW227" s="13" t="s">
        <v>34</v>
      </c>
      <c r="AX227" s="13" t="s">
        <v>78</v>
      </c>
      <c r="AY227" s="257" t="s">
        <v>179</v>
      </c>
    </row>
    <row r="228" s="13" customFormat="1">
      <c r="A228" s="13"/>
      <c r="B228" s="247"/>
      <c r="C228" s="248"/>
      <c r="D228" s="242" t="s">
        <v>190</v>
      </c>
      <c r="E228" s="249" t="s">
        <v>1</v>
      </c>
      <c r="F228" s="250" t="s">
        <v>3445</v>
      </c>
      <c r="G228" s="248"/>
      <c r="H228" s="251">
        <v>29.594000000000001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190</v>
      </c>
      <c r="AU228" s="257" t="s">
        <v>87</v>
      </c>
      <c r="AV228" s="13" t="s">
        <v>87</v>
      </c>
      <c r="AW228" s="13" t="s">
        <v>34</v>
      </c>
      <c r="AX228" s="13" t="s">
        <v>78</v>
      </c>
      <c r="AY228" s="257" t="s">
        <v>179</v>
      </c>
    </row>
    <row r="229" s="13" customFormat="1">
      <c r="A229" s="13"/>
      <c r="B229" s="247"/>
      <c r="C229" s="248"/>
      <c r="D229" s="242" t="s">
        <v>190</v>
      </c>
      <c r="E229" s="249" t="s">
        <v>1</v>
      </c>
      <c r="F229" s="250" t="s">
        <v>2977</v>
      </c>
      <c r="G229" s="248"/>
      <c r="H229" s="251">
        <v>38.829999999999998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190</v>
      </c>
      <c r="AU229" s="257" t="s">
        <v>87</v>
      </c>
      <c r="AV229" s="13" t="s">
        <v>87</v>
      </c>
      <c r="AW229" s="13" t="s">
        <v>34</v>
      </c>
      <c r="AX229" s="13" t="s">
        <v>78</v>
      </c>
      <c r="AY229" s="257" t="s">
        <v>179</v>
      </c>
    </row>
    <row r="230" s="13" customFormat="1">
      <c r="A230" s="13"/>
      <c r="B230" s="247"/>
      <c r="C230" s="248"/>
      <c r="D230" s="242" t="s">
        <v>190</v>
      </c>
      <c r="E230" s="249" t="s">
        <v>1</v>
      </c>
      <c r="F230" s="250" t="s">
        <v>3446</v>
      </c>
      <c r="G230" s="248"/>
      <c r="H230" s="251">
        <v>12.960000000000001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7" t="s">
        <v>190</v>
      </c>
      <c r="AU230" s="257" t="s">
        <v>87</v>
      </c>
      <c r="AV230" s="13" t="s">
        <v>87</v>
      </c>
      <c r="AW230" s="13" t="s">
        <v>34</v>
      </c>
      <c r="AX230" s="13" t="s">
        <v>78</v>
      </c>
      <c r="AY230" s="257" t="s">
        <v>179</v>
      </c>
    </row>
    <row r="231" s="13" customFormat="1">
      <c r="A231" s="13"/>
      <c r="B231" s="247"/>
      <c r="C231" s="248"/>
      <c r="D231" s="242" t="s">
        <v>190</v>
      </c>
      <c r="E231" s="249" t="s">
        <v>1</v>
      </c>
      <c r="F231" s="250" t="s">
        <v>3447</v>
      </c>
      <c r="G231" s="248"/>
      <c r="H231" s="251">
        <v>11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190</v>
      </c>
      <c r="AU231" s="257" t="s">
        <v>87</v>
      </c>
      <c r="AV231" s="13" t="s">
        <v>87</v>
      </c>
      <c r="AW231" s="13" t="s">
        <v>34</v>
      </c>
      <c r="AX231" s="13" t="s">
        <v>78</v>
      </c>
      <c r="AY231" s="257" t="s">
        <v>179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3448</v>
      </c>
      <c r="G232" s="248"/>
      <c r="H232" s="251">
        <v>9.7200000000000006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87</v>
      </c>
      <c r="AV232" s="13" t="s">
        <v>87</v>
      </c>
      <c r="AW232" s="13" t="s">
        <v>34</v>
      </c>
      <c r="AX232" s="13" t="s">
        <v>78</v>
      </c>
      <c r="AY232" s="257" t="s">
        <v>179</v>
      </c>
    </row>
    <row r="233" s="13" customFormat="1">
      <c r="A233" s="13"/>
      <c r="B233" s="247"/>
      <c r="C233" s="248"/>
      <c r="D233" s="242" t="s">
        <v>190</v>
      </c>
      <c r="E233" s="249" t="s">
        <v>1</v>
      </c>
      <c r="F233" s="250" t="s">
        <v>3449</v>
      </c>
      <c r="G233" s="248"/>
      <c r="H233" s="251">
        <v>10.359999999999999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7" t="s">
        <v>190</v>
      </c>
      <c r="AU233" s="257" t="s">
        <v>87</v>
      </c>
      <c r="AV233" s="13" t="s">
        <v>87</v>
      </c>
      <c r="AW233" s="13" t="s">
        <v>34</v>
      </c>
      <c r="AX233" s="13" t="s">
        <v>78</v>
      </c>
      <c r="AY233" s="257" t="s">
        <v>179</v>
      </c>
    </row>
    <row r="234" s="13" customFormat="1">
      <c r="A234" s="13"/>
      <c r="B234" s="247"/>
      <c r="C234" s="248"/>
      <c r="D234" s="242" t="s">
        <v>190</v>
      </c>
      <c r="E234" s="249" t="s">
        <v>1</v>
      </c>
      <c r="F234" s="250" t="s">
        <v>3450</v>
      </c>
      <c r="G234" s="248"/>
      <c r="H234" s="251">
        <v>9.3960000000000008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7" t="s">
        <v>190</v>
      </c>
      <c r="AU234" s="257" t="s">
        <v>87</v>
      </c>
      <c r="AV234" s="13" t="s">
        <v>87</v>
      </c>
      <c r="AW234" s="13" t="s">
        <v>34</v>
      </c>
      <c r="AX234" s="13" t="s">
        <v>78</v>
      </c>
      <c r="AY234" s="257" t="s">
        <v>179</v>
      </c>
    </row>
    <row r="235" s="13" customFormat="1">
      <c r="A235" s="13"/>
      <c r="B235" s="247"/>
      <c r="C235" s="248"/>
      <c r="D235" s="242" t="s">
        <v>190</v>
      </c>
      <c r="E235" s="249" t="s">
        <v>1</v>
      </c>
      <c r="F235" s="250" t="s">
        <v>3451</v>
      </c>
      <c r="G235" s="248"/>
      <c r="H235" s="251">
        <v>11.119999999999999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7" t="s">
        <v>190</v>
      </c>
      <c r="AU235" s="257" t="s">
        <v>87</v>
      </c>
      <c r="AV235" s="13" t="s">
        <v>87</v>
      </c>
      <c r="AW235" s="13" t="s">
        <v>34</v>
      </c>
      <c r="AX235" s="13" t="s">
        <v>78</v>
      </c>
      <c r="AY235" s="257" t="s">
        <v>179</v>
      </c>
    </row>
    <row r="236" s="13" customFormat="1">
      <c r="A236" s="13"/>
      <c r="B236" s="247"/>
      <c r="C236" s="248"/>
      <c r="D236" s="242" t="s">
        <v>190</v>
      </c>
      <c r="E236" s="249" t="s">
        <v>1</v>
      </c>
      <c r="F236" s="250" t="s">
        <v>3452</v>
      </c>
      <c r="G236" s="248"/>
      <c r="H236" s="251">
        <v>7.7279999999999998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7" t="s">
        <v>190</v>
      </c>
      <c r="AU236" s="257" t="s">
        <v>87</v>
      </c>
      <c r="AV236" s="13" t="s">
        <v>87</v>
      </c>
      <c r="AW236" s="13" t="s">
        <v>34</v>
      </c>
      <c r="AX236" s="13" t="s">
        <v>78</v>
      </c>
      <c r="AY236" s="257" t="s">
        <v>179</v>
      </c>
    </row>
    <row r="237" s="13" customFormat="1">
      <c r="A237" s="13"/>
      <c r="B237" s="247"/>
      <c r="C237" s="248"/>
      <c r="D237" s="242" t="s">
        <v>190</v>
      </c>
      <c r="E237" s="249" t="s">
        <v>1</v>
      </c>
      <c r="F237" s="250" t="s">
        <v>3453</v>
      </c>
      <c r="G237" s="248"/>
      <c r="H237" s="251">
        <v>36.036000000000001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190</v>
      </c>
      <c r="AU237" s="257" t="s">
        <v>87</v>
      </c>
      <c r="AV237" s="13" t="s">
        <v>87</v>
      </c>
      <c r="AW237" s="13" t="s">
        <v>34</v>
      </c>
      <c r="AX237" s="13" t="s">
        <v>78</v>
      </c>
      <c r="AY237" s="257" t="s">
        <v>179</v>
      </c>
    </row>
    <row r="238" s="16" customFormat="1">
      <c r="A238" s="16"/>
      <c r="B238" s="290"/>
      <c r="C238" s="291"/>
      <c r="D238" s="242" t="s">
        <v>190</v>
      </c>
      <c r="E238" s="292" t="s">
        <v>1</v>
      </c>
      <c r="F238" s="293" t="s">
        <v>1387</v>
      </c>
      <c r="G238" s="291"/>
      <c r="H238" s="294">
        <v>190.077</v>
      </c>
      <c r="I238" s="295"/>
      <c r="J238" s="291"/>
      <c r="K238" s="291"/>
      <c r="L238" s="296"/>
      <c r="M238" s="297"/>
      <c r="N238" s="298"/>
      <c r="O238" s="298"/>
      <c r="P238" s="298"/>
      <c r="Q238" s="298"/>
      <c r="R238" s="298"/>
      <c r="S238" s="298"/>
      <c r="T238" s="299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0" t="s">
        <v>190</v>
      </c>
      <c r="AU238" s="300" t="s">
        <v>87</v>
      </c>
      <c r="AV238" s="16" t="s">
        <v>95</v>
      </c>
      <c r="AW238" s="16" t="s">
        <v>34</v>
      </c>
      <c r="AX238" s="16" t="s">
        <v>78</v>
      </c>
      <c r="AY238" s="300" t="s">
        <v>179</v>
      </c>
    </row>
    <row r="239" s="15" customFormat="1">
      <c r="A239" s="15"/>
      <c r="B239" s="270"/>
      <c r="C239" s="271"/>
      <c r="D239" s="242" t="s">
        <v>190</v>
      </c>
      <c r="E239" s="272" t="s">
        <v>1</v>
      </c>
      <c r="F239" s="273" t="s">
        <v>3454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190</v>
      </c>
      <c r="AU239" s="279" t="s">
        <v>87</v>
      </c>
      <c r="AV239" s="15" t="s">
        <v>85</v>
      </c>
      <c r="AW239" s="15" t="s">
        <v>34</v>
      </c>
      <c r="AX239" s="15" t="s">
        <v>78</v>
      </c>
      <c r="AY239" s="279" t="s">
        <v>179</v>
      </c>
    </row>
    <row r="240" s="13" customFormat="1">
      <c r="A240" s="13"/>
      <c r="B240" s="247"/>
      <c r="C240" s="248"/>
      <c r="D240" s="242" t="s">
        <v>190</v>
      </c>
      <c r="E240" s="249" t="s">
        <v>1</v>
      </c>
      <c r="F240" s="250" t="s">
        <v>3455</v>
      </c>
      <c r="G240" s="248"/>
      <c r="H240" s="251">
        <v>-23.603999999999999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190</v>
      </c>
      <c r="AU240" s="257" t="s">
        <v>87</v>
      </c>
      <c r="AV240" s="13" t="s">
        <v>87</v>
      </c>
      <c r="AW240" s="13" t="s">
        <v>34</v>
      </c>
      <c r="AX240" s="13" t="s">
        <v>78</v>
      </c>
      <c r="AY240" s="257" t="s">
        <v>179</v>
      </c>
    </row>
    <row r="241" s="16" customFormat="1">
      <c r="A241" s="16"/>
      <c r="B241" s="290"/>
      <c r="C241" s="291"/>
      <c r="D241" s="242" t="s">
        <v>190</v>
      </c>
      <c r="E241" s="292" t="s">
        <v>1</v>
      </c>
      <c r="F241" s="293" t="s">
        <v>1387</v>
      </c>
      <c r="G241" s="291"/>
      <c r="H241" s="294">
        <v>-23.603999999999999</v>
      </c>
      <c r="I241" s="295"/>
      <c r="J241" s="291"/>
      <c r="K241" s="291"/>
      <c r="L241" s="296"/>
      <c r="M241" s="297"/>
      <c r="N241" s="298"/>
      <c r="O241" s="298"/>
      <c r="P241" s="298"/>
      <c r="Q241" s="298"/>
      <c r="R241" s="298"/>
      <c r="S241" s="298"/>
      <c r="T241" s="299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0" t="s">
        <v>190</v>
      </c>
      <c r="AU241" s="300" t="s">
        <v>87</v>
      </c>
      <c r="AV241" s="16" t="s">
        <v>95</v>
      </c>
      <c r="AW241" s="16" t="s">
        <v>34</v>
      </c>
      <c r="AX241" s="16" t="s">
        <v>78</v>
      </c>
      <c r="AY241" s="300" t="s">
        <v>179</v>
      </c>
    </row>
    <row r="242" s="14" customFormat="1">
      <c r="A242" s="14"/>
      <c r="B242" s="258"/>
      <c r="C242" s="259"/>
      <c r="D242" s="242" t="s">
        <v>190</v>
      </c>
      <c r="E242" s="260" t="s">
        <v>1</v>
      </c>
      <c r="F242" s="261" t="s">
        <v>192</v>
      </c>
      <c r="G242" s="259"/>
      <c r="H242" s="262">
        <v>301.27800000000002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8" t="s">
        <v>190</v>
      </c>
      <c r="AU242" s="268" t="s">
        <v>87</v>
      </c>
      <c r="AV242" s="14" t="s">
        <v>186</v>
      </c>
      <c r="AW242" s="14" t="s">
        <v>34</v>
      </c>
      <c r="AX242" s="14" t="s">
        <v>85</v>
      </c>
      <c r="AY242" s="268" t="s">
        <v>179</v>
      </c>
    </row>
    <row r="243" s="2" customFormat="1" ht="44.25" customHeight="1">
      <c r="A243" s="39"/>
      <c r="B243" s="40"/>
      <c r="C243" s="229" t="s">
        <v>222</v>
      </c>
      <c r="D243" s="229" t="s">
        <v>181</v>
      </c>
      <c r="E243" s="230" t="s">
        <v>3001</v>
      </c>
      <c r="F243" s="231" t="s">
        <v>3002</v>
      </c>
      <c r="G243" s="232" t="s">
        <v>253</v>
      </c>
      <c r="H243" s="233">
        <v>72</v>
      </c>
      <c r="I243" s="234"/>
      <c r="J243" s="235">
        <f>ROUND(I243*H243,2)</f>
        <v>0</v>
      </c>
      <c r="K243" s="231" t="s">
        <v>1</v>
      </c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186</v>
      </c>
      <c r="AT243" s="240" t="s">
        <v>181</v>
      </c>
      <c r="AU243" s="240" t="s">
        <v>87</v>
      </c>
      <c r="AY243" s="18" t="s">
        <v>179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85</v>
      </c>
      <c r="BK243" s="241">
        <f>ROUND(I243*H243,2)</f>
        <v>0</v>
      </c>
      <c r="BL243" s="18" t="s">
        <v>186</v>
      </c>
      <c r="BM243" s="240" t="s">
        <v>3456</v>
      </c>
    </row>
    <row r="244" s="2" customFormat="1">
      <c r="A244" s="39"/>
      <c r="B244" s="40"/>
      <c r="C244" s="41"/>
      <c r="D244" s="242" t="s">
        <v>188</v>
      </c>
      <c r="E244" s="41"/>
      <c r="F244" s="243" t="s">
        <v>3002</v>
      </c>
      <c r="G244" s="41"/>
      <c r="H244" s="41"/>
      <c r="I244" s="244"/>
      <c r="J244" s="41"/>
      <c r="K244" s="41"/>
      <c r="L244" s="45"/>
      <c r="M244" s="245"/>
      <c r="N244" s="24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188</v>
      </c>
      <c r="AU244" s="18" t="s">
        <v>87</v>
      </c>
    </row>
    <row r="245" s="15" customFormat="1">
      <c r="A245" s="15"/>
      <c r="B245" s="270"/>
      <c r="C245" s="271"/>
      <c r="D245" s="242" t="s">
        <v>190</v>
      </c>
      <c r="E245" s="272" t="s">
        <v>1</v>
      </c>
      <c r="F245" s="273" t="s">
        <v>3457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9" t="s">
        <v>190</v>
      </c>
      <c r="AU245" s="279" t="s">
        <v>87</v>
      </c>
      <c r="AV245" s="15" t="s">
        <v>85</v>
      </c>
      <c r="AW245" s="15" t="s">
        <v>34</v>
      </c>
      <c r="AX245" s="15" t="s">
        <v>78</v>
      </c>
      <c r="AY245" s="279" t="s">
        <v>179</v>
      </c>
    </row>
    <row r="246" s="13" customFormat="1">
      <c r="A246" s="13"/>
      <c r="B246" s="247"/>
      <c r="C246" s="248"/>
      <c r="D246" s="242" t="s">
        <v>190</v>
      </c>
      <c r="E246" s="249" t="s">
        <v>1</v>
      </c>
      <c r="F246" s="250" t="s">
        <v>3005</v>
      </c>
      <c r="G246" s="248"/>
      <c r="H246" s="251">
        <v>72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7" t="s">
        <v>190</v>
      </c>
      <c r="AU246" s="257" t="s">
        <v>87</v>
      </c>
      <c r="AV246" s="13" t="s">
        <v>87</v>
      </c>
      <c r="AW246" s="13" t="s">
        <v>34</v>
      </c>
      <c r="AX246" s="13" t="s">
        <v>78</v>
      </c>
      <c r="AY246" s="257" t="s">
        <v>179</v>
      </c>
    </row>
    <row r="247" s="14" customFormat="1">
      <c r="A247" s="14"/>
      <c r="B247" s="258"/>
      <c r="C247" s="259"/>
      <c r="D247" s="242" t="s">
        <v>190</v>
      </c>
      <c r="E247" s="260" t="s">
        <v>1</v>
      </c>
      <c r="F247" s="261" t="s">
        <v>192</v>
      </c>
      <c r="G247" s="259"/>
      <c r="H247" s="262">
        <v>72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190</v>
      </c>
      <c r="AU247" s="268" t="s">
        <v>87</v>
      </c>
      <c r="AV247" s="14" t="s">
        <v>186</v>
      </c>
      <c r="AW247" s="14" t="s">
        <v>34</v>
      </c>
      <c r="AX247" s="14" t="s">
        <v>85</v>
      </c>
      <c r="AY247" s="268" t="s">
        <v>179</v>
      </c>
    </row>
    <row r="248" s="2" customFormat="1" ht="21.75" customHeight="1">
      <c r="A248" s="39"/>
      <c r="B248" s="40"/>
      <c r="C248" s="280" t="s">
        <v>227</v>
      </c>
      <c r="D248" s="280" t="s">
        <v>400</v>
      </c>
      <c r="E248" s="281" t="s">
        <v>3006</v>
      </c>
      <c r="F248" s="282" t="s">
        <v>3007</v>
      </c>
      <c r="G248" s="283" t="s">
        <v>253</v>
      </c>
      <c r="H248" s="284">
        <v>72</v>
      </c>
      <c r="I248" s="285"/>
      <c r="J248" s="286">
        <f>ROUND(I248*H248,2)</f>
        <v>0</v>
      </c>
      <c r="K248" s="282" t="s">
        <v>1</v>
      </c>
      <c r="L248" s="287"/>
      <c r="M248" s="288" t="s">
        <v>1</v>
      </c>
      <c r="N248" s="289" t="s">
        <v>43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227</v>
      </c>
      <c r="AT248" s="240" t="s">
        <v>400</v>
      </c>
      <c r="AU248" s="240" t="s">
        <v>87</v>
      </c>
      <c r="AY248" s="18" t="s">
        <v>179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85</v>
      </c>
      <c r="BK248" s="241">
        <f>ROUND(I248*H248,2)</f>
        <v>0</v>
      </c>
      <c r="BL248" s="18" t="s">
        <v>186</v>
      </c>
      <c r="BM248" s="240" t="s">
        <v>3458</v>
      </c>
    </row>
    <row r="249" s="2" customFormat="1">
      <c r="A249" s="39"/>
      <c r="B249" s="40"/>
      <c r="C249" s="41"/>
      <c r="D249" s="242" t="s">
        <v>188</v>
      </c>
      <c r="E249" s="41"/>
      <c r="F249" s="243" t="s">
        <v>3007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188</v>
      </c>
      <c r="AU249" s="18" t="s">
        <v>87</v>
      </c>
    </row>
    <row r="250" s="2" customFormat="1">
      <c r="A250" s="39"/>
      <c r="B250" s="40"/>
      <c r="C250" s="41"/>
      <c r="D250" s="242" t="s">
        <v>198</v>
      </c>
      <c r="E250" s="41"/>
      <c r="F250" s="269" t="s">
        <v>3009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198</v>
      </c>
      <c r="AU250" s="18" t="s">
        <v>87</v>
      </c>
    </row>
    <row r="251" s="2" customFormat="1" ht="21.75" customHeight="1">
      <c r="A251" s="39"/>
      <c r="B251" s="40"/>
      <c r="C251" s="229" t="s">
        <v>216</v>
      </c>
      <c r="D251" s="229" t="s">
        <v>181</v>
      </c>
      <c r="E251" s="230" t="s">
        <v>3010</v>
      </c>
      <c r="F251" s="231" t="s">
        <v>3011</v>
      </c>
      <c r="G251" s="232" t="s">
        <v>184</v>
      </c>
      <c r="H251" s="233">
        <v>9.5999999999999996</v>
      </c>
      <c r="I251" s="234"/>
      <c r="J251" s="235">
        <f>ROUND(I251*H251,2)</f>
        <v>0</v>
      </c>
      <c r="K251" s="231" t="s">
        <v>1</v>
      </c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186</v>
      </c>
      <c r="AT251" s="240" t="s">
        <v>181</v>
      </c>
      <c r="AU251" s="240" t="s">
        <v>87</v>
      </c>
      <c r="AY251" s="18" t="s">
        <v>179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85</v>
      </c>
      <c r="BK251" s="241">
        <f>ROUND(I251*H251,2)</f>
        <v>0</v>
      </c>
      <c r="BL251" s="18" t="s">
        <v>186</v>
      </c>
      <c r="BM251" s="240" t="s">
        <v>3459</v>
      </c>
    </row>
    <row r="252" s="2" customFormat="1">
      <c r="A252" s="39"/>
      <c r="B252" s="40"/>
      <c r="C252" s="41"/>
      <c r="D252" s="242" t="s">
        <v>188</v>
      </c>
      <c r="E252" s="41"/>
      <c r="F252" s="243" t="s">
        <v>3011</v>
      </c>
      <c r="G252" s="41"/>
      <c r="H252" s="41"/>
      <c r="I252" s="244"/>
      <c r="J252" s="41"/>
      <c r="K252" s="41"/>
      <c r="L252" s="45"/>
      <c r="M252" s="245"/>
      <c r="N252" s="24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188</v>
      </c>
      <c r="AU252" s="18" t="s">
        <v>87</v>
      </c>
    </row>
    <row r="253" s="15" customFormat="1">
      <c r="A253" s="15"/>
      <c r="B253" s="270"/>
      <c r="C253" s="271"/>
      <c r="D253" s="242" t="s">
        <v>190</v>
      </c>
      <c r="E253" s="272" t="s">
        <v>1</v>
      </c>
      <c r="F253" s="273" t="s">
        <v>3460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190</v>
      </c>
      <c r="AU253" s="279" t="s">
        <v>87</v>
      </c>
      <c r="AV253" s="15" t="s">
        <v>85</v>
      </c>
      <c r="AW253" s="15" t="s">
        <v>34</v>
      </c>
      <c r="AX253" s="15" t="s">
        <v>78</v>
      </c>
      <c r="AY253" s="279" t="s">
        <v>179</v>
      </c>
    </row>
    <row r="254" s="13" customFormat="1">
      <c r="A254" s="13"/>
      <c r="B254" s="247"/>
      <c r="C254" s="248"/>
      <c r="D254" s="242" t="s">
        <v>190</v>
      </c>
      <c r="E254" s="249" t="s">
        <v>1</v>
      </c>
      <c r="F254" s="250" t="s">
        <v>3461</v>
      </c>
      <c r="G254" s="248"/>
      <c r="H254" s="251">
        <v>9.5999999999999996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190</v>
      </c>
      <c r="AU254" s="257" t="s">
        <v>87</v>
      </c>
      <c r="AV254" s="13" t="s">
        <v>87</v>
      </c>
      <c r="AW254" s="13" t="s">
        <v>34</v>
      </c>
      <c r="AX254" s="13" t="s">
        <v>78</v>
      </c>
      <c r="AY254" s="257" t="s">
        <v>179</v>
      </c>
    </row>
    <row r="255" s="14" customFormat="1">
      <c r="A255" s="14"/>
      <c r="B255" s="258"/>
      <c r="C255" s="259"/>
      <c r="D255" s="242" t="s">
        <v>190</v>
      </c>
      <c r="E255" s="260" t="s">
        <v>1</v>
      </c>
      <c r="F255" s="261" t="s">
        <v>192</v>
      </c>
      <c r="G255" s="259"/>
      <c r="H255" s="262">
        <v>9.5999999999999996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190</v>
      </c>
      <c r="AU255" s="268" t="s">
        <v>87</v>
      </c>
      <c r="AV255" s="14" t="s">
        <v>186</v>
      </c>
      <c r="AW255" s="14" t="s">
        <v>34</v>
      </c>
      <c r="AX255" s="14" t="s">
        <v>85</v>
      </c>
      <c r="AY255" s="268" t="s">
        <v>179</v>
      </c>
    </row>
    <row r="256" s="2" customFormat="1" ht="24.15" customHeight="1">
      <c r="A256" s="39"/>
      <c r="B256" s="40"/>
      <c r="C256" s="229" t="s">
        <v>237</v>
      </c>
      <c r="D256" s="229" t="s">
        <v>181</v>
      </c>
      <c r="E256" s="230" t="s">
        <v>3015</v>
      </c>
      <c r="F256" s="231" t="s">
        <v>3016</v>
      </c>
      <c r="G256" s="232" t="s">
        <v>184</v>
      </c>
      <c r="H256" s="233">
        <v>9.5999999999999996</v>
      </c>
      <c r="I256" s="234"/>
      <c r="J256" s="235">
        <f>ROUND(I256*H256,2)</f>
        <v>0</v>
      </c>
      <c r="K256" s="231" t="s">
        <v>1</v>
      </c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186</v>
      </c>
      <c r="AT256" s="240" t="s">
        <v>181</v>
      </c>
      <c r="AU256" s="240" t="s">
        <v>87</v>
      </c>
      <c r="AY256" s="18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85</v>
      </c>
      <c r="BK256" s="241">
        <f>ROUND(I256*H256,2)</f>
        <v>0</v>
      </c>
      <c r="BL256" s="18" t="s">
        <v>186</v>
      </c>
      <c r="BM256" s="240" t="s">
        <v>3462</v>
      </c>
    </row>
    <row r="257" s="2" customFormat="1">
      <c r="A257" s="39"/>
      <c r="B257" s="40"/>
      <c r="C257" s="41"/>
      <c r="D257" s="242" t="s">
        <v>188</v>
      </c>
      <c r="E257" s="41"/>
      <c r="F257" s="243" t="s">
        <v>3016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188</v>
      </c>
      <c r="AU257" s="18" t="s">
        <v>87</v>
      </c>
    </row>
    <row r="258" s="2" customFormat="1" ht="21.75" customHeight="1">
      <c r="A258" s="39"/>
      <c r="B258" s="40"/>
      <c r="C258" s="229" t="s">
        <v>243</v>
      </c>
      <c r="D258" s="229" t="s">
        <v>181</v>
      </c>
      <c r="E258" s="230" t="s">
        <v>1507</v>
      </c>
      <c r="F258" s="231" t="s">
        <v>1508</v>
      </c>
      <c r="G258" s="232" t="s">
        <v>184</v>
      </c>
      <c r="H258" s="233">
        <v>946.5</v>
      </c>
      <c r="I258" s="234"/>
      <c r="J258" s="235">
        <f>ROUND(I258*H258,2)</f>
        <v>0</v>
      </c>
      <c r="K258" s="231" t="s">
        <v>1</v>
      </c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186</v>
      </c>
      <c r="AT258" s="240" t="s">
        <v>181</v>
      </c>
      <c r="AU258" s="240" t="s">
        <v>87</v>
      </c>
      <c r="AY258" s="18" t="s">
        <v>179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85</v>
      </c>
      <c r="BK258" s="241">
        <f>ROUND(I258*H258,2)</f>
        <v>0</v>
      </c>
      <c r="BL258" s="18" t="s">
        <v>186</v>
      </c>
      <c r="BM258" s="240" t="s">
        <v>3463</v>
      </c>
    </row>
    <row r="259" s="2" customFormat="1">
      <c r="A259" s="39"/>
      <c r="B259" s="40"/>
      <c r="C259" s="41"/>
      <c r="D259" s="242" t="s">
        <v>188</v>
      </c>
      <c r="E259" s="41"/>
      <c r="F259" s="243" t="s">
        <v>1508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188</v>
      </c>
      <c r="AU259" s="18" t="s">
        <v>87</v>
      </c>
    </row>
    <row r="260" s="15" customFormat="1">
      <c r="A260" s="15"/>
      <c r="B260" s="270"/>
      <c r="C260" s="271"/>
      <c r="D260" s="242" t="s">
        <v>190</v>
      </c>
      <c r="E260" s="272" t="s">
        <v>1</v>
      </c>
      <c r="F260" s="273" t="s">
        <v>3464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9" t="s">
        <v>190</v>
      </c>
      <c r="AU260" s="279" t="s">
        <v>87</v>
      </c>
      <c r="AV260" s="15" t="s">
        <v>85</v>
      </c>
      <c r="AW260" s="15" t="s">
        <v>34</v>
      </c>
      <c r="AX260" s="15" t="s">
        <v>78</v>
      </c>
      <c r="AY260" s="279" t="s">
        <v>179</v>
      </c>
    </row>
    <row r="261" s="13" customFormat="1">
      <c r="A261" s="13"/>
      <c r="B261" s="247"/>
      <c r="C261" s="248"/>
      <c r="D261" s="242" t="s">
        <v>190</v>
      </c>
      <c r="E261" s="249" t="s">
        <v>1</v>
      </c>
      <c r="F261" s="250" t="s">
        <v>3465</v>
      </c>
      <c r="G261" s="248"/>
      <c r="H261" s="251">
        <v>198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7" t="s">
        <v>190</v>
      </c>
      <c r="AU261" s="257" t="s">
        <v>87</v>
      </c>
      <c r="AV261" s="13" t="s">
        <v>87</v>
      </c>
      <c r="AW261" s="13" t="s">
        <v>34</v>
      </c>
      <c r="AX261" s="13" t="s">
        <v>78</v>
      </c>
      <c r="AY261" s="257" t="s">
        <v>179</v>
      </c>
    </row>
    <row r="262" s="13" customFormat="1">
      <c r="A262" s="13"/>
      <c r="B262" s="247"/>
      <c r="C262" s="248"/>
      <c r="D262" s="242" t="s">
        <v>190</v>
      </c>
      <c r="E262" s="249" t="s">
        <v>1</v>
      </c>
      <c r="F262" s="250" t="s">
        <v>3021</v>
      </c>
      <c r="G262" s="248"/>
      <c r="H262" s="251">
        <v>639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7" t="s">
        <v>190</v>
      </c>
      <c r="AU262" s="257" t="s">
        <v>87</v>
      </c>
      <c r="AV262" s="13" t="s">
        <v>87</v>
      </c>
      <c r="AW262" s="13" t="s">
        <v>34</v>
      </c>
      <c r="AX262" s="13" t="s">
        <v>78</v>
      </c>
      <c r="AY262" s="257" t="s">
        <v>179</v>
      </c>
    </row>
    <row r="263" s="13" customFormat="1">
      <c r="A263" s="13"/>
      <c r="B263" s="247"/>
      <c r="C263" s="248"/>
      <c r="D263" s="242" t="s">
        <v>190</v>
      </c>
      <c r="E263" s="249" t="s">
        <v>1</v>
      </c>
      <c r="F263" s="250" t="s">
        <v>3466</v>
      </c>
      <c r="G263" s="248"/>
      <c r="H263" s="251">
        <v>22.5</v>
      </c>
      <c r="I263" s="252"/>
      <c r="J263" s="248"/>
      <c r="K263" s="248"/>
      <c r="L263" s="253"/>
      <c r="M263" s="254"/>
      <c r="N263" s="255"/>
      <c r="O263" s="255"/>
      <c r="P263" s="255"/>
      <c r="Q263" s="255"/>
      <c r="R263" s="255"/>
      <c r="S263" s="255"/>
      <c r="T263" s="25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7" t="s">
        <v>190</v>
      </c>
      <c r="AU263" s="257" t="s">
        <v>87</v>
      </c>
      <c r="AV263" s="13" t="s">
        <v>87</v>
      </c>
      <c r="AW263" s="13" t="s">
        <v>34</v>
      </c>
      <c r="AX263" s="13" t="s">
        <v>78</v>
      </c>
      <c r="AY263" s="257" t="s">
        <v>179</v>
      </c>
    </row>
    <row r="264" s="13" customFormat="1">
      <c r="A264" s="13"/>
      <c r="B264" s="247"/>
      <c r="C264" s="248"/>
      <c r="D264" s="242" t="s">
        <v>190</v>
      </c>
      <c r="E264" s="249" t="s">
        <v>1</v>
      </c>
      <c r="F264" s="250" t="s">
        <v>3020</v>
      </c>
      <c r="G264" s="248"/>
      <c r="H264" s="251">
        <v>36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190</v>
      </c>
      <c r="AU264" s="257" t="s">
        <v>87</v>
      </c>
      <c r="AV264" s="13" t="s">
        <v>87</v>
      </c>
      <c r="AW264" s="13" t="s">
        <v>34</v>
      </c>
      <c r="AX264" s="13" t="s">
        <v>78</v>
      </c>
      <c r="AY264" s="257" t="s">
        <v>179</v>
      </c>
    </row>
    <row r="265" s="13" customFormat="1">
      <c r="A265" s="13"/>
      <c r="B265" s="247"/>
      <c r="C265" s="248"/>
      <c r="D265" s="242" t="s">
        <v>190</v>
      </c>
      <c r="E265" s="249" t="s">
        <v>1</v>
      </c>
      <c r="F265" s="250" t="s">
        <v>3467</v>
      </c>
      <c r="G265" s="248"/>
      <c r="H265" s="251">
        <v>36</v>
      </c>
      <c r="I265" s="252"/>
      <c r="J265" s="248"/>
      <c r="K265" s="248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190</v>
      </c>
      <c r="AU265" s="257" t="s">
        <v>87</v>
      </c>
      <c r="AV265" s="13" t="s">
        <v>87</v>
      </c>
      <c r="AW265" s="13" t="s">
        <v>34</v>
      </c>
      <c r="AX265" s="13" t="s">
        <v>78</v>
      </c>
      <c r="AY265" s="257" t="s">
        <v>179</v>
      </c>
    </row>
    <row r="266" s="13" customFormat="1">
      <c r="A266" s="13"/>
      <c r="B266" s="247"/>
      <c r="C266" s="248"/>
      <c r="D266" s="242" t="s">
        <v>190</v>
      </c>
      <c r="E266" s="249" t="s">
        <v>1</v>
      </c>
      <c r="F266" s="250" t="s">
        <v>3468</v>
      </c>
      <c r="G266" s="248"/>
      <c r="H266" s="251">
        <v>15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7" t="s">
        <v>190</v>
      </c>
      <c r="AU266" s="257" t="s">
        <v>87</v>
      </c>
      <c r="AV266" s="13" t="s">
        <v>87</v>
      </c>
      <c r="AW266" s="13" t="s">
        <v>34</v>
      </c>
      <c r="AX266" s="13" t="s">
        <v>78</v>
      </c>
      <c r="AY266" s="257" t="s">
        <v>179</v>
      </c>
    </row>
    <row r="267" s="14" customFormat="1">
      <c r="A267" s="14"/>
      <c r="B267" s="258"/>
      <c r="C267" s="259"/>
      <c r="D267" s="242" t="s">
        <v>190</v>
      </c>
      <c r="E267" s="260" t="s">
        <v>1</v>
      </c>
      <c r="F267" s="261" t="s">
        <v>192</v>
      </c>
      <c r="G267" s="259"/>
      <c r="H267" s="262">
        <v>946.5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8" t="s">
        <v>190</v>
      </c>
      <c r="AU267" s="268" t="s">
        <v>87</v>
      </c>
      <c r="AV267" s="14" t="s">
        <v>186</v>
      </c>
      <c r="AW267" s="14" t="s">
        <v>34</v>
      </c>
      <c r="AX267" s="14" t="s">
        <v>85</v>
      </c>
      <c r="AY267" s="268" t="s">
        <v>179</v>
      </c>
    </row>
    <row r="268" s="2" customFormat="1" ht="21.75" customHeight="1">
      <c r="A268" s="39"/>
      <c r="B268" s="40"/>
      <c r="C268" s="229" t="s">
        <v>250</v>
      </c>
      <c r="D268" s="229" t="s">
        <v>181</v>
      </c>
      <c r="E268" s="230" t="s">
        <v>1512</v>
      </c>
      <c r="F268" s="231" t="s">
        <v>1513</v>
      </c>
      <c r="G268" s="232" t="s">
        <v>184</v>
      </c>
      <c r="H268" s="233">
        <v>946.5</v>
      </c>
      <c r="I268" s="234"/>
      <c r="J268" s="235">
        <f>ROUND(I268*H268,2)</f>
        <v>0</v>
      </c>
      <c r="K268" s="231" t="s">
        <v>1</v>
      </c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186</v>
      </c>
      <c r="AT268" s="240" t="s">
        <v>181</v>
      </c>
      <c r="AU268" s="240" t="s">
        <v>87</v>
      </c>
      <c r="AY268" s="18" t="s">
        <v>179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85</v>
      </c>
      <c r="BK268" s="241">
        <f>ROUND(I268*H268,2)</f>
        <v>0</v>
      </c>
      <c r="BL268" s="18" t="s">
        <v>186</v>
      </c>
      <c r="BM268" s="240" t="s">
        <v>3469</v>
      </c>
    </row>
    <row r="269" s="2" customFormat="1">
      <c r="A269" s="39"/>
      <c r="B269" s="40"/>
      <c r="C269" s="41"/>
      <c r="D269" s="242" t="s">
        <v>188</v>
      </c>
      <c r="E269" s="41"/>
      <c r="F269" s="243" t="s">
        <v>1513</v>
      </c>
      <c r="G269" s="41"/>
      <c r="H269" s="41"/>
      <c r="I269" s="244"/>
      <c r="J269" s="41"/>
      <c r="K269" s="41"/>
      <c r="L269" s="45"/>
      <c r="M269" s="245"/>
      <c r="N269" s="246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188</v>
      </c>
      <c r="AU269" s="18" t="s">
        <v>87</v>
      </c>
    </row>
    <row r="270" s="2" customFormat="1" ht="37.8" customHeight="1">
      <c r="A270" s="39"/>
      <c r="B270" s="40"/>
      <c r="C270" s="229" t="s">
        <v>258</v>
      </c>
      <c r="D270" s="229" t="s">
        <v>181</v>
      </c>
      <c r="E270" s="230" t="s">
        <v>1515</v>
      </c>
      <c r="F270" s="231" t="s">
        <v>1516</v>
      </c>
      <c r="G270" s="232" t="s">
        <v>246</v>
      </c>
      <c r="H270" s="233">
        <v>101.92400000000001</v>
      </c>
      <c r="I270" s="234"/>
      <c r="J270" s="235">
        <f>ROUND(I270*H270,2)</f>
        <v>0</v>
      </c>
      <c r="K270" s="231" t="s">
        <v>1</v>
      </c>
      <c r="L270" s="45"/>
      <c r="M270" s="236" t="s">
        <v>1</v>
      </c>
      <c r="N270" s="237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186</v>
      </c>
      <c r="AT270" s="240" t="s">
        <v>181</v>
      </c>
      <c r="AU270" s="240" t="s">
        <v>87</v>
      </c>
      <c r="AY270" s="18" t="s">
        <v>179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85</v>
      </c>
      <c r="BK270" s="241">
        <f>ROUND(I270*H270,2)</f>
        <v>0</v>
      </c>
      <c r="BL270" s="18" t="s">
        <v>186</v>
      </c>
      <c r="BM270" s="240" t="s">
        <v>3470</v>
      </c>
    </row>
    <row r="271" s="2" customFormat="1">
      <c r="A271" s="39"/>
      <c r="B271" s="40"/>
      <c r="C271" s="41"/>
      <c r="D271" s="242" t="s">
        <v>188</v>
      </c>
      <c r="E271" s="41"/>
      <c r="F271" s="243" t="s">
        <v>1516</v>
      </c>
      <c r="G271" s="41"/>
      <c r="H271" s="41"/>
      <c r="I271" s="244"/>
      <c r="J271" s="41"/>
      <c r="K271" s="41"/>
      <c r="L271" s="45"/>
      <c r="M271" s="245"/>
      <c r="N271" s="24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188</v>
      </c>
      <c r="AU271" s="18" t="s">
        <v>87</v>
      </c>
    </row>
    <row r="272" s="15" customFormat="1">
      <c r="A272" s="15"/>
      <c r="B272" s="270"/>
      <c r="C272" s="271"/>
      <c r="D272" s="242" t="s">
        <v>190</v>
      </c>
      <c r="E272" s="272" t="s">
        <v>1</v>
      </c>
      <c r="F272" s="273" t="s">
        <v>1518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190</v>
      </c>
      <c r="AU272" s="279" t="s">
        <v>87</v>
      </c>
      <c r="AV272" s="15" t="s">
        <v>85</v>
      </c>
      <c r="AW272" s="15" t="s">
        <v>34</v>
      </c>
      <c r="AX272" s="15" t="s">
        <v>78</v>
      </c>
      <c r="AY272" s="279" t="s">
        <v>179</v>
      </c>
    </row>
    <row r="273" s="13" customFormat="1">
      <c r="A273" s="13"/>
      <c r="B273" s="247"/>
      <c r="C273" s="248"/>
      <c r="D273" s="242" t="s">
        <v>190</v>
      </c>
      <c r="E273" s="249" t="s">
        <v>1</v>
      </c>
      <c r="F273" s="250" t="s">
        <v>3028</v>
      </c>
      <c r="G273" s="248"/>
      <c r="H273" s="251">
        <v>54.840000000000003</v>
      </c>
      <c r="I273" s="252"/>
      <c r="J273" s="248"/>
      <c r="K273" s="248"/>
      <c r="L273" s="253"/>
      <c r="M273" s="254"/>
      <c r="N273" s="255"/>
      <c r="O273" s="255"/>
      <c r="P273" s="255"/>
      <c r="Q273" s="255"/>
      <c r="R273" s="255"/>
      <c r="S273" s="255"/>
      <c r="T273" s="25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7" t="s">
        <v>190</v>
      </c>
      <c r="AU273" s="257" t="s">
        <v>87</v>
      </c>
      <c r="AV273" s="13" t="s">
        <v>87</v>
      </c>
      <c r="AW273" s="13" t="s">
        <v>34</v>
      </c>
      <c r="AX273" s="13" t="s">
        <v>78</v>
      </c>
      <c r="AY273" s="257" t="s">
        <v>179</v>
      </c>
    </row>
    <row r="274" s="13" customFormat="1">
      <c r="A274" s="13"/>
      <c r="B274" s="247"/>
      <c r="C274" s="248"/>
      <c r="D274" s="242" t="s">
        <v>190</v>
      </c>
      <c r="E274" s="249" t="s">
        <v>1</v>
      </c>
      <c r="F274" s="250" t="s">
        <v>3471</v>
      </c>
      <c r="G274" s="248"/>
      <c r="H274" s="251">
        <v>135.012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7" t="s">
        <v>190</v>
      </c>
      <c r="AU274" s="257" t="s">
        <v>87</v>
      </c>
      <c r="AV274" s="13" t="s">
        <v>87</v>
      </c>
      <c r="AW274" s="13" t="s">
        <v>34</v>
      </c>
      <c r="AX274" s="13" t="s">
        <v>78</v>
      </c>
      <c r="AY274" s="257" t="s">
        <v>179</v>
      </c>
    </row>
    <row r="275" s="13" customFormat="1">
      <c r="A275" s="13"/>
      <c r="B275" s="247"/>
      <c r="C275" s="248"/>
      <c r="D275" s="242" t="s">
        <v>190</v>
      </c>
      <c r="E275" s="249" t="s">
        <v>1</v>
      </c>
      <c r="F275" s="250" t="s">
        <v>3472</v>
      </c>
      <c r="G275" s="248"/>
      <c r="H275" s="251">
        <v>301.27800000000002</v>
      </c>
      <c r="I275" s="252"/>
      <c r="J275" s="248"/>
      <c r="K275" s="248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190</v>
      </c>
      <c r="AU275" s="257" t="s">
        <v>87</v>
      </c>
      <c r="AV275" s="13" t="s">
        <v>87</v>
      </c>
      <c r="AW275" s="13" t="s">
        <v>34</v>
      </c>
      <c r="AX275" s="13" t="s">
        <v>78</v>
      </c>
      <c r="AY275" s="257" t="s">
        <v>179</v>
      </c>
    </row>
    <row r="276" s="15" customFormat="1">
      <c r="A276" s="15"/>
      <c r="B276" s="270"/>
      <c r="C276" s="271"/>
      <c r="D276" s="242" t="s">
        <v>190</v>
      </c>
      <c r="E276" s="272" t="s">
        <v>1</v>
      </c>
      <c r="F276" s="273" t="s">
        <v>3033</v>
      </c>
      <c r="G276" s="271"/>
      <c r="H276" s="272" t="s">
        <v>1</v>
      </c>
      <c r="I276" s="274"/>
      <c r="J276" s="271"/>
      <c r="K276" s="271"/>
      <c r="L276" s="275"/>
      <c r="M276" s="276"/>
      <c r="N276" s="277"/>
      <c r="O276" s="277"/>
      <c r="P276" s="277"/>
      <c r="Q276" s="277"/>
      <c r="R276" s="277"/>
      <c r="S276" s="277"/>
      <c r="T276" s="27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9" t="s">
        <v>190</v>
      </c>
      <c r="AU276" s="279" t="s">
        <v>87</v>
      </c>
      <c r="AV276" s="15" t="s">
        <v>85</v>
      </c>
      <c r="AW276" s="15" t="s">
        <v>34</v>
      </c>
      <c r="AX276" s="15" t="s">
        <v>78</v>
      </c>
      <c r="AY276" s="279" t="s">
        <v>179</v>
      </c>
    </row>
    <row r="277" s="13" customFormat="1">
      <c r="A277" s="13"/>
      <c r="B277" s="247"/>
      <c r="C277" s="248"/>
      <c r="D277" s="242" t="s">
        <v>190</v>
      </c>
      <c r="E277" s="249" t="s">
        <v>1</v>
      </c>
      <c r="F277" s="250" t="s">
        <v>3473</v>
      </c>
      <c r="G277" s="248"/>
      <c r="H277" s="251">
        <v>-389.20600000000002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7" t="s">
        <v>190</v>
      </c>
      <c r="AU277" s="257" t="s">
        <v>87</v>
      </c>
      <c r="AV277" s="13" t="s">
        <v>87</v>
      </c>
      <c r="AW277" s="13" t="s">
        <v>34</v>
      </c>
      <c r="AX277" s="13" t="s">
        <v>78</v>
      </c>
      <c r="AY277" s="257" t="s">
        <v>179</v>
      </c>
    </row>
    <row r="278" s="14" customFormat="1">
      <c r="A278" s="14"/>
      <c r="B278" s="258"/>
      <c r="C278" s="259"/>
      <c r="D278" s="242" t="s">
        <v>190</v>
      </c>
      <c r="E278" s="260" t="s">
        <v>1</v>
      </c>
      <c r="F278" s="261" t="s">
        <v>192</v>
      </c>
      <c r="G278" s="259"/>
      <c r="H278" s="262">
        <v>101.92400000000001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8" t="s">
        <v>190</v>
      </c>
      <c r="AU278" s="268" t="s">
        <v>87</v>
      </c>
      <c r="AV278" s="14" t="s">
        <v>186</v>
      </c>
      <c r="AW278" s="14" t="s">
        <v>34</v>
      </c>
      <c r="AX278" s="14" t="s">
        <v>85</v>
      </c>
      <c r="AY278" s="268" t="s">
        <v>179</v>
      </c>
    </row>
    <row r="279" s="2" customFormat="1" ht="33" customHeight="1">
      <c r="A279" s="39"/>
      <c r="B279" s="40"/>
      <c r="C279" s="229" t="s">
        <v>745</v>
      </c>
      <c r="D279" s="229" t="s">
        <v>181</v>
      </c>
      <c r="E279" s="230" t="s">
        <v>409</v>
      </c>
      <c r="F279" s="231" t="s">
        <v>410</v>
      </c>
      <c r="G279" s="232" t="s">
        <v>403</v>
      </c>
      <c r="H279" s="233">
        <v>183.46299999999999</v>
      </c>
      <c r="I279" s="234"/>
      <c r="J279" s="235">
        <f>ROUND(I279*H279,2)</f>
        <v>0</v>
      </c>
      <c r="K279" s="231" t="s">
        <v>185</v>
      </c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186</v>
      </c>
      <c r="AT279" s="240" t="s">
        <v>181</v>
      </c>
      <c r="AU279" s="240" t="s">
        <v>87</v>
      </c>
      <c r="AY279" s="18" t="s">
        <v>179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85</v>
      </c>
      <c r="BK279" s="241">
        <f>ROUND(I279*H279,2)</f>
        <v>0</v>
      </c>
      <c r="BL279" s="18" t="s">
        <v>186</v>
      </c>
      <c r="BM279" s="240" t="s">
        <v>3474</v>
      </c>
    </row>
    <row r="280" s="2" customFormat="1">
      <c r="A280" s="39"/>
      <c r="B280" s="40"/>
      <c r="C280" s="41"/>
      <c r="D280" s="242" t="s">
        <v>188</v>
      </c>
      <c r="E280" s="41"/>
      <c r="F280" s="243" t="s">
        <v>412</v>
      </c>
      <c r="G280" s="41"/>
      <c r="H280" s="41"/>
      <c r="I280" s="244"/>
      <c r="J280" s="41"/>
      <c r="K280" s="41"/>
      <c r="L280" s="45"/>
      <c r="M280" s="245"/>
      <c r="N280" s="24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188</v>
      </c>
      <c r="AU280" s="18" t="s">
        <v>87</v>
      </c>
    </row>
    <row r="281" s="13" customFormat="1">
      <c r="A281" s="13"/>
      <c r="B281" s="247"/>
      <c r="C281" s="248"/>
      <c r="D281" s="242" t="s">
        <v>190</v>
      </c>
      <c r="E281" s="249" t="s">
        <v>1</v>
      </c>
      <c r="F281" s="250" t="s">
        <v>3475</v>
      </c>
      <c r="G281" s="248"/>
      <c r="H281" s="251">
        <v>183.46299999999999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7" t="s">
        <v>190</v>
      </c>
      <c r="AU281" s="257" t="s">
        <v>87</v>
      </c>
      <c r="AV281" s="13" t="s">
        <v>87</v>
      </c>
      <c r="AW281" s="13" t="s">
        <v>34</v>
      </c>
      <c r="AX281" s="13" t="s">
        <v>85</v>
      </c>
      <c r="AY281" s="257" t="s">
        <v>179</v>
      </c>
    </row>
    <row r="282" s="2" customFormat="1" ht="24.15" customHeight="1">
      <c r="A282" s="39"/>
      <c r="B282" s="40"/>
      <c r="C282" s="229" t="s">
        <v>8</v>
      </c>
      <c r="D282" s="229" t="s">
        <v>181</v>
      </c>
      <c r="E282" s="230" t="s">
        <v>423</v>
      </c>
      <c r="F282" s="231" t="s">
        <v>424</v>
      </c>
      <c r="G282" s="232" t="s">
        <v>246</v>
      </c>
      <c r="H282" s="233">
        <v>389.20600000000002</v>
      </c>
      <c r="I282" s="234"/>
      <c r="J282" s="235">
        <f>ROUND(I282*H282,2)</f>
        <v>0</v>
      </c>
      <c r="K282" s="231" t="s">
        <v>1</v>
      </c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186</v>
      </c>
      <c r="AT282" s="240" t="s">
        <v>181</v>
      </c>
      <c r="AU282" s="240" t="s">
        <v>87</v>
      </c>
      <c r="AY282" s="18" t="s">
        <v>179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85</v>
      </c>
      <c r="BK282" s="241">
        <f>ROUND(I282*H282,2)</f>
        <v>0</v>
      </c>
      <c r="BL282" s="18" t="s">
        <v>186</v>
      </c>
      <c r="BM282" s="240" t="s">
        <v>3476</v>
      </c>
    </row>
    <row r="283" s="2" customFormat="1">
      <c r="A283" s="39"/>
      <c r="B283" s="40"/>
      <c r="C283" s="41"/>
      <c r="D283" s="242" t="s">
        <v>188</v>
      </c>
      <c r="E283" s="41"/>
      <c r="F283" s="243" t="s">
        <v>424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188</v>
      </c>
      <c r="AU283" s="18" t="s">
        <v>87</v>
      </c>
    </row>
    <row r="284" s="15" customFormat="1">
      <c r="A284" s="15"/>
      <c r="B284" s="270"/>
      <c r="C284" s="271"/>
      <c r="D284" s="242" t="s">
        <v>190</v>
      </c>
      <c r="E284" s="272" t="s">
        <v>1</v>
      </c>
      <c r="F284" s="273" t="s">
        <v>1526</v>
      </c>
      <c r="G284" s="271"/>
      <c r="H284" s="272" t="s">
        <v>1</v>
      </c>
      <c r="I284" s="274"/>
      <c r="J284" s="271"/>
      <c r="K284" s="271"/>
      <c r="L284" s="275"/>
      <c r="M284" s="276"/>
      <c r="N284" s="277"/>
      <c r="O284" s="277"/>
      <c r="P284" s="277"/>
      <c r="Q284" s="277"/>
      <c r="R284" s="277"/>
      <c r="S284" s="277"/>
      <c r="T284" s="27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9" t="s">
        <v>190</v>
      </c>
      <c r="AU284" s="279" t="s">
        <v>87</v>
      </c>
      <c r="AV284" s="15" t="s">
        <v>85</v>
      </c>
      <c r="AW284" s="15" t="s">
        <v>34</v>
      </c>
      <c r="AX284" s="15" t="s">
        <v>78</v>
      </c>
      <c r="AY284" s="279" t="s">
        <v>179</v>
      </c>
    </row>
    <row r="285" s="13" customFormat="1">
      <c r="A285" s="13"/>
      <c r="B285" s="247"/>
      <c r="C285" s="248"/>
      <c r="D285" s="242" t="s">
        <v>190</v>
      </c>
      <c r="E285" s="249" t="s">
        <v>1</v>
      </c>
      <c r="F285" s="250" t="s">
        <v>3477</v>
      </c>
      <c r="G285" s="248"/>
      <c r="H285" s="251">
        <v>5.7240000000000002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190</v>
      </c>
      <c r="AU285" s="257" t="s">
        <v>87</v>
      </c>
      <c r="AV285" s="13" t="s">
        <v>87</v>
      </c>
      <c r="AW285" s="13" t="s">
        <v>34</v>
      </c>
      <c r="AX285" s="13" t="s">
        <v>78</v>
      </c>
      <c r="AY285" s="257" t="s">
        <v>179</v>
      </c>
    </row>
    <row r="286" s="13" customFormat="1">
      <c r="A286" s="13"/>
      <c r="B286" s="247"/>
      <c r="C286" s="248"/>
      <c r="D286" s="242" t="s">
        <v>190</v>
      </c>
      <c r="E286" s="249" t="s">
        <v>1</v>
      </c>
      <c r="F286" s="250" t="s">
        <v>3038</v>
      </c>
      <c r="G286" s="248"/>
      <c r="H286" s="251">
        <v>82.25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7" t="s">
        <v>190</v>
      </c>
      <c r="AU286" s="257" t="s">
        <v>87</v>
      </c>
      <c r="AV286" s="13" t="s">
        <v>87</v>
      </c>
      <c r="AW286" s="13" t="s">
        <v>34</v>
      </c>
      <c r="AX286" s="13" t="s">
        <v>78</v>
      </c>
      <c r="AY286" s="257" t="s">
        <v>179</v>
      </c>
    </row>
    <row r="287" s="13" customFormat="1">
      <c r="A287" s="13"/>
      <c r="B287" s="247"/>
      <c r="C287" s="248"/>
      <c r="D287" s="242" t="s">
        <v>190</v>
      </c>
      <c r="E287" s="249" t="s">
        <v>1</v>
      </c>
      <c r="F287" s="250" t="s">
        <v>3039</v>
      </c>
      <c r="G287" s="248"/>
      <c r="H287" s="251">
        <v>21.442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7" t="s">
        <v>190</v>
      </c>
      <c r="AU287" s="257" t="s">
        <v>87</v>
      </c>
      <c r="AV287" s="13" t="s">
        <v>87</v>
      </c>
      <c r="AW287" s="13" t="s">
        <v>34</v>
      </c>
      <c r="AX287" s="13" t="s">
        <v>78</v>
      </c>
      <c r="AY287" s="257" t="s">
        <v>179</v>
      </c>
    </row>
    <row r="288" s="13" customFormat="1">
      <c r="A288" s="13"/>
      <c r="B288" s="247"/>
      <c r="C288" s="248"/>
      <c r="D288" s="242" t="s">
        <v>190</v>
      </c>
      <c r="E288" s="249" t="s">
        <v>1</v>
      </c>
      <c r="F288" s="250" t="s">
        <v>3040</v>
      </c>
      <c r="G288" s="248"/>
      <c r="H288" s="251">
        <v>8.4800000000000004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7" t="s">
        <v>190</v>
      </c>
      <c r="AU288" s="257" t="s">
        <v>87</v>
      </c>
      <c r="AV288" s="13" t="s">
        <v>87</v>
      </c>
      <c r="AW288" s="13" t="s">
        <v>34</v>
      </c>
      <c r="AX288" s="13" t="s">
        <v>78</v>
      </c>
      <c r="AY288" s="257" t="s">
        <v>179</v>
      </c>
    </row>
    <row r="289" s="13" customFormat="1">
      <c r="A289" s="13"/>
      <c r="B289" s="247"/>
      <c r="C289" s="248"/>
      <c r="D289" s="242" t="s">
        <v>190</v>
      </c>
      <c r="E289" s="249" t="s">
        <v>1</v>
      </c>
      <c r="F289" s="250" t="s">
        <v>3041</v>
      </c>
      <c r="G289" s="248"/>
      <c r="H289" s="251">
        <v>24.702000000000002</v>
      </c>
      <c r="I289" s="252"/>
      <c r="J289" s="248"/>
      <c r="K289" s="248"/>
      <c r="L289" s="253"/>
      <c r="M289" s="254"/>
      <c r="N289" s="255"/>
      <c r="O289" s="255"/>
      <c r="P289" s="255"/>
      <c r="Q289" s="255"/>
      <c r="R289" s="255"/>
      <c r="S289" s="255"/>
      <c r="T289" s="25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7" t="s">
        <v>190</v>
      </c>
      <c r="AU289" s="257" t="s">
        <v>87</v>
      </c>
      <c r="AV289" s="13" t="s">
        <v>87</v>
      </c>
      <c r="AW289" s="13" t="s">
        <v>34</v>
      </c>
      <c r="AX289" s="13" t="s">
        <v>78</v>
      </c>
      <c r="AY289" s="257" t="s">
        <v>179</v>
      </c>
    </row>
    <row r="290" s="13" customFormat="1">
      <c r="A290" s="13"/>
      <c r="B290" s="247"/>
      <c r="C290" s="248"/>
      <c r="D290" s="242" t="s">
        <v>190</v>
      </c>
      <c r="E290" s="249" t="s">
        <v>1</v>
      </c>
      <c r="F290" s="250" t="s">
        <v>3042</v>
      </c>
      <c r="G290" s="248"/>
      <c r="H290" s="251">
        <v>30.324000000000002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190</v>
      </c>
      <c r="AU290" s="257" t="s">
        <v>87</v>
      </c>
      <c r="AV290" s="13" t="s">
        <v>87</v>
      </c>
      <c r="AW290" s="13" t="s">
        <v>34</v>
      </c>
      <c r="AX290" s="13" t="s">
        <v>78</v>
      </c>
      <c r="AY290" s="257" t="s">
        <v>179</v>
      </c>
    </row>
    <row r="291" s="13" customFormat="1">
      <c r="A291" s="13"/>
      <c r="B291" s="247"/>
      <c r="C291" s="248"/>
      <c r="D291" s="242" t="s">
        <v>190</v>
      </c>
      <c r="E291" s="249" t="s">
        <v>1</v>
      </c>
      <c r="F291" s="250" t="s">
        <v>3043</v>
      </c>
      <c r="G291" s="248"/>
      <c r="H291" s="251">
        <v>22.937999999999999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7" t="s">
        <v>190</v>
      </c>
      <c r="AU291" s="257" t="s">
        <v>87</v>
      </c>
      <c r="AV291" s="13" t="s">
        <v>87</v>
      </c>
      <c r="AW291" s="13" t="s">
        <v>34</v>
      </c>
      <c r="AX291" s="13" t="s">
        <v>78</v>
      </c>
      <c r="AY291" s="257" t="s">
        <v>179</v>
      </c>
    </row>
    <row r="292" s="13" customFormat="1">
      <c r="A292" s="13"/>
      <c r="B292" s="247"/>
      <c r="C292" s="248"/>
      <c r="D292" s="242" t="s">
        <v>190</v>
      </c>
      <c r="E292" s="249" t="s">
        <v>1</v>
      </c>
      <c r="F292" s="250" t="s">
        <v>3044</v>
      </c>
      <c r="G292" s="248"/>
      <c r="H292" s="251">
        <v>16.963000000000001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190</v>
      </c>
      <c r="AU292" s="257" t="s">
        <v>87</v>
      </c>
      <c r="AV292" s="13" t="s">
        <v>87</v>
      </c>
      <c r="AW292" s="13" t="s">
        <v>34</v>
      </c>
      <c r="AX292" s="13" t="s">
        <v>78</v>
      </c>
      <c r="AY292" s="257" t="s">
        <v>179</v>
      </c>
    </row>
    <row r="293" s="13" customFormat="1">
      <c r="A293" s="13"/>
      <c r="B293" s="247"/>
      <c r="C293" s="248"/>
      <c r="D293" s="242" t="s">
        <v>190</v>
      </c>
      <c r="E293" s="249" t="s">
        <v>1</v>
      </c>
      <c r="F293" s="250" t="s">
        <v>3045</v>
      </c>
      <c r="G293" s="248"/>
      <c r="H293" s="251">
        <v>20.858000000000001</v>
      </c>
      <c r="I293" s="252"/>
      <c r="J293" s="248"/>
      <c r="K293" s="248"/>
      <c r="L293" s="253"/>
      <c r="M293" s="254"/>
      <c r="N293" s="255"/>
      <c r="O293" s="255"/>
      <c r="P293" s="255"/>
      <c r="Q293" s="255"/>
      <c r="R293" s="255"/>
      <c r="S293" s="255"/>
      <c r="T293" s="25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7" t="s">
        <v>190</v>
      </c>
      <c r="AU293" s="257" t="s">
        <v>87</v>
      </c>
      <c r="AV293" s="13" t="s">
        <v>87</v>
      </c>
      <c r="AW293" s="13" t="s">
        <v>34</v>
      </c>
      <c r="AX293" s="13" t="s">
        <v>78</v>
      </c>
      <c r="AY293" s="257" t="s">
        <v>179</v>
      </c>
    </row>
    <row r="294" s="13" customFormat="1">
      <c r="A294" s="13"/>
      <c r="B294" s="247"/>
      <c r="C294" s="248"/>
      <c r="D294" s="242" t="s">
        <v>190</v>
      </c>
      <c r="E294" s="249" t="s">
        <v>1</v>
      </c>
      <c r="F294" s="250" t="s">
        <v>3046</v>
      </c>
      <c r="G294" s="248"/>
      <c r="H294" s="251">
        <v>62.076999999999998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7" t="s">
        <v>190</v>
      </c>
      <c r="AU294" s="257" t="s">
        <v>87</v>
      </c>
      <c r="AV294" s="13" t="s">
        <v>87</v>
      </c>
      <c r="AW294" s="13" t="s">
        <v>34</v>
      </c>
      <c r="AX294" s="13" t="s">
        <v>78</v>
      </c>
      <c r="AY294" s="257" t="s">
        <v>179</v>
      </c>
    </row>
    <row r="295" s="13" customFormat="1">
      <c r="A295" s="13"/>
      <c r="B295" s="247"/>
      <c r="C295" s="248"/>
      <c r="D295" s="242" t="s">
        <v>190</v>
      </c>
      <c r="E295" s="249" t="s">
        <v>1</v>
      </c>
      <c r="F295" s="250" t="s">
        <v>3047</v>
      </c>
      <c r="G295" s="248"/>
      <c r="H295" s="251">
        <v>101.15600000000001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190</v>
      </c>
      <c r="AU295" s="257" t="s">
        <v>87</v>
      </c>
      <c r="AV295" s="13" t="s">
        <v>87</v>
      </c>
      <c r="AW295" s="13" t="s">
        <v>34</v>
      </c>
      <c r="AX295" s="13" t="s">
        <v>78</v>
      </c>
      <c r="AY295" s="257" t="s">
        <v>179</v>
      </c>
    </row>
    <row r="296" s="13" customFormat="1">
      <c r="A296" s="13"/>
      <c r="B296" s="247"/>
      <c r="C296" s="248"/>
      <c r="D296" s="242" t="s">
        <v>190</v>
      </c>
      <c r="E296" s="249" t="s">
        <v>1</v>
      </c>
      <c r="F296" s="250" t="s">
        <v>3048</v>
      </c>
      <c r="G296" s="248"/>
      <c r="H296" s="251">
        <v>52.950000000000003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190</v>
      </c>
      <c r="AU296" s="257" t="s">
        <v>87</v>
      </c>
      <c r="AV296" s="13" t="s">
        <v>87</v>
      </c>
      <c r="AW296" s="13" t="s">
        <v>34</v>
      </c>
      <c r="AX296" s="13" t="s">
        <v>78</v>
      </c>
      <c r="AY296" s="257" t="s">
        <v>179</v>
      </c>
    </row>
    <row r="297" s="15" customFormat="1">
      <c r="A297" s="15"/>
      <c r="B297" s="270"/>
      <c r="C297" s="271"/>
      <c r="D297" s="242" t="s">
        <v>190</v>
      </c>
      <c r="E297" s="272" t="s">
        <v>1</v>
      </c>
      <c r="F297" s="273" t="s">
        <v>3049</v>
      </c>
      <c r="G297" s="271"/>
      <c r="H297" s="272" t="s">
        <v>1</v>
      </c>
      <c r="I297" s="274"/>
      <c r="J297" s="271"/>
      <c r="K297" s="271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190</v>
      </c>
      <c r="AU297" s="279" t="s">
        <v>87</v>
      </c>
      <c r="AV297" s="15" t="s">
        <v>85</v>
      </c>
      <c r="AW297" s="15" t="s">
        <v>34</v>
      </c>
      <c r="AX297" s="15" t="s">
        <v>78</v>
      </c>
      <c r="AY297" s="279" t="s">
        <v>179</v>
      </c>
    </row>
    <row r="298" s="13" customFormat="1">
      <c r="A298" s="13"/>
      <c r="B298" s="247"/>
      <c r="C298" s="248"/>
      <c r="D298" s="242" t="s">
        <v>190</v>
      </c>
      <c r="E298" s="249" t="s">
        <v>1</v>
      </c>
      <c r="F298" s="250" t="s">
        <v>3478</v>
      </c>
      <c r="G298" s="248"/>
      <c r="H298" s="251">
        <v>47.600000000000001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7" t="s">
        <v>190</v>
      </c>
      <c r="AU298" s="257" t="s">
        <v>87</v>
      </c>
      <c r="AV298" s="13" t="s">
        <v>87</v>
      </c>
      <c r="AW298" s="13" t="s">
        <v>34</v>
      </c>
      <c r="AX298" s="13" t="s">
        <v>78</v>
      </c>
      <c r="AY298" s="257" t="s">
        <v>179</v>
      </c>
    </row>
    <row r="299" s="13" customFormat="1">
      <c r="A299" s="13"/>
      <c r="B299" s="247"/>
      <c r="C299" s="248"/>
      <c r="D299" s="242" t="s">
        <v>190</v>
      </c>
      <c r="E299" s="249" t="s">
        <v>1</v>
      </c>
      <c r="F299" s="250" t="s">
        <v>3479</v>
      </c>
      <c r="G299" s="248"/>
      <c r="H299" s="251">
        <v>15.552</v>
      </c>
      <c r="I299" s="252"/>
      <c r="J299" s="248"/>
      <c r="K299" s="248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190</v>
      </c>
      <c r="AU299" s="257" t="s">
        <v>87</v>
      </c>
      <c r="AV299" s="13" t="s">
        <v>87</v>
      </c>
      <c r="AW299" s="13" t="s">
        <v>34</v>
      </c>
      <c r="AX299" s="13" t="s">
        <v>78</v>
      </c>
      <c r="AY299" s="257" t="s">
        <v>179</v>
      </c>
    </row>
    <row r="300" s="13" customFormat="1">
      <c r="A300" s="13"/>
      <c r="B300" s="247"/>
      <c r="C300" s="248"/>
      <c r="D300" s="242" t="s">
        <v>190</v>
      </c>
      <c r="E300" s="249" t="s">
        <v>1</v>
      </c>
      <c r="F300" s="250" t="s">
        <v>3480</v>
      </c>
      <c r="G300" s="248"/>
      <c r="H300" s="251">
        <v>28.576000000000001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190</v>
      </c>
      <c r="AU300" s="257" t="s">
        <v>87</v>
      </c>
      <c r="AV300" s="13" t="s">
        <v>87</v>
      </c>
      <c r="AW300" s="13" t="s">
        <v>34</v>
      </c>
      <c r="AX300" s="13" t="s">
        <v>78</v>
      </c>
      <c r="AY300" s="257" t="s">
        <v>179</v>
      </c>
    </row>
    <row r="301" s="13" customFormat="1">
      <c r="A301" s="13"/>
      <c r="B301" s="247"/>
      <c r="C301" s="248"/>
      <c r="D301" s="242" t="s">
        <v>190</v>
      </c>
      <c r="E301" s="249" t="s">
        <v>1</v>
      </c>
      <c r="F301" s="250" t="s">
        <v>3481</v>
      </c>
      <c r="G301" s="248"/>
      <c r="H301" s="251">
        <v>82.831999999999994</v>
      </c>
      <c r="I301" s="252"/>
      <c r="J301" s="248"/>
      <c r="K301" s="248"/>
      <c r="L301" s="253"/>
      <c r="M301" s="254"/>
      <c r="N301" s="255"/>
      <c r="O301" s="255"/>
      <c r="P301" s="255"/>
      <c r="Q301" s="255"/>
      <c r="R301" s="255"/>
      <c r="S301" s="255"/>
      <c r="T301" s="25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7" t="s">
        <v>190</v>
      </c>
      <c r="AU301" s="257" t="s">
        <v>87</v>
      </c>
      <c r="AV301" s="13" t="s">
        <v>87</v>
      </c>
      <c r="AW301" s="13" t="s">
        <v>34</v>
      </c>
      <c r="AX301" s="13" t="s">
        <v>78</v>
      </c>
      <c r="AY301" s="257" t="s">
        <v>179</v>
      </c>
    </row>
    <row r="302" s="16" customFormat="1">
      <c r="A302" s="16"/>
      <c r="B302" s="290"/>
      <c r="C302" s="291"/>
      <c r="D302" s="242" t="s">
        <v>190</v>
      </c>
      <c r="E302" s="292" t="s">
        <v>1</v>
      </c>
      <c r="F302" s="293" t="s">
        <v>1387</v>
      </c>
      <c r="G302" s="291"/>
      <c r="H302" s="294">
        <v>624.42399999999998</v>
      </c>
      <c r="I302" s="295"/>
      <c r="J302" s="291"/>
      <c r="K302" s="291"/>
      <c r="L302" s="296"/>
      <c r="M302" s="297"/>
      <c r="N302" s="298"/>
      <c r="O302" s="298"/>
      <c r="P302" s="298"/>
      <c r="Q302" s="298"/>
      <c r="R302" s="298"/>
      <c r="S302" s="298"/>
      <c r="T302" s="299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300" t="s">
        <v>190</v>
      </c>
      <c r="AU302" s="300" t="s">
        <v>87</v>
      </c>
      <c r="AV302" s="16" t="s">
        <v>95</v>
      </c>
      <c r="AW302" s="16" t="s">
        <v>34</v>
      </c>
      <c r="AX302" s="16" t="s">
        <v>78</v>
      </c>
      <c r="AY302" s="300" t="s">
        <v>179</v>
      </c>
    </row>
    <row r="303" s="15" customFormat="1">
      <c r="A303" s="15"/>
      <c r="B303" s="270"/>
      <c r="C303" s="271"/>
      <c r="D303" s="242" t="s">
        <v>190</v>
      </c>
      <c r="E303" s="272" t="s">
        <v>1</v>
      </c>
      <c r="F303" s="273" t="s">
        <v>3053</v>
      </c>
      <c r="G303" s="271"/>
      <c r="H303" s="272" t="s">
        <v>1</v>
      </c>
      <c r="I303" s="274"/>
      <c r="J303" s="271"/>
      <c r="K303" s="271"/>
      <c r="L303" s="275"/>
      <c r="M303" s="276"/>
      <c r="N303" s="277"/>
      <c r="O303" s="277"/>
      <c r="P303" s="277"/>
      <c r="Q303" s="277"/>
      <c r="R303" s="277"/>
      <c r="S303" s="277"/>
      <c r="T303" s="27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9" t="s">
        <v>190</v>
      </c>
      <c r="AU303" s="279" t="s">
        <v>87</v>
      </c>
      <c r="AV303" s="15" t="s">
        <v>85</v>
      </c>
      <c r="AW303" s="15" t="s">
        <v>34</v>
      </c>
      <c r="AX303" s="15" t="s">
        <v>78</v>
      </c>
      <c r="AY303" s="279" t="s">
        <v>179</v>
      </c>
    </row>
    <row r="304" s="13" customFormat="1">
      <c r="A304" s="13"/>
      <c r="B304" s="247"/>
      <c r="C304" s="248"/>
      <c r="D304" s="242" t="s">
        <v>190</v>
      </c>
      <c r="E304" s="249" t="s">
        <v>1</v>
      </c>
      <c r="F304" s="250" t="s">
        <v>3482</v>
      </c>
      <c r="G304" s="248"/>
      <c r="H304" s="251">
        <v>-37.167999999999999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190</v>
      </c>
      <c r="AU304" s="257" t="s">
        <v>87</v>
      </c>
      <c r="AV304" s="13" t="s">
        <v>87</v>
      </c>
      <c r="AW304" s="13" t="s">
        <v>34</v>
      </c>
      <c r="AX304" s="13" t="s">
        <v>78</v>
      </c>
      <c r="AY304" s="257" t="s">
        <v>179</v>
      </c>
    </row>
    <row r="305" s="13" customFormat="1">
      <c r="A305" s="13"/>
      <c r="B305" s="247"/>
      <c r="C305" s="248"/>
      <c r="D305" s="242" t="s">
        <v>190</v>
      </c>
      <c r="E305" s="249" t="s">
        <v>1</v>
      </c>
      <c r="F305" s="250" t="s">
        <v>3483</v>
      </c>
      <c r="G305" s="248"/>
      <c r="H305" s="251">
        <v>-1.6000000000000001</v>
      </c>
      <c r="I305" s="252"/>
      <c r="J305" s="248"/>
      <c r="K305" s="248"/>
      <c r="L305" s="253"/>
      <c r="M305" s="254"/>
      <c r="N305" s="255"/>
      <c r="O305" s="255"/>
      <c r="P305" s="255"/>
      <c r="Q305" s="255"/>
      <c r="R305" s="255"/>
      <c r="S305" s="255"/>
      <c r="T305" s="25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7" t="s">
        <v>190</v>
      </c>
      <c r="AU305" s="257" t="s">
        <v>87</v>
      </c>
      <c r="AV305" s="13" t="s">
        <v>87</v>
      </c>
      <c r="AW305" s="13" t="s">
        <v>34</v>
      </c>
      <c r="AX305" s="13" t="s">
        <v>78</v>
      </c>
      <c r="AY305" s="257" t="s">
        <v>179</v>
      </c>
    </row>
    <row r="306" s="13" customFormat="1">
      <c r="A306" s="13"/>
      <c r="B306" s="247"/>
      <c r="C306" s="248"/>
      <c r="D306" s="242" t="s">
        <v>190</v>
      </c>
      <c r="E306" s="249" t="s">
        <v>1</v>
      </c>
      <c r="F306" s="250" t="s">
        <v>3484</v>
      </c>
      <c r="G306" s="248"/>
      <c r="H306" s="251">
        <v>-10.800000000000001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7" t="s">
        <v>190</v>
      </c>
      <c r="AU306" s="257" t="s">
        <v>87</v>
      </c>
      <c r="AV306" s="13" t="s">
        <v>87</v>
      </c>
      <c r="AW306" s="13" t="s">
        <v>34</v>
      </c>
      <c r="AX306" s="13" t="s">
        <v>78</v>
      </c>
      <c r="AY306" s="257" t="s">
        <v>179</v>
      </c>
    </row>
    <row r="307" s="13" customFormat="1">
      <c r="A307" s="13"/>
      <c r="B307" s="247"/>
      <c r="C307" s="248"/>
      <c r="D307" s="242" t="s">
        <v>190</v>
      </c>
      <c r="E307" s="249" t="s">
        <v>1</v>
      </c>
      <c r="F307" s="250" t="s">
        <v>3485</v>
      </c>
      <c r="G307" s="248"/>
      <c r="H307" s="251">
        <v>-28.391999999999999</v>
      </c>
      <c r="I307" s="252"/>
      <c r="J307" s="248"/>
      <c r="K307" s="248"/>
      <c r="L307" s="253"/>
      <c r="M307" s="254"/>
      <c r="N307" s="255"/>
      <c r="O307" s="255"/>
      <c r="P307" s="255"/>
      <c r="Q307" s="255"/>
      <c r="R307" s="255"/>
      <c r="S307" s="255"/>
      <c r="T307" s="25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7" t="s">
        <v>190</v>
      </c>
      <c r="AU307" s="257" t="s">
        <v>87</v>
      </c>
      <c r="AV307" s="13" t="s">
        <v>87</v>
      </c>
      <c r="AW307" s="13" t="s">
        <v>34</v>
      </c>
      <c r="AX307" s="13" t="s">
        <v>78</v>
      </c>
      <c r="AY307" s="257" t="s">
        <v>179</v>
      </c>
    </row>
    <row r="308" s="13" customFormat="1">
      <c r="A308" s="13"/>
      <c r="B308" s="247"/>
      <c r="C308" s="248"/>
      <c r="D308" s="242" t="s">
        <v>190</v>
      </c>
      <c r="E308" s="249" t="s">
        <v>1</v>
      </c>
      <c r="F308" s="250" t="s">
        <v>3486</v>
      </c>
      <c r="G308" s="248"/>
      <c r="H308" s="251">
        <v>-118.8</v>
      </c>
      <c r="I308" s="252"/>
      <c r="J308" s="248"/>
      <c r="K308" s="248"/>
      <c r="L308" s="253"/>
      <c r="M308" s="254"/>
      <c r="N308" s="255"/>
      <c r="O308" s="255"/>
      <c r="P308" s="255"/>
      <c r="Q308" s="255"/>
      <c r="R308" s="255"/>
      <c r="S308" s="255"/>
      <c r="T308" s="25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7" t="s">
        <v>190</v>
      </c>
      <c r="AU308" s="257" t="s">
        <v>87</v>
      </c>
      <c r="AV308" s="13" t="s">
        <v>87</v>
      </c>
      <c r="AW308" s="13" t="s">
        <v>34</v>
      </c>
      <c r="AX308" s="13" t="s">
        <v>78</v>
      </c>
      <c r="AY308" s="257" t="s">
        <v>179</v>
      </c>
    </row>
    <row r="309" s="16" customFormat="1">
      <c r="A309" s="16"/>
      <c r="B309" s="290"/>
      <c r="C309" s="291"/>
      <c r="D309" s="242" t="s">
        <v>190</v>
      </c>
      <c r="E309" s="292" t="s">
        <v>1</v>
      </c>
      <c r="F309" s="293" t="s">
        <v>1387</v>
      </c>
      <c r="G309" s="291"/>
      <c r="H309" s="294">
        <v>-196.75999999999999</v>
      </c>
      <c r="I309" s="295"/>
      <c r="J309" s="291"/>
      <c r="K309" s="291"/>
      <c r="L309" s="296"/>
      <c r="M309" s="297"/>
      <c r="N309" s="298"/>
      <c r="O309" s="298"/>
      <c r="P309" s="298"/>
      <c r="Q309" s="298"/>
      <c r="R309" s="298"/>
      <c r="S309" s="298"/>
      <c r="T309" s="299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300" t="s">
        <v>190</v>
      </c>
      <c r="AU309" s="300" t="s">
        <v>87</v>
      </c>
      <c r="AV309" s="16" t="s">
        <v>95</v>
      </c>
      <c r="AW309" s="16" t="s">
        <v>34</v>
      </c>
      <c r="AX309" s="16" t="s">
        <v>78</v>
      </c>
      <c r="AY309" s="300" t="s">
        <v>179</v>
      </c>
    </row>
    <row r="310" s="15" customFormat="1">
      <c r="A310" s="15"/>
      <c r="B310" s="270"/>
      <c r="C310" s="271"/>
      <c r="D310" s="242" t="s">
        <v>190</v>
      </c>
      <c r="E310" s="272" t="s">
        <v>1</v>
      </c>
      <c r="F310" s="273" t="s">
        <v>3060</v>
      </c>
      <c r="G310" s="271"/>
      <c r="H310" s="272" t="s">
        <v>1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9" t="s">
        <v>190</v>
      </c>
      <c r="AU310" s="279" t="s">
        <v>87</v>
      </c>
      <c r="AV310" s="15" t="s">
        <v>85</v>
      </c>
      <c r="AW310" s="15" t="s">
        <v>34</v>
      </c>
      <c r="AX310" s="15" t="s">
        <v>78</v>
      </c>
      <c r="AY310" s="279" t="s">
        <v>179</v>
      </c>
    </row>
    <row r="311" s="13" customFormat="1">
      <c r="A311" s="13"/>
      <c r="B311" s="247"/>
      <c r="C311" s="248"/>
      <c r="D311" s="242" t="s">
        <v>190</v>
      </c>
      <c r="E311" s="249" t="s">
        <v>1</v>
      </c>
      <c r="F311" s="250" t="s">
        <v>3487</v>
      </c>
      <c r="G311" s="248"/>
      <c r="H311" s="251">
        <v>-1.1779999999999999</v>
      </c>
      <c r="I311" s="252"/>
      <c r="J311" s="248"/>
      <c r="K311" s="248"/>
      <c r="L311" s="253"/>
      <c r="M311" s="254"/>
      <c r="N311" s="255"/>
      <c r="O311" s="255"/>
      <c r="P311" s="255"/>
      <c r="Q311" s="255"/>
      <c r="R311" s="255"/>
      <c r="S311" s="255"/>
      <c r="T311" s="25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7" t="s">
        <v>190</v>
      </c>
      <c r="AU311" s="257" t="s">
        <v>87</v>
      </c>
      <c r="AV311" s="13" t="s">
        <v>87</v>
      </c>
      <c r="AW311" s="13" t="s">
        <v>34</v>
      </c>
      <c r="AX311" s="13" t="s">
        <v>78</v>
      </c>
      <c r="AY311" s="257" t="s">
        <v>179</v>
      </c>
    </row>
    <row r="312" s="16" customFormat="1">
      <c r="A312" s="16"/>
      <c r="B312" s="290"/>
      <c r="C312" s="291"/>
      <c r="D312" s="242" t="s">
        <v>190</v>
      </c>
      <c r="E312" s="292" t="s">
        <v>1</v>
      </c>
      <c r="F312" s="293" t="s">
        <v>1387</v>
      </c>
      <c r="G312" s="291"/>
      <c r="H312" s="294">
        <v>-1.1779999999999999</v>
      </c>
      <c r="I312" s="295"/>
      <c r="J312" s="291"/>
      <c r="K312" s="291"/>
      <c r="L312" s="296"/>
      <c r="M312" s="297"/>
      <c r="N312" s="298"/>
      <c r="O312" s="298"/>
      <c r="P312" s="298"/>
      <c r="Q312" s="298"/>
      <c r="R312" s="298"/>
      <c r="S312" s="298"/>
      <c r="T312" s="299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00" t="s">
        <v>190</v>
      </c>
      <c r="AU312" s="300" t="s">
        <v>87</v>
      </c>
      <c r="AV312" s="16" t="s">
        <v>95</v>
      </c>
      <c r="AW312" s="16" t="s">
        <v>34</v>
      </c>
      <c r="AX312" s="16" t="s">
        <v>78</v>
      </c>
      <c r="AY312" s="300" t="s">
        <v>179</v>
      </c>
    </row>
    <row r="313" s="15" customFormat="1">
      <c r="A313" s="15"/>
      <c r="B313" s="270"/>
      <c r="C313" s="271"/>
      <c r="D313" s="242" t="s">
        <v>190</v>
      </c>
      <c r="E313" s="272" t="s">
        <v>1</v>
      </c>
      <c r="F313" s="273" t="s">
        <v>1537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9" t="s">
        <v>190</v>
      </c>
      <c r="AU313" s="279" t="s">
        <v>87</v>
      </c>
      <c r="AV313" s="15" t="s">
        <v>85</v>
      </c>
      <c r="AW313" s="15" t="s">
        <v>34</v>
      </c>
      <c r="AX313" s="15" t="s">
        <v>78</v>
      </c>
      <c r="AY313" s="279" t="s">
        <v>179</v>
      </c>
    </row>
    <row r="314" s="13" customFormat="1">
      <c r="A314" s="13"/>
      <c r="B314" s="247"/>
      <c r="C314" s="248"/>
      <c r="D314" s="242" t="s">
        <v>190</v>
      </c>
      <c r="E314" s="249" t="s">
        <v>1</v>
      </c>
      <c r="F314" s="250" t="s">
        <v>3063</v>
      </c>
      <c r="G314" s="248"/>
      <c r="H314" s="251">
        <v>-32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190</v>
      </c>
      <c r="AU314" s="257" t="s">
        <v>87</v>
      </c>
      <c r="AV314" s="13" t="s">
        <v>87</v>
      </c>
      <c r="AW314" s="13" t="s">
        <v>34</v>
      </c>
      <c r="AX314" s="13" t="s">
        <v>78</v>
      </c>
      <c r="AY314" s="257" t="s">
        <v>179</v>
      </c>
    </row>
    <row r="315" s="13" customFormat="1">
      <c r="A315" s="13"/>
      <c r="B315" s="247"/>
      <c r="C315" s="248"/>
      <c r="D315" s="242" t="s">
        <v>190</v>
      </c>
      <c r="E315" s="249" t="s">
        <v>1</v>
      </c>
      <c r="F315" s="250" t="s">
        <v>3488</v>
      </c>
      <c r="G315" s="248"/>
      <c r="H315" s="251">
        <v>-5.2800000000000002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7" t="s">
        <v>190</v>
      </c>
      <c r="AU315" s="257" t="s">
        <v>87</v>
      </c>
      <c r="AV315" s="13" t="s">
        <v>87</v>
      </c>
      <c r="AW315" s="13" t="s">
        <v>34</v>
      </c>
      <c r="AX315" s="13" t="s">
        <v>78</v>
      </c>
      <c r="AY315" s="257" t="s">
        <v>179</v>
      </c>
    </row>
    <row r="316" s="16" customFormat="1">
      <c r="A316" s="16"/>
      <c r="B316" s="290"/>
      <c r="C316" s="291"/>
      <c r="D316" s="242" t="s">
        <v>190</v>
      </c>
      <c r="E316" s="292" t="s">
        <v>1</v>
      </c>
      <c r="F316" s="293" t="s">
        <v>1387</v>
      </c>
      <c r="G316" s="291"/>
      <c r="H316" s="294">
        <v>-37.280000000000001</v>
      </c>
      <c r="I316" s="295"/>
      <c r="J316" s="291"/>
      <c r="K316" s="291"/>
      <c r="L316" s="296"/>
      <c r="M316" s="297"/>
      <c r="N316" s="298"/>
      <c r="O316" s="298"/>
      <c r="P316" s="298"/>
      <c r="Q316" s="298"/>
      <c r="R316" s="298"/>
      <c r="S316" s="298"/>
      <c r="T316" s="299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300" t="s">
        <v>190</v>
      </c>
      <c r="AU316" s="300" t="s">
        <v>87</v>
      </c>
      <c r="AV316" s="16" t="s">
        <v>95</v>
      </c>
      <c r="AW316" s="16" t="s">
        <v>34</v>
      </c>
      <c r="AX316" s="16" t="s">
        <v>78</v>
      </c>
      <c r="AY316" s="300" t="s">
        <v>179</v>
      </c>
    </row>
    <row r="317" s="14" customFormat="1">
      <c r="A317" s="14"/>
      <c r="B317" s="258"/>
      <c r="C317" s="259"/>
      <c r="D317" s="242" t="s">
        <v>190</v>
      </c>
      <c r="E317" s="260" t="s">
        <v>1</v>
      </c>
      <c r="F317" s="261" t="s">
        <v>192</v>
      </c>
      <c r="G317" s="259"/>
      <c r="H317" s="262">
        <v>389.20600000000002</v>
      </c>
      <c r="I317" s="263"/>
      <c r="J317" s="259"/>
      <c r="K317" s="259"/>
      <c r="L317" s="264"/>
      <c r="M317" s="265"/>
      <c r="N317" s="266"/>
      <c r="O317" s="266"/>
      <c r="P317" s="266"/>
      <c r="Q317" s="266"/>
      <c r="R317" s="266"/>
      <c r="S317" s="266"/>
      <c r="T317" s="26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8" t="s">
        <v>190</v>
      </c>
      <c r="AU317" s="268" t="s">
        <v>87</v>
      </c>
      <c r="AV317" s="14" t="s">
        <v>186</v>
      </c>
      <c r="AW317" s="14" t="s">
        <v>34</v>
      </c>
      <c r="AX317" s="14" t="s">
        <v>85</v>
      </c>
      <c r="AY317" s="268" t="s">
        <v>179</v>
      </c>
    </row>
    <row r="318" s="2" customFormat="1" ht="24.15" customHeight="1">
      <c r="A318" s="39"/>
      <c r="B318" s="40"/>
      <c r="C318" s="229" t="s">
        <v>278</v>
      </c>
      <c r="D318" s="229" t="s">
        <v>181</v>
      </c>
      <c r="E318" s="230" t="s">
        <v>3066</v>
      </c>
      <c r="F318" s="231" t="s">
        <v>3067</v>
      </c>
      <c r="G318" s="232" t="s">
        <v>246</v>
      </c>
      <c r="H318" s="233">
        <v>38.853000000000002</v>
      </c>
      <c r="I318" s="234"/>
      <c r="J318" s="235">
        <f>ROUND(I318*H318,2)</f>
        <v>0</v>
      </c>
      <c r="K318" s="231" t="s">
        <v>1</v>
      </c>
      <c r="L318" s="45"/>
      <c r="M318" s="236" t="s">
        <v>1</v>
      </c>
      <c r="N318" s="237" t="s">
        <v>43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186</v>
      </c>
      <c r="AT318" s="240" t="s">
        <v>181</v>
      </c>
      <c r="AU318" s="240" t="s">
        <v>87</v>
      </c>
      <c r="AY318" s="18" t="s">
        <v>179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85</v>
      </c>
      <c r="BK318" s="241">
        <f>ROUND(I318*H318,2)</f>
        <v>0</v>
      </c>
      <c r="BL318" s="18" t="s">
        <v>186</v>
      </c>
      <c r="BM318" s="240" t="s">
        <v>3489</v>
      </c>
    </row>
    <row r="319" s="2" customFormat="1">
      <c r="A319" s="39"/>
      <c r="B319" s="40"/>
      <c r="C319" s="41"/>
      <c r="D319" s="242" t="s">
        <v>188</v>
      </c>
      <c r="E319" s="41"/>
      <c r="F319" s="243" t="s">
        <v>3067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188</v>
      </c>
      <c r="AU319" s="18" t="s">
        <v>87</v>
      </c>
    </row>
    <row r="320" s="15" customFormat="1">
      <c r="A320" s="15"/>
      <c r="B320" s="270"/>
      <c r="C320" s="271"/>
      <c r="D320" s="242" t="s">
        <v>190</v>
      </c>
      <c r="E320" s="272" t="s">
        <v>1</v>
      </c>
      <c r="F320" s="273" t="s">
        <v>3392</v>
      </c>
      <c r="G320" s="271"/>
      <c r="H320" s="272" t="s">
        <v>1</v>
      </c>
      <c r="I320" s="274"/>
      <c r="J320" s="271"/>
      <c r="K320" s="271"/>
      <c r="L320" s="275"/>
      <c r="M320" s="276"/>
      <c r="N320" s="277"/>
      <c r="O320" s="277"/>
      <c r="P320" s="277"/>
      <c r="Q320" s="277"/>
      <c r="R320" s="277"/>
      <c r="S320" s="277"/>
      <c r="T320" s="27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9" t="s">
        <v>190</v>
      </c>
      <c r="AU320" s="279" t="s">
        <v>87</v>
      </c>
      <c r="AV320" s="15" t="s">
        <v>85</v>
      </c>
      <c r="AW320" s="15" t="s">
        <v>34</v>
      </c>
      <c r="AX320" s="15" t="s">
        <v>78</v>
      </c>
      <c r="AY320" s="279" t="s">
        <v>179</v>
      </c>
    </row>
    <row r="321" s="13" customFormat="1">
      <c r="A321" s="13"/>
      <c r="B321" s="247"/>
      <c r="C321" s="248"/>
      <c r="D321" s="242" t="s">
        <v>190</v>
      </c>
      <c r="E321" s="249" t="s">
        <v>1</v>
      </c>
      <c r="F321" s="250" t="s">
        <v>3069</v>
      </c>
      <c r="G321" s="248"/>
      <c r="H321" s="251">
        <v>10.800000000000001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7" t="s">
        <v>190</v>
      </c>
      <c r="AU321" s="257" t="s">
        <v>87</v>
      </c>
      <c r="AV321" s="13" t="s">
        <v>87</v>
      </c>
      <c r="AW321" s="13" t="s">
        <v>34</v>
      </c>
      <c r="AX321" s="13" t="s">
        <v>78</v>
      </c>
      <c r="AY321" s="257" t="s">
        <v>179</v>
      </c>
    </row>
    <row r="322" s="15" customFormat="1">
      <c r="A322" s="15"/>
      <c r="B322" s="270"/>
      <c r="C322" s="271"/>
      <c r="D322" s="242" t="s">
        <v>190</v>
      </c>
      <c r="E322" s="272" t="s">
        <v>1</v>
      </c>
      <c r="F322" s="273" t="s">
        <v>3070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9" t="s">
        <v>190</v>
      </c>
      <c r="AU322" s="279" t="s">
        <v>87</v>
      </c>
      <c r="AV322" s="15" t="s">
        <v>85</v>
      </c>
      <c r="AW322" s="15" t="s">
        <v>34</v>
      </c>
      <c r="AX322" s="15" t="s">
        <v>78</v>
      </c>
      <c r="AY322" s="279" t="s">
        <v>179</v>
      </c>
    </row>
    <row r="323" s="13" customFormat="1">
      <c r="A323" s="13"/>
      <c r="B323" s="247"/>
      <c r="C323" s="248"/>
      <c r="D323" s="242" t="s">
        <v>190</v>
      </c>
      <c r="E323" s="249" t="s">
        <v>1</v>
      </c>
      <c r="F323" s="250" t="s">
        <v>3071</v>
      </c>
      <c r="G323" s="248"/>
      <c r="H323" s="251">
        <v>-0.255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7" t="s">
        <v>190</v>
      </c>
      <c r="AU323" s="257" t="s">
        <v>87</v>
      </c>
      <c r="AV323" s="13" t="s">
        <v>87</v>
      </c>
      <c r="AW323" s="13" t="s">
        <v>34</v>
      </c>
      <c r="AX323" s="13" t="s">
        <v>78</v>
      </c>
      <c r="AY323" s="257" t="s">
        <v>179</v>
      </c>
    </row>
    <row r="324" s="16" customFormat="1">
      <c r="A324" s="16"/>
      <c r="B324" s="290"/>
      <c r="C324" s="291"/>
      <c r="D324" s="242" t="s">
        <v>190</v>
      </c>
      <c r="E324" s="292" t="s">
        <v>1</v>
      </c>
      <c r="F324" s="293" t="s">
        <v>1387</v>
      </c>
      <c r="G324" s="291"/>
      <c r="H324" s="294">
        <v>10.545</v>
      </c>
      <c r="I324" s="295"/>
      <c r="J324" s="291"/>
      <c r="K324" s="291"/>
      <c r="L324" s="296"/>
      <c r="M324" s="297"/>
      <c r="N324" s="298"/>
      <c r="O324" s="298"/>
      <c r="P324" s="298"/>
      <c r="Q324" s="298"/>
      <c r="R324" s="298"/>
      <c r="S324" s="298"/>
      <c r="T324" s="299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0" t="s">
        <v>190</v>
      </c>
      <c r="AU324" s="300" t="s">
        <v>87</v>
      </c>
      <c r="AV324" s="16" t="s">
        <v>95</v>
      </c>
      <c r="AW324" s="16" t="s">
        <v>34</v>
      </c>
      <c r="AX324" s="16" t="s">
        <v>78</v>
      </c>
      <c r="AY324" s="300" t="s">
        <v>179</v>
      </c>
    </row>
    <row r="325" s="15" customFormat="1">
      <c r="A325" s="15"/>
      <c r="B325" s="270"/>
      <c r="C325" s="271"/>
      <c r="D325" s="242" t="s">
        <v>190</v>
      </c>
      <c r="E325" s="272" t="s">
        <v>1</v>
      </c>
      <c r="F325" s="273" t="s">
        <v>3072</v>
      </c>
      <c r="G325" s="271"/>
      <c r="H325" s="272" t="s">
        <v>1</v>
      </c>
      <c r="I325" s="274"/>
      <c r="J325" s="271"/>
      <c r="K325" s="271"/>
      <c r="L325" s="275"/>
      <c r="M325" s="276"/>
      <c r="N325" s="277"/>
      <c r="O325" s="277"/>
      <c r="P325" s="277"/>
      <c r="Q325" s="277"/>
      <c r="R325" s="277"/>
      <c r="S325" s="277"/>
      <c r="T325" s="27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9" t="s">
        <v>190</v>
      </c>
      <c r="AU325" s="279" t="s">
        <v>87</v>
      </c>
      <c r="AV325" s="15" t="s">
        <v>85</v>
      </c>
      <c r="AW325" s="15" t="s">
        <v>34</v>
      </c>
      <c r="AX325" s="15" t="s">
        <v>78</v>
      </c>
      <c r="AY325" s="279" t="s">
        <v>179</v>
      </c>
    </row>
    <row r="326" s="13" customFormat="1">
      <c r="A326" s="13"/>
      <c r="B326" s="247"/>
      <c r="C326" s="248"/>
      <c r="D326" s="242" t="s">
        <v>190</v>
      </c>
      <c r="E326" s="249" t="s">
        <v>1</v>
      </c>
      <c r="F326" s="250" t="s">
        <v>3490</v>
      </c>
      <c r="G326" s="248"/>
      <c r="H326" s="251">
        <v>18.48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7" t="s">
        <v>190</v>
      </c>
      <c r="AU326" s="257" t="s">
        <v>87</v>
      </c>
      <c r="AV326" s="13" t="s">
        <v>87</v>
      </c>
      <c r="AW326" s="13" t="s">
        <v>34</v>
      </c>
      <c r="AX326" s="13" t="s">
        <v>78</v>
      </c>
      <c r="AY326" s="257" t="s">
        <v>179</v>
      </c>
    </row>
    <row r="327" s="13" customFormat="1">
      <c r="A327" s="13"/>
      <c r="B327" s="247"/>
      <c r="C327" s="248"/>
      <c r="D327" s="242" t="s">
        <v>190</v>
      </c>
      <c r="E327" s="249" t="s">
        <v>1</v>
      </c>
      <c r="F327" s="250" t="s">
        <v>3491</v>
      </c>
      <c r="G327" s="248"/>
      <c r="H327" s="251">
        <v>5.5999999999999996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7" t="s">
        <v>190</v>
      </c>
      <c r="AU327" s="257" t="s">
        <v>87</v>
      </c>
      <c r="AV327" s="13" t="s">
        <v>87</v>
      </c>
      <c r="AW327" s="13" t="s">
        <v>34</v>
      </c>
      <c r="AX327" s="13" t="s">
        <v>78</v>
      </c>
      <c r="AY327" s="257" t="s">
        <v>179</v>
      </c>
    </row>
    <row r="328" s="13" customFormat="1">
      <c r="A328" s="13"/>
      <c r="B328" s="247"/>
      <c r="C328" s="248"/>
      <c r="D328" s="242" t="s">
        <v>190</v>
      </c>
      <c r="E328" s="249" t="s">
        <v>1</v>
      </c>
      <c r="F328" s="250" t="s">
        <v>3492</v>
      </c>
      <c r="G328" s="248"/>
      <c r="H328" s="251">
        <v>2.9119999999999999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190</v>
      </c>
      <c r="AU328" s="257" t="s">
        <v>87</v>
      </c>
      <c r="AV328" s="13" t="s">
        <v>87</v>
      </c>
      <c r="AW328" s="13" t="s">
        <v>34</v>
      </c>
      <c r="AX328" s="13" t="s">
        <v>78</v>
      </c>
      <c r="AY328" s="257" t="s">
        <v>179</v>
      </c>
    </row>
    <row r="329" s="13" customFormat="1">
      <c r="A329" s="13"/>
      <c r="B329" s="247"/>
      <c r="C329" s="248"/>
      <c r="D329" s="242" t="s">
        <v>190</v>
      </c>
      <c r="E329" s="249" t="s">
        <v>1</v>
      </c>
      <c r="F329" s="250" t="s">
        <v>3493</v>
      </c>
      <c r="G329" s="248"/>
      <c r="H329" s="251">
        <v>1.3999999999999999</v>
      </c>
      <c r="I329" s="252"/>
      <c r="J329" s="248"/>
      <c r="K329" s="248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190</v>
      </c>
      <c r="AU329" s="257" t="s">
        <v>87</v>
      </c>
      <c r="AV329" s="13" t="s">
        <v>87</v>
      </c>
      <c r="AW329" s="13" t="s">
        <v>34</v>
      </c>
      <c r="AX329" s="13" t="s">
        <v>78</v>
      </c>
      <c r="AY329" s="257" t="s">
        <v>179</v>
      </c>
    </row>
    <row r="330" s="15" customFormat="1">
      <c r="A330" s="15"/>
      <c r="B330" s="270"/>
      <c r="C330" s="271"/>
      <c r="D330" s="242" t="s">
        <v>190</v>
      </c>
      <c r="E330" s="272" t="s">
        <v>1</v>
      </c>
      <c r="F330" s="273" t="s">
        <v>1544</v>
      </c>
      <c r="G330" s="271"/>
      <c r="H330" s="272" t="s">
        <v>1</v>
      </c>
      <c r="I330" s="274"/>
      <c r="J330" s="271"/>
      <c r="K330" s="271"/>
      <c r="L330" s="275"/>
      <c r="M330" s="276"/>
      <c r="N330" s="277"/>
      <c r="O330" s="277"/>
      <c r="P330" s="277"/>
      <c r="Q330" s="277"/>
      <c r="R330" s="277"/>
      <c r="S330" s="277"/>
      <c r="T330" s="27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9" t="s">
        <v>190</v>
      </c>
      <c r="AU330" s="279" t="s">
        <v>87</v>
      </c>
      <c r="AV330" s="15" t="s">
        <v>85</v>
      </c>
      <c r="AW330" s="15" t="s">
        <v>34</v>
      </c>
      <c r="AX330" s="15" t="s">
        <v>78</v>
      </c>
      <c r="AY330" s="279" t="s">
        <v>179</v>
      </c>
    </row>
    <row r="331" s="13" customFormat="1">
      <c r="A331" s="13"/>
      <c r="B331" s="247"/>
      <c r="C331" s="248"/>
      <c r="D331" s="242" t="s">
        <v>190</v>
      </c>
      <c r="E331" s="249" t="s">
        <v>1</v>
      </c>
      <c r="F331" s="250" t="s">
        <v>3494</v>
      </c>
      <c r="G331" s="248"/>
      <c r="H331" s="251">
        <v>-0.052999999999999998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7" t="s">
        <v>190</v>
      </c>
      <c r="AU331" s="257" t="s">
        <v>87</v>
      </c>
      <c r="AV331" s="13" t="s">
        <v>87</v>
      </c>
      <c r="AW331" s="13" t="s">
        <v>34</v>
      </c>
      <c r="AX331" s="13" t="s">
        <v>78</v>
      </c>
      <c r="AY331" s="257" t="s">
        <v>179</v>
      </c>
    </row>
    <row r="332" s="13" customFormat="1">
      <c r="A332" s="13"/>
      <c r="B332" s="247"/>
      <c r="C332" s="248"/>
      <c r="D332" s="242" t="s">
        <v>190</v>
      </c>
      <c r="E332" s="249" t="s">
        <v>1</v>
      </c>
      <c r="F332" s="250" t="s">
        <v>3495</v>
      </c>
      <c r="G332" s="248"/>
      <c r="H332" s="251">
        <v>-0.019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7" t="s">
        <v>190</v>
      </c>
      <c r="AU332" s="257" t="s">
        <v>87</v>
      </c>
      <c r="AV332" s="13" t="s">
        <v>87</v>
      </c>
      <c r="AW332" s="13" t="s">
        <v>34</v>
      </c>
      <c r="AX332" s="13" t="s">
        <v>78</v>
      </c>
      <c r="AY332" s="257" t="s">
        <v>179</v>
      </c>
    </row>
    <row r="333" s="13" customFormat="1">
      <c r="A333" s="13"/>
      <c r="B333" s="247"/>
      <c r="C333" s="248"/>
      <c r="D333" s="242" t="s">
        <v>190</v>
      </c>
      <c r="E333" s="249" t="s">
        <v>1</v>
      </c>
      <c r="F333" s="250" t="s">
        <v>3496</v>
      </c>
      <c r="G333" s="248"/>
      <c r="H333" s="251">
        <v>-0.0080000000000000002</v>
      </c>
      <c r="I333" s="252"/>
      <c r="J333" s="248"/>
      <c r="K333" s="248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190</v>
      </c>
      <c r="AU333" s="257" t="s">
        <v>87</v>
      </c>
      <c r="AV333" s="13" t="s">
        <v>87</v>
      </c>
      <c r="AW333" s="13" t="s">
        <v>34</v>
      </c>
      <c r="AX333" s="13" t="s">
        <v>78</v>
      </c>
      <c r="AY333" s="257" t="s">
        <v>179</v>
      </c>
    </row>
    <row r="334" s="13" customFormat="1">
      <c r="A334" s="13"/>
      <c r="B334" s="247"/>
      <c r="C334" s="248"/>
      <c r="D334" s="242" t="s">
        <v>190</v>
      </c>
      <c r="E334" s="249" t="s">
        <v>1</v>
      </c>
      <c r="F334" s="250" t="s">
        <v>3497</v>
      </c>
      <c r="G334" s="248"/>
      <c r="H334" s="251">
        <v>-0.0040000000000000001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190</v>
      </c>
      <c r="AU334" s="257" t="s">
        <v>87</v>
      </c>
      <c r="AV334" s="13" t="s">
        <v>87</v>
      </c>
      <c r="AW334" s="13" t="s">
        <v>34</v>
      </c>
      <c r="AX334" s="13" t="s">
        <v>78</v>
      </c>
      <c r="AY334" s="257" t="s">
        <v>179</v>
      </c>
    </row>
    <row r="335" s="16" customFormat="1">
      <c r="A335" s="16"/>
      <c r="B335" s="290"/>
      <c r="C335" s="291"/>
      <c r="D335" s="242" t="s">
        <v>190</v>
      </c>
      <c r="E335" s="292" t="s">
        <v>1</v>
      </c>
      <c r="F335" s="293" t="s">
        <v>1387</v>
      </c>
      <c r="G335" s="291"/>
      <c r="H335" s="294">
        <v>28.308</v>
      </c>
      <c r="I335" s="295"/>
      <c r="J335" s="291"/>
      <c r="K335" s="291"/>
      <c r="L335" s="296"/>
      <c r="M335" s="297"/>
      <c r="N335" s="298"/>
      <c r="O335" s="298"/>
      <c r="P335" s="298"/>
      <c r="Q335" s="298"/>
      <c r="R335" s="298"/>
      <c r="S335" s="298"/>
      <c r="T335" s="299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0" t="s">
        <v>190</v>
      </c>
      <c r="AU335" s="300" t="s">
        <v>87</v>
      </c>
      <c r="AV335" s="16" t="s">
        <v>95</v>
      </c>
      <c r="AW335" s="16" t="s">
        <v>34</v>
      </c>
      <c r="AX335" s="16" t="s">
        <v>78</v>
      </c>
      <c r="AY335" s="300" t="s">
        <v>179</v>
      </c>
    </row>
    <row r="336" s="14" customFormat="1">
      <c r="A336" s="14"/>
      <c r="B336" s="258"/>
      <c r="C336" s="259"/>
      <c r="D336" s="242" t="s">
        <v>190</v>
      </c>
      <c r="E336" s="260" t="s">
        <v>1</v>
      </c>
      <c r="F336" s="261" t="s">
        <v>192</v>
      </c>
      <c r="G336" s="259"/>
      <c r="H336" s="262">
        <v>38.853000000000002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8" t="s">
        <v>190</v>
      </c>
      <c r="AU336" s="268" t="s">
        <v>87</v>
      </c>
      <c r="AV336" s="14" t="s">
        <v>186</v>
      </c>
      <c r="AW336" s="14" t="s">
        <v>34</v>
      </c>
      <c r="AX336" s="14" t="s">
        <v>85</v>
      </c>
      <c r="AY336" s="268" t="s">
        <v>179</v>
      </c>
    </row>
    <row r="337" s="2" customFormat="1" ht="16.5" customHeight="1">
      <c r="A337" s="39"/>
      <c r="B337" s="40"/>
      <c r="C337" s="280" t="s">
        <v>284</v>
      </c>
      <c r="D337" s="280" t="s">
        <v>400</v>
      </c>
      <c r="E337" s="281" t="s">
        <v>3079</v>
      </c>
      <c r="F337" s="282" t="s">
        <v>3080</v>
      </c>
      <c r="G337" s="283" t="s">
        <v>403</v>
      </c>
      <c r="H337" s="284">
        <v>77.706000000000003</v>
      </c>
      <c r="I337" s="285"/>
      <c r="J337" s="286">
        <f>ROUND(I337*H337,2)</f>
        <v>0</v>
      </c>
      <c r="K337" s="282" t="s">
        <v>1</v>
      </c>
      <c r="L337" s="287"/>
      <c r="M337" s="288" t="s">
        <v>1</v>
      </c>
      <c r="N337" s="289" t="s">
        <v>43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227</v>
      </c>
      <c r="AT337" s="240" t="s">
        <v>400</v>
      </c>
      <c r="AU337" s="240" t="s">
        <v>87</v>
      </c>
      <c r="AY337" s="18" t="s">
        <v>179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85</v>
      </c>
      <c r="BK337" s="241">
        <f>ROUND(I337*H337,2)</f>
        <v>0</v>
      </c>
      <c r="BL337" s="18" t="s">
        <v>186</v>
      </c>
      <c r="BM337" s="240" t="s">
        <v>3498</v>
      </c>
    </row>
    <row r="338" s="2" customFormat="1">
      <c r="A338" s="39"/>
      <c r="B338" s="40"/>
      <c r="C338" s="41"/>
      <c r="D338" s="242" t="s">
        <v>188</v>
      </c>
      <c r="E338" s="41"/>
      <c r="F338" s="243" t="s">
        <v>3080</v>
      </c>
      <c r="G338" s="41"/>
      <c r="H338" s="41"/>
      <c r="I338" s="244"/>
      <c r="J338" s="41"/>
      <c r="K338" s="41"/>
      <c r="L338" s="45"/>
      <c r="M338" s="245"/>
      <c r="N338" s="24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188</v>
      </c>
      <c r="AU338" s="18" t="s">
        <v>87</v>
      </c>
    </row>
    <row r="339" s="13" customFormat="1">
      <c r="A339" s="13"/>
      <c r="B339" s="247"/>
      <c r="C339" s="248"/>
      <c r="D339" s="242" t="s">
        <v>190</v>
      </c>
      <c r="E339" s="249" t="s">
        <v>1</v>
      </c>
      <c r="F339" s="250" t="s">
        <v>3499</v>
      </c>
      <c r="G339" s="248"/>
      <c r="H339" s="251">
        <v>77.706000000000003</v>
      </c>
      <c r="I339" s="252"/>
      <c r="J339" s="248"/>
      <c r="K339" s="248"/>
      <c r="L339" s="253"/>
      <c r="M339" s="254"/>
      <c r="N339" s="255"/>
      <c r="O339" s="255"/>
      <c r="P339" s="255"/>
      <c r="Q339" s="255"/>
      <c r="R339" s="255"/>
      <c r="S339" s="255"/>
      <c r="T339" s="25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7" t="s">
        <v>190</v>
      </c>
      <c r="AU339" s="257" t="s">
        <v>87</v>
      </c>
      <c r="AV339" s="13" t="s">
        <v>87</v>
      </c>
      <c r="AW339" s="13" t="s">
        <v>34</v>
      </c>
      <c r="AX339" s="13" t="s">
        <v>78</v>
      </c>
      <c r="AY339" s="257" t="s">
        <v>179</v>
      </c>
    </row>
    <row r="340" s="14" customFormat="1">
      <c r="A340" s="14"/>
      <c r="B340" s="258"/>
      <c r="C340" s="259"/>
      <c r="D340" s="242" t="s">
        <v>190</v>
      </c>
      <c r="E340" s="260" t="s">
        <v>1</v>
      </c>
      <c r="F340" s="261" t="s">
        <v>192</v>
      </c>
      <c r="G340" s="259"/>
      <c r="H340" s="262">
        <v>77.706000000000003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190</v>
      </c>
      <c r="AU340" s="268" t="s">
        <v>87</v>
      </c>
      <c r="AV340" s="14" t="s">
        <v>186</v>
      </c>
      <c r="AW340" s="14" t="s">
        <v>34</v>
      </c>
      <c r="AX340" s="14" t="s">
        <v>85</v>
      </c>
      <c r="AY340" s="268" t="s">
        <v>179</v>
      </c>
    </row>
    <row r="341" s="2" customFormat="1" ht="24.15" customHeight="1">
      <c r="A341" s="39"/>
      <c r="B341" s="40"/>
      <c r="C341" s="229" t="s">
        <v>290</v>
      </c>
      <c r="D341" s="229" t="s">
        <v>181</v>
      </c>
      <c r="E341" s="230" t="s">
        <v>1540</v>
      </c>
      <c r="F341" s="231" t="s">
        <v>1541</v>
      </c>
      <c r="G341" s="232" t="s">
        <v>246</v>
      </c>
      <c r="H341" s="233">
        <v>115.997</v>
      </c>
      <c r="I341" s="234"/>
      <c r="J341" s="235">
        <f>ROUND(I341*H341,2)</f>
        <v>0</v>
      </c>
      <c r="K341" s="231" t="s">
        <v>1</v>
      </c>
      <c r="L341" s="45"/>
      <c r="M341" s="236" t="s">
        <v>1</v>
      </c>
      <c r="N341" s="237" t="s">
        <v>43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186</v>
      </c>
      <c r="AT341" s="240" t="s">
        <v>181</v>
      </c>
      <c r="AU341" s="240" t="s">
        <v>87</v>
      </c>
      <c r="AY341" s="18" t="s">
        <v>179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85</v>
      </c>
      <c r="BK341" s="241">
        <f>ROUND(I341*H341,2)</f>
        <v>0</v>
      </c>
      <c r="BL341" s="18" t="s">
        <v>186</v>
      </c>
      <c r="BM341" s="240" t="s">
        <v>3500</v>
      </c>
    </row>
    <row r="342" s="2" customFormat="1">
      <c r="A342" s="39"/>
      <c r="B342" s="40"/>
      <c r="C342" s="41"/>
      <c r="D342" s="242" t="s">
        <v>188</v>
      </c>
      <c r="E342" s="41"/>
      <c r="F342" s="243" t="s">
        <v>1541</v>
      </c>
      <c r="G342" s="41"/>
      <c r="H342" s="41"/>
      <c r="I342" s="244"/>
      <c r="J342" s="41"/>
      <c r="K342" s="41"/>
      <c r="L342" s="45"/>
      <c r="M342" s="245"/>
      <c r="N342" s="24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188</v>
      </c>
      <c r="AU342" s="18" t="s">
        <v>87</v>
      </c>
    </row>
    <row r="343" s="15" customFormat="1">
      <c r="A343" s="15"/>
      <c r="B343" s="270"/>
      <c r="C343" s="271"/>
      <c r="D343" s="242" t="s">
        <v>190</v>
      </c>
      <c r="E343" s="272" t="s">
        <v>1</v>
      </c>
      <c r="F343" s="273" t="s">
        <v>3392</v>
      </c>
      <c r="G343" s="271"/>
      <c r="H343" s="272" t="s">
        <v>1</v>
      </c>
      <c r="I343" s="274"/>
      <c r="J343" s="271"/>
      <c r="K343" s="271"/>
      <c r="L343" s="275"/>
      <c r="M343" s="276"/>
      <c r="N343" s="277"/>
      <c r="O343" s="277"/>
      <c r="P343" s="277"/>
      <c r="Q343" s="277"/>
      <c r="R343" s="277"/>
      <c r="S343" s="277"/>
      <c r="T343" s="27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9" t="s">
        <v>190</v>
      </c>
      <c r="AU343" s="279" t="s">
        <v>87</v>
      </c>
      <c r="AV343" s="15" t="s">
        <v>85</v>
      </c>
      <c r="AW343" s="15" t="s">
        <v>34</v>
      </c>
      <c r="AX343" s="15" t="s">
        <v>78</v>
      </c>
      <c r="AY343" s="279" t="s">
        <v>179</v>
      </c>
    </row>
    <row r="344" s="13" customFormat="1">
      <c r="A344" s="13"/>
      <c r="B344" s="247"/>
      <c r="C344" s="248"/>
      <c r="D344" s="242" t="s">
        <v>190</v>
      </c>
      <c r="E344" s="249" t="s">
        <v>1</v>
      </c>
      <c r="F344" s="250" t="s">
        <v>3501</v>
      </c>
      <c r="G344" s="248"/>
      <c r="H344" s="251">
        <v>118.8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190</v>
      </c>
      <c r="AU344" s="257" t="s">
        <v>87</v>
      </c>
      <c r="AV344" s="13" t="s">
        <v>87</v>
      </c>
      <c r="AW344" s="13" t="s">
        <v>34</v>
      </c>
      <c r="AX344" s="13" t="s">
        <v>78</v>
      </c>
      <c r="AY344" s="257" t="s">
        <v>179</v>
      </c>
    </row>
    <row r="345" s="15" customFormat="1">
      <c r="A345" s="15"/>
      <c r="B345" s="270"/>
      <c r="C345" s="271"/>
      <c r="D345" s="242" t="s">
        <v>190</v>
      </c>
      <c r="E345" s="272" t="s">
        <v>1</v>
      </c>
      <c r="F345" s="273" t="s">
        <v>1544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9" t="s">
        <v>190</v>
      </c>
      <c r="AU345" s="279" t="s">
        <v>87</v>
      </c>
      <c r="AV345" s="15" t="s">
        <v>85</v>
      </c>
      <c r="AW345" s="15" t="s">
        <v>34</v>
      </c>
      <c r="AX345" s="15" t="s">
        <v>78</v>
      </c>
      <c r="AY345" s="279" t="s">
        <v>179</v>
      </c>
    </row>
    <row r="346" s="13" customFormat="1">
      <c r="A346" s="13"/>
      <c r="B346" s="247"/>
      <c r="C346" s="248"/>
      <c r="D346" s="242" t="s">
        <v>190</v>
      </c>
      <c r="E346" s="249" t="s">
        <v>1</v>
      </c>
      <c r="F346" s="250" t="s">
        <v>3502</v>
      </c>
      <c r="G346" s="248"/>
      <c r="H346" s="251">
        <v>-2.8029999999999999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190</v>
      </c>
      <c r="AU346" s="257" t="s">
        <v>87</v>
      </c>
      <c r="AV346" s="13" t="s">
        <v>87</v>
      </c>
      <c r="AW346" s="13" t="s">
        <v>34</v>
      </c>
      <c r="AX346" s="13" t="s">
        <v>78</v>
      </c>
      <c r="AY346" s="257" t="s">
        <v>179</v>
      </c>
    </row>
    <row r="347" s="14" customFormat="1">
      <c r="A347" s="14"/>
      <c r="B347" s="258"/>
      <c r="C347" s="259"/>
      <c r="D347" s="242" t="s">
        <v>190</v>
      </c>
      <c r="E347" s="260" t="s">
        <v>1</v>
      </c>
      <c r="F347" s="261" t="s">
        <v>192</v>
      </c>
      <c r="G347" s="259"/>
      <c r="H347" s="262">
        <v>115.997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190</v>
      </c>
      <c r="AU347" s="268" t="s">
        <v>87</v>
      </c>
      <c r="AV347" s="14" t="s">
        <v>186</v>
      </c>
      <c r="AW347" s="14" t="s">
        <v>34</v>
      </c>
      <c r="AX347" s="14" t="s">
        <v>85</v>
      </c>
      <c r="AY347" s="268" t="s">
        <v>179</v>
      </c>
    </row>
    <row r="348" s="2" customFormat="1" ht="16.5" customHeight="1">
      <c r="A348" s="39"/>
      <c r="B348" s="40"/>
      <c r="C348" s="280" t="s">
        <v>295</v>
      </c>
      <c r="D348" s="280" t="s">
        <v>400</v>
      </c>
      <c r="E348" s="281" t="s">
        <v>3079</v>
      </c>
      <c r="F348" s="282" t="s">
        <v>3080</v>
      </c>
      <c r="G348" s="283" t="s">
        <v>403</v>
      </c>
      <c r="H348" s="284">
        <v>231.994</v>
      </c>
      <c r="I348" s="285"/>
      <c r="J348" s="286">
        <f>ROUND(I348*H348,2)</f>
        <v>0</v>
      </c>
      <c r="K348" s="282" t="s">
        <v>1</v>
      </c>
      <c r="L348" s="287"/>
      <c r="M348" s="288" t="s">
        <v>1</v>
      </c>
      <c r="N348" s="289" t="s">
        <v>43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227</v>
      </c>
      <c r="AT348" s="240" t="s">
        <v>400</v>
      </c>
      <c r="AU348" s="240" t="s">
        <v>87</v>
      </c>
      <c r="AY348" s="18" t="s">
        <v>179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85</v>
      </c>
      <c r="BK348" s="241">
        <f>ROUND(I348*H348,2)</f>
        <v>0</v>
      </c>
      <c r="BL348" s="18" t="s">
        <v>186</v>
      </c>
      <c r="BM348" s="240" t="s">
        <v>3503</v>
      </c>
    </row>
    <row r="349" s="2" customFormat="1">
      <c r="A349" s="39"/>
      <c r="B349" s="40"/>
      <c r="C349" s="41"/>
      <c r="D349" s="242" t="s">
        <v>188</v>
      </c>
      <c r="E349" s="41"/>
      <c r="F349" s="243" t="s">
        <v>3080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188</v>
      </c>
      <c r="AU349" s="18" t="s">
        <v>87</v>
      </c>
    </row>
    <row r="350" s="13" customFormat="1">
      <c r="A350" s="13"/>
      <c r="B350" s="247"/>
      <c r="C350" s="248"/>
      <c r="D350" s="242" t="s">
        <v>190</v>
      </c>
      <c r="E350" s="249" t="s">
        <v>1</v>
      </c>
      <c r="F350" s="250" t="s">
        <v>3504</v>
      </c>
      <c r="G350" s="248"/>
      <c r="H350" s="251">
        <v>231.994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190</v>
      </c>
      <c r="AU350" s="257" t="s">
        <v>87</v>
      </c>
      <c r="AV350" s="13" t="s">
        <v>87</v>
      </c>
      <c r="AW350" s="13" t="s">
        <v>34</v>
      </c>
      <c r="AX350" s="13" t="s">
        <v>78</v>
      </c>
      <c r="AY350" s="257" t="s">
        <v>179</v>
      </c>
    </row>
    <row r="351" s="14" customFormat="1">
      <c r="A351" s="14"/>
      <c r="B351" s="258"/>
      <c r="C351" s="259"/>
      <c r="D351" s="242" t="s">
        <v>190</v>
      </c>
      <c r="E351" s="260" t="s">
        <v>1</v>
      </c>
      <c r="F351" s="261" t="s">
        <v>192</v>
      </c>
      <c r="G351" s="259"/>
      <c r="H351" s="262">
        <v>231.994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190</v>
      </c>
      <c r="AU351" s="268" t="s">
        <v>87</v>
      </c>
      <c r="AV351" s="14" t="s">
        <v>186</v>
      </c>
      <c r="AW351" s="14" t="s">
        <v>34</v>
      </c>
      <c r="AX351" s="14" t="s">
        <v>85</v>
      </c>
      <c r="AY351" s="268" t="s">
        <v>179</v>
      </c>
    </row>
    <row r="352" s="2" customFormat="1" ht="24.15" customHeight="1">
      <c r="A352" s="39"/>
      <c r="B352" s="40"/>
      <c r="C352" s="229" t="s">
        <v>300</v>
      </c>
      <c r="D352" s="229" t="s">
        <v>181</v>
      </c>
      <c r="E352" s="230" t="s">
        <v>3088</v>
      </c>
      <c r="F352" s="231" t="s">
        <v>3089</v>
      </c>
      <c r="G352" s="232" t="s">
        <v>184</v>
      </c>
      <c r="H352" s="233">
        <v>54</v>
      </c>
      <c r="I352" s="234"/>
      <c r="J352" s="235">
        <f>ROUND(I352*H352,2)</f>
        <v>0</v>
      </c>
      <c r="K352" s="231" t="s">
        <v>1</v>
      </c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186</v>
      </c>
      <c r="AT352" s="240" t="s">
        <v>181</v>
      </c>
      <c r="AU352" s="240" t="s">
        <v>87</v>
      </c>
      <c r="AY352" s="18" t="s">
        <v>179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85</v>
      </c>
      <c r="BK352" s="241">
        <f>ROUND(I352*H352,2)</f>
        <v>0</v>
      </c>
      <c r="BL352" s="18" t="s">
        <v>186</v>
      </c>
      <c r="BM352" s="240" t="s">
        <v>3505</v>
      </c>
    </row>
    <row r="353" s="2" customFormat="1">
      <c r="A353" s="39"/>
      <c r="B353" s="40"/>
      <c r="C353" s="41"/>
      <c r="D353" s="242" t="s">
        <v>188</v>
      </c>
      <c r="E353" s="41"/>
      <c r="F353" s="243" t="s">
        <v>3089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188</v>
      </c>
      <c r="AU353" s="18" t="s">
        <v>87</v>
      </c>
    </row>
    <row r="354" s="2" customFormat="1">
      <c r="A354" s="39"/>
      <c r="B354" s="40"/>
      <c r="C354" s="41"/>
      <c r="D354" s="242" t="s">
        <v>198</v>
      </c>
      <c r="E354" s="41"/>
      <c r="F354" s="269" t="s">
        <v>3091</v>
      </c>
      <c r="G354" s="41"/>
      <c r="H354" s="41"/>
      <c r="I354" s="244"/>
      <c r="J354" s="41"/>
      <c r="K354" s="41"/>
      <c r="L354" s="45"/>
      <c r="M354" s="245"/>
      <c r="N354" s="246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198</v>
      </c>
      <c r="AU354" s="18" t="s">
        <v>87</v>
      </c>
    </row>
    <row r="355" s="15" customFormat="1">
      <c r="A355" s="15"/>
      <c r="B355" s="270"/>
      <c r="C355" s="271"/>
      <c r="D355" s="242" t="s">
        <v>190</v>
      </c>
      <c r="E355" s="272" t="s">
        <v>1</v>
      </c>
      <c r="F355" s="273" t="s">
        <v>2874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9" t="s">
        <v>190</v>
      </c>
      <c r="AU355" s="279" t="s">
        <v>87</v>
      </c>
      <c r="AV355" s="15" t="s">
        <v>85</v>
      </c>
      <c r="AW355" s="15" t="s">
        <v>34</v>
      </c>
      <c r="AX355" s="15" t="s">
        <v>78</v>
      </c>
      <c r="AY355" s="279" t="s">
        <v>179</v>
      </c>
    </row>
    <row r="356" s="13" customFormat="1">
      <c r="A356" s="13"/>
      <c r="B356" s="247"/>
      <c r="C356" s="248"/>
      <c r="D356" s="242" t="s">
        <v>190</v>
      </c>
      <c r="E356" s="249" t="s">
        <v>1</v>
      </c>
      <c r="F356" s="250" t="s">
        <v>2893</v>
      </c>
      <c r="G356" s="248"/>
      <c r="H356" s="251">
        <v>54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190</v>
      </c>
      <c r="AU356" s="257" t="s">
        <v>87</v>
      </c>
      <c r="AV356" s="13" t="s">
        <v>87</v>
      </c>
      <c r="AW356" s="13" t="s">
        <v>34</v>
      </c>
      <c r="AX356" s="13" t="s">
        <v>78</v>
      </c>
      <c r="AY356" s="257" t="s">
        <v>179</v>
      </c>
    </row>
    <row r="357" s="14" customFormat="1">
      <c r="A357" s="14"/>
      <c r="B357" s="258"/>
      <c r="C357" s="259"/>
      <c r="D357" s="242" t="s">
        <v>190</v>
      </c>
      <c r="E357" s="260" t="s">
        <v>1</v>
      </c>
      <c r="F357" s="261" t="s">
        <v>192</v>
      </c>
      <c r="G357" s="259"/>
      <c r="H357" s="262">
        <v>54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190</v>
      </c>
      <c r="AU357" s="268" t="s">
        <v>87</v>
      </c>
      <c r="AV357" s="14" t="s">
        <v>186</v>
      </c>
      <c r="AW357" s="14" t="s">
        <v>34</v>
      </c>
      <c r="AX357" s="14" t="s">
        <v>85</v>
      </c>
      <c r="AY357" s="268" t="s">
        <v>179</v>
      </c>
    </row>
    <row r="358" s="2" customFormat="1" ht="33" customHeight="1">
      <c r="A358" s="39"/>
      <c r="B358" s="40"/>
      <c r="C358" s="229" t="s">
        <v>7</v>
      </c>
      <c r="D358" s="229" t="s">
        <v>181</v>
      </c>
      <c r="E358" s="230" t="s">
        <v>467</v>
      </c>
      <c r="F358" s="231" t="s">
        <v>468</v>
      </c>
      <c r="G358" s="232" t="s">
        <v>184</v>
      </c>
      <c r="H358" s="233">
        <v>234</v>
      </c>
      <c r="I358" s="234"/>
      <c r="J358" s="235">
        <f>ROUND(I358*H358,2)</f>
        <v>0</v>
      </c>
      <c r="K358" s="231" t="s">
        <v>1</v>
      </c>
      <c r="L358" s="45"/>
      <c r="M358" s="236" t="s">
        <v>1</v>
      </c>
      <c r="N358" s="237" t="s">
        <v>43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186</v>
      </c>
      <c r="AT358" s="240" t="s">
        <v>181</v>
      </c>
      <c r="AU358" s="240" t="s">
        <v>87</v>
      </c>
      <c r="AY358" s="18" t="s">
        <v>179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85</v>
      </c>
      <c r="BK358" s="241">
        <f>ROUND(I358*H358,2)</f>
        <v>0</v>
      </c>
      <c r="BL358" s="18" t="s">
        <v>186</v>
      </c>
      <c r="BM358" s="240" t="s">
        <v>3506</v>
      </c>
    </row>
    <row r="359" s="2" customFormat="1">
      <c r="A359" s="39"/>
      <c r="B359" s="40"/>
      <c r="C359" s="41"/>
      <c r="D359" s="242" t="s">
        <v>188</v>
      </c>
      <c r="E359" s="41"/>
      <c r="F359" s="243" t="s">
        <v>468</v>
      </c>
      <c r="G359" s="41"/>
      <c r="H359" s="41"/>
      <c r="I359" s="244"/>
      <c r="J359" s="41"/>
      <c r="K359" s="41"/>
      <c r="L359" s="45"/>
      <c r="M359" s="245"/>
      <c r="N359" s="24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188</v>
      </c>
      <c r="AU359" s="18" t="s">
        <v>87</v>
      </c>
    </row>
    <row r="360" s="2" customFormat="1">
      <c r="A360" s="39"/>
      <c r="B360" s="40"/>
      <c r="C360" s="41"/>
      <c r="D360" s="242" t="s">
        <v>198</v>
      </c>
      <c r="E360" s="41"/>
      <c r="F360" s="269" t="s">
        <v>3093</v>
      </c>
      <c r="G360" s="41"/>
      <c r="H360" s="41"/>
      <c r="I360" s="244"/>
      <c r="J360" s="41"/>
      <c r="K360" s="41"/>
      <c r="L360" s="45"/>
      <c r="M360" s="245"/>
      <c r="N360" s="24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198</v>
      </c>
      <c r="AU360" s="18" t="s">
        <v>87</v>
      </c>
    </row>
    <row r="361" s="15" customFormat="1">
      <c r="A361" s="15"/>
      <c r="B361" s="270"/>
      <c r="C361" s="271"/>
      <c r="D361" s="242" t="s">
        <v>190</v>
      </c>
      <c r="E361" s="272" t="s">
        <v>1</v>
      </c>
      <c r="F361" s="273" t="s">
        <v>3392</v>
      </c>
      <c r="G361" s="271"/>
      <c r="H361" s="272" t="s">
        <v>1</v>
      </c>
      <c r="I361" s="274"/>
      <c r="J361" s="271"/>
      <c r="K361" s="271"/>
      <c r="L361" s="275"/>
      <c r="M361" s="276"/>
      <c r="N361" s="277"/>
      <c r="O361" s="277"/>
      <c r="P361" s="277"/>
      <c r="Q361" s="277"/>
      <c r="R361" s="277"/>
      <c r="S361" s="277"/>
      <c r="T361" s="27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9" t="s">
        <v>190</v>
      </c>
      <c r="AU361" s="279" t="s">
        <v>87</v>
      </c>
      <c r="AV361" s="15" t="s">
        <v>85</v>
      </c>
      <c r="AW361" s="15" t="s">
        <v>34</v>
      </c>
      <c r="AX361" s="15" t="s">
        <v>78</v>
      </c>
      <c r="AY361" s="279" t="s">
        <v>179</v>
      </c>
    </row>
    <row r="362" s="13" customFormat="1">
      <c r="A362" s="13"/>
      <c r="B362" s="247"/>
      <c r="C362" s="248"/>
      <c r="D362" s="242" t="s">
        <v>190</v>
      </c>
      <c r="E362" s="249" t="s">
        <v>1</v>
      </c>
      <c r="F362" s="250" t="s">
        <v>2899</v>
      </c>
      <c r="G362" s="248"/>
      <c r="H362" s="251">
        <v>234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7" t="s">
        <v>190</v>
      </c>
      <c r="AU362" s="257" t="s">
        <v>87</v>
      </c>
      <c r="AV362" s="13" t="s">
        <v>87</v>
      </c>
      <c r="AW362" s="13" t="s">
        <v>34</v>
      </c>
      <c r="AX362" s="13" t="s">
        <v>78</v>
      </c>
      <c r="AY362" s="257" t="s">
        <v>179</v>
      </c>
    </row>
    <row r="363" s="14" customFormat="1">
      <c r="A363" s="14"/>
      <c r="B363" s="258"/>
      <c r="C363" s="259"/>
      <c r="D363" s="242" t="s">
        <v>190</v>
      </c>
      <c r="E363" s="260" t="s">
        <v>1</v>
      </c>
      <c r="F363" s="261" t="s">
        <v>192</v>
      </c>
      <c r="G363" s="259"/>
      <c r="H363" s="262">
        <v>234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8" t="s">
        <v>190</v>
      </c>
      <c r="AU363" s="268" t="s">
        <v>87</v>
      </c>
      <c r="AV363" s="14" t="s">
        <v>186</v>
      </c>
      <c r="AW363" s="14" t="s">
        <v>34</v>
      </c>
      <c r="AX363" s="14" t="s">
        <v>85</v>
      </c>
      <c r="AY363" s="268" t="s">
        <v>179</v>
      </c>
    </row>
    <row r="364" s="2" customFormat="1" ht="24.15" customHeight="1">
      <c r="A364" s="39"/>
      <c r="B364" s="40"/>
      <c r="C364" s="229" t="s">
        <v>309</v>
      </c>
      <c r="D364" s="229" t="s">
        <v>181</v>
      </c>
      <c r="E364" s="230" t="s">
        <v>3094</v>
      </c>
      <c r="F364" s="231" t="s">
        <v>3507</v>
      </c>
      <c r="G364" s="232" t="s">
        <v>184</v>
      </c>
      <c r="H364" s="233">
        <v>288</v>
      </c>
      <c r="I364" s="234"/>
      <c r="J364" s="235">
        <f>ROUND(I364*H364,2)</f>
        <v>0</v>
      </c>
      <c r="K364" s="231" t="s">
        <v>1</v>
      </c>
      <c r="L364" s="45"/>
      <c r="M364" s="236" t="s">
        <v>1</v>
      </c>
      <c r="N364" s="237" t="s">
        <v>43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186</v>
      </c>
      <c r="AT364" s="240" t="s">
        <v>181</v>
      </c>
      <c r="AU364" s="240" t="s">
        <v>87</v>
      </c>
      <c r="AY364" s="18" t="s">
        <v>179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85</v>
      </c>
      <c r="BK364" s="241">
        <f>ROUND(I364*H364,2)</f>
        <v>0</v>
      </c>
      <c r="BL364" s="18" t="s">
        <v>186</v>
      </c>
      <c r="BM364" s="240" t="s">
        <v>3508</v>
      </c>
    </row>
    <row r="365" s="2" customFormat="1">
      <c r="A365" s="39"/>
      <c r="B365" s="40"/>
      <c r="C365" s="41"/>
      <c r="D365" s="242" t="s">
        <v>188</v>
      </c>
      <c r="E365" s="41"/>
      <c r="F365" s="243" t="s">
        <v>3507</v>
      </c>
      <c r="G365" s="41"/>
      <c r="H365" s="41"/>
      <c r="I365" s="244"/>
      <c r="J365" s="41"/>
      <c r="K365" s="41"/>
      <c r="L365" s="45"/>
      <c r="M365" s="245"/>
      <c r="N365" s="246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188</v>
      </c>
      <c r="AU365" s="18" t="s">
        <v>87</v>
      </c>
    </row>
    <row r="366" s="15" customFormat="1">
      <c r="A366" s="15"/>
      <c r="B366" s="270"/>
      <c r="C366" s="271"/>
      <c r="D366" s="242" t="s">
        <v>190</v>
      </c>
      <c r="E366" s="272" t="s">
        <v>1</v>
      </c>
      <c r="F366" s="273" t="s">
        <v>2874</v>
      </c>
      <c r="G366" s="271"/>
      <c r="H366" s="272" t="s">
        <v>1</v>
      </c>
      <c r="I366" s="274"/>
      <c r="J366" s="271"/>
      <c r="K366" s="271"/>
      <c r="L366" s="275"/>
      <c r="M366" s="276"/>
      <c r="N366" s="277"/>
      <c r="O366" s="277"/>
      <c r="P366" s="277"/>
      <c r="Q366" s="277"/>
      <c r="R366" s="277"/>
      <c r="S366" s="277"/>
      <c r="T366" s="27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9" t="s">
        <v>190</v>
      </c>
      <c r="AU366" s="279" t="s">
        <v>87</v>
      </c>
      <c r="AV366" s="15" t="s">
        <v>85</v>
      </c>
      <c r="AW366" s="15" t="s">
        <v>34</v>
      </c>
      <c r="AX366" s="15" t="s">
        <v>78</v>
      </c>
      <c r="AY366" s="279" t="s">
        <v>179</v>
      </c>
    </row>
    <row r="367" s="13" customFormat="1">
      <c r="A367" s="13"/>
      <c r="B367" s="247"/>
      <c r="C367" s="248"/>
      <c r="D367" s="242" t="s">
        <v>190</v>
      </c>
      <c r="E367" s="249" t="s">
        <v>1</v>
      </c>
      <c r="F367" s="250" t="s">
        <v>2893</v>
      </c>
      <c r="G367" s="248"/>
      <c r="H367" s="251">
        <v>54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7" t="s">
        <v>190</v>
      </c>
      <c r="AU367" s="257" t="s">
        <v>87</v>
      </c>
      <c r="AV367" s="13" t="s">
        <v>87</v>
      </c>
      <c r="AW367" s="13" t="s">
        <v>34</v>
      </c>
      <c r="AX367" s="13" t="s">
        <v>78</v>
      </c>
      <c r="AY367" s="257" t="s">
        <v>179</v>
      </c>
    </row>
    <row r="368" s="15" customFormat="1">
      <c r="A368" s="15"/>
      <c r="B368" s="270"/>
      <c r="C368" s="271"/>
      <c r="D368" s="242" t="s">
        <v>190</v>
      </c>
      <c r="E368" s="272" t="s">
        <v>1</v>
      </c>
      <c r="F368" s="273" t="s">
        <v>3392</v>
      </c>
      <c r="G368" s="271"/>
      <c r="H368" s="272" t="s">
        <v>1</v>
      </c>
      <c r="I368" s="274"/>
      <c r="J368" s="271"/>
      <c r="K368" s="271"/>
      <c r="L368" s="275"/>
      <c r="M368" s="276"/>
      <c r="N368" s="277"/>
      <c r="O368" s="277"/>
      <c r="P368" s="277"/>
      <c r="Q368" s="277"/>
      <c r="R368" s="277"/>
      <c r="S368" s="277"/>
      <c r="T368" s="278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9" t="s">
        <v>190</v>
      </c>
      <c r="AU368" s="279" t="s">
        <v>87</v>
      </c>
      <c r="AV368" s="15" t="s">
        <v>85</v>
      </c>
      <c r="AW368" s="15" t="s">
        <v>34</v>
      </c>
      <c r="AX368" s="15" t="s">
        <v>78</v>
      </c>
      <c r="AY368" s="279" t="s">
        <v>179</v>
      </c>
    </row>
    <row r="369" s="13" customFormat="1">
      <c r="A369" s="13"/>
      <c r="B369" s="247"/>
      <c r="C369" s="248"/>
      <c r="D369" s="242" t="s">
        <v>190</v>
      </c>
      <c r="E369" s="249" t="s">
        <v>1</v>
      </c>
      <c r="F369" s="250" t="s">
        <v>2899</v>
      </c>
      <c r="G369" s="248"/>
      <c r="H369" s="251">
        <v>234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7" t="s">
        <v>190</v>
      </c>
      <c r="AU369" s="257" t="s">
        <v>87</v>
      </c>
      <c r="AV369" s="13" t="s">
        <v>87</v>
      </c>
      <c r="AW369" s="13" t="s">
        <v>34</v>
      </c>
      <c r="AX369" s="13" t="s">
        <v>78</v>
      </c>
      <c r="AY369" s="257" t="s">
        <v>179</v>
      </c>
    </row>
    <row r="370" s="14" customFormat="1">
      <c r="A370" s="14"/>
      <c r="B370" s="258"/>
      <c r="C370" s="259"/>
      <c r="D370" s="242" t="s">
        <v>190</v>
      </c>
      <c r="E370" s="260" t="s">
        <v>1</v>
      </c>
      <c r="F370" s="261" t="s">
        <v>192</v>
      </c>
      <c r="G370" s="259"/>
      <c r="H370" s="262">
        <v>288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8" t="s">
        <v>190</v>
      </c>
      <c r="AU370" s="268" t="s">
        <v>87</v>
      </c>
      <c r="AV370" s="14" t="s">
        <v>186</v>
      </c>
      <c r="AW370" s="14" t="s">
        <v>34</v>
      </c>
      <c r="AX370" s="14" t="s">
        <v>85</v>
      </c>
      <c r="AY370" s="268" t="s">
        <v>179</v>
      </c>
    </row>
    <row r="371" s="2" customFormat="1" ht="16.5" customHeight="1">
      <c r="A371" s="39"/>
      <c r="B371" s="40"/>
      <c r="C371" s="280" t="s">
        <v>314</v>
      </c>
      <c r="D371" s="280" t="s">
        <v>400</v>
      </c>
      <c r="E371" s="281" t="s">
        <v>3097</v>
      </c>
      <c r="F371" s="282" t="s">
        <v>3098</v>
      </c>
      <c r="G371" s="283" t="s">
        <v>479</v>
      </c>
      <c r="H371" s="284">
        <v>5.7599999999999998</v>
      </c>
      <c r="I371" s="285"/>
      <c r="J371" s="286">
        <f>ROUND(I371*H371,2)</f>
        <v>0</v>
      </c>
      <c r="K371" s="282" t="s">
        <v>1</v>
      </c>
      <c r="L371" s="287"/>
      <c r="M371" s="288" t="s">
        <v>1</v>
      </c>
      <c r="N371" s="289" t="s">
        <v>43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227</v>
      </c>
      <c r="AT371" s="240" t="s">
        <v>400</v>
      </c>
      <c r="AU371" s="240" t="s">
        <v>87</v>
      </c>
      <c r="AY371" s="18" t="s">
        <v>179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85</v>
      </c>
      <c r="BK371" s="241">
        <f>ROUND(I371*H371,2)</f>
        <v>0</v>
      </c>
      <c r="BL371" s="18" t="s">
        <v>186</v>
      </c>
      <c r="BM371" s="240" t="s">
        <v>3509</v>
      </c>
    </row>
    <row r="372" s="2" customFormat="1">
      <c r="A372" s="39"/>
      <c r="B372" s="40"/>
      <c r="C372" s="41"/>
      <c r="D372" s="242" t="s">
        <v>188</v>
      </c>
      <c r="E372" s="41"/>
      <c r="F372" s="243" t="s">
        <v>3098</v>
      </c>
      <c r="G372" s="41"/>
      <c r="H372" s="41"/>
      <c r="I372" s="244"/>
      <c r="J372" s="41"/>
      <c r="K372" s="41"/>
      <c r="L372" s="45"/>
      <c r="M372" s="245"/>
      <c r="N372" s="24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188</v>
      </c>
      <c r="AU372" s="18" t="s">
        <v>87</v>
      </c>
    </row>
    <row r="373" s="13" customFormat="1">
      <c r="A373" s="13"/>
      <c r="B373" s="247"/>
      <c r="C373" s="248"/>
      <c r="D373" s="242" t="s">
        <v>190</v>
      </c>
      <c r="E373" s="249" t="s">
        <v>1</v>
      </c>
      <c r="F373" s="250" t="s">
        <v>3100</v>
      </c>
      <c r="G373" s="248"/>
      <c r="H373" s="251">
        <v>5.7599999999999998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7" t="s">
        <v>190</v>
      </c>
      <c r="AU373" s="257" t="s">
        <v>87</v>
      </c>
      <c r="AV373" s="13" t="s">
        <v>87</v>
      </c>
      <c r="AW373" s="13" t="s">
        <v>34</v>
      </c>
      <c r="AX373" s="13" t="s">
        <v>78</v>
      </c>
      <c r="AY373" s="257" t="s">
        <v>179</v>
      </c>
    </row>
    <row r="374" s="14" customFormat="1">
      <c r="A374" s="14"/>
      <c r="B374" s="258"/>
      <c r="C374" s="259"/>
      <c r="D374" s="242" t="s">
        <v>190</v>
      </c>
      <c r="E374" s="260" t="s">
        <v>1</v>
      </c>
      <c r="F374" s="261" t="s">
        <v>192</v>
      </c>
      <c r="G374" s="259"/>
      <c r="H374" s="262">
        <v>5.7599999999999998</v>
      </c>
      <c r="I374" s="263"/>
      <c r="J374" s="259"/>
      <c r="K374" s="259"/>
      <c r="L374" s="264"/>
      <c r="M374" s="265"/>
      <c r="N374" s="266"/>
      <c r="O374" s="266"/>
      <c r="P374" s="266"/>
      <c r="Q374" s="266"/>
      <c r="R374" s="266"/>
      <c r="S374" s="266"/>
      <c r="T374" s="26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8" t="s">
        <v>190</v>
      </c>
      <c r="AU374" s="268" t="s">
        <v>87</v>
      </c>
      <c r="AV374" s="14" t="s">
        <v>186</v>
      </c>
      <c r="AW374" s="14" t="s">
        <v>34</v>
      </c>
      <c r="AX374" s="14" t="s">
        <v>85</v>
      </c>
      <c r="AY374" s="268" t="s">
        <v>179</v>
      </c>
    </row>
    <row r="375" s="2" customFormat="1" ht="33" customHeight="1">
      <c r="A375" s="39"/>
      <c r="B375" s="40"/>
      <c r="C375" s="229" t="s">
        <v>319</v>
      </c>
      <c r="D375" s="229" t="s">
        <v>181</v>
      </c>
      <c r="E375" s="230" t="s">
        <v>3101</v>
      </c>
      <c r="F375" s="231" t="s">
        <v>3102</v>
      </c>
      <c r="G375" s="232" t="s">
        <v>184</v>
      </c>
      <c r="H375" s="233">
        <v>288</v>
      </c>
      <c r="I375" s="234"/>
      <c r="J375" s="235">
        <f>ROUND(I375*H375,2)</f>
        <v>0</v>
      </c>
      <c r="K375" s="231" t="s">
        <v>1</v>
      </c>
      <c r="L375" s="45"/>
      <c r="M375" s="236" t="s">
        <v>1</v>
      </c>
      <c r="N375" s="237" t="s">
        <v>43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186</v>
      </c>
      <c r="AT375" s="240" t="s">
        <v>181</v>
      </c>
      <c r="AU375" s="240" t="s">
        <v>87</v>
      </c>
      <c r="AY375" s="18" t="s">
        <v>179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85</v>
      </c>
      <c r="BK375" s="241">
        <f>ROUND(I375*H375,2)</f>
        <v>0</v>
      </c>
      <c r="BL375" s="18" t="s">
        <v>186</v>
      </c>
      <c r="BM375" s="240" t="s">
        <v>3510</v>
      </c>
    </row>
    <row r="376" s="2" customFormat="1">
      <c r="A376" s="39"/>
      <c r="B376" s="40"/>
      <c r="C376" s="41"/>
      <c r="D376" s="242" t="s">
        <v>188</v>
      </c>
      <c r="E376" s="41"/>
      <c r="F376" s="243" t="s">
        <v>3102</v>
      </c>
      <c r="G376" s="41"/>
      <c r="H376" s="41"/>
      <c r="I376" s="244"/>
      <c r="J376" s="41"/>
      <c r="K376" s="41"/>
      <c r="L376" s="45"/>
      <c r="M376" s="245"/>
      <c r="N376" s="246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188</v>
      </c>
      <c r="AU376" s="18" t="s">
        <v>87</v>
      </c>
    </row>
    <row r="377" s="15" customFormat="1">
      <c r="A377" s="15"/>
      <c r="B377" s="270"/>
      <c r="C377" s="271"/>
      <c r="D377" s="242" t="s">
        <v>190</v>
      </c>
      <c r="E377" s="272" t="s">
        <v>1</v>
      </c>
      <c r="F377" s="273" t="s">
        <v>2874</v>
      </c>
      <c r="G377" s="271"/>
      <c r="H377" s="272" t="s">
        <v>1</v>
      </c>
      <c r="I377" s="274"/>
      <c r="J377" s="271"/>
      <c r="K377" s="271"/>
      <c r="L377" s="275"/>
      <c r="M377" s="276"/>
      <c r="N377" s="277"/>
      <c r="O377" s="277"/>
      <c r="P377" s="277"/>
      <c r="Q377" s="277"/>
      <c r="R377" s="277"/>
      <c r="S377" s="277"/>
      <c r="T377" s="27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9" t="s">
        <v>190</v>
      </c>
      <c r="AU377" s="279" t="s">
        <v>87</v>
      </c>
      <c r="AV377" s="15" t="s">
        <v>85</v>
      </c>
      <c r="AW377" s="15" t="s">
        <v>34</v>
      </c>
      <c r="AX377" s="15" t="s">
        <v>78</v>
      </c>
      <c r="AY377" s="279" t="s">
        <v>179</v>
      </c>
    </row>
    <row r="378" s="13" customFormat="1">
      <c r="A378" s="13"/>
      <c r="B378" s="247"/>
      <c r="C378" s="248"/>
      <c r="D378" s="242" t="s">
        <v>190</v>
      </c>
      <c r="E378" s="249" t="s">
        <v>1</v>
      </c>
      <c r="F378" s="250" t="s">
        <v>2893</v>
      </c>
      <c r="G378" s="248"/>
      <c r="H378" s="251">
        <v>54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7" t="s">
        <v>190</v>
      </c>
      <c r="AU378" s="257" t="s">
        <v>87</v>
      </c>
      <c r="AV378" s="13" t="s">
        <v>87</v>
      </c>
      <c r="AW378" s="13" t="s">
        <v>34</v>
      </c>
      <c r="AX378" s="13" t="s">
        <v>78</v>
      </c>
      <c r="AY378" s="257" t="s">
        <v>179</v>
      </c>
    </row>
    <row r="379" s="15" customFormat="1">
      <c r="A379" s="15"/>
      <c r="B379" s="270"/>
      <c r="C379" s="271"/>
      <c r="D379" s="242" t="s">
        <v>190</v>
      </c>
      <c r="E379" s="272" t="s">
        <v>1</v>
      </c>
      <c r="F379" s="273" t="s">
        <v>3392</v>
      </c>
      <c r="G379" s="271"/>
      <c r="H379" s="272" t="s">
        <v>1</v>
      </c>
      <c r="I379" s="274"/>
      <c r="J379" s="271"/>
      <c r="K379" s="271"/>
      <c r="L379" s="275"/>
      <c r="M379" s="276"/>
      <c r="N379" s="277"/>
      <c r="O379" s="277"/>
      <c r="P379" s="277"/>
      <c r="Q379" s="277"/>
      <c r="R379" s="277"/>
      <c r="S379" s="277"/>
      <c r="T379" s="27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9" t="s">
        <v>190</v>
      </c>
      <c r="AU379" s="279" t="s">
        <v>87</v>
      </c>
      <c r="AV379" s="15" t="s">
        <v>85</v>
      </c>
      <c r="AW379" s="15" t="s">
        <v>34</v>
      </c>
      <c r="AX379" s="15" t="s">
        <v>78</v>
      </c>
      <c r="AY379" s="279" t="s">
        <v>179</v>
      </c>
    </row>
    <row r="380" s="13" customFormat="1">
      <c r="A380" s="13"/>
      <c r="B380" s="247"/>
      <c r="C380" s="248"/>
      <c r="D380" s="242" t="s">
        <v>190</v>
      </c>
      <c r="E380" s="249" t="s">
        <v>1</v>
      </c>
      <c r="F380" s="250" t="s">
        <v>2899</v>
      </c>
      <c r="G380" s="248"/>
      <c r="H380" s="251">
        <v>234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7" t="s">
        <v>190</v>
      </c>
      <c r="AU380" s="257" t="s">
        <v>87</v>
      </c>
      <c r="AV380" s="13" t="s">
        <v>87</v>
      </c>
      <c r="AW380" s="13" t="s">
        <v>34</v>
      </c>
      <c r="AX380" s="13" t="s">
        <v>78</v>
      </c>
      <c r="AY380" s="257" t="s">
        <v>179</v>
      </c>
    </row>
    <row r="381" s="14" customFormat="1">
      <c r="A381" s="14"/>
      <c r="B381" s="258"/>
      <c r="C381" s="259"/>
      <c r="D381" s="242" t="s">
        <v>190</v>
      </c>
      <c r="E381" s="260" t="s">
        <v>1</v>
      </c>
      <c r="F381" s="261" t="s">
        <v>192</v>
      </c>
      <c r="G381" s="259"/>
      <c r="H381" s="262">
        <v>288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8" t="s">
        <v>190</v>
      </c>
      <c r="AU381" s="268" t="s">
        <v>87</v>
      </c>
      <c r="AV381" s="14" t="s">
        <v>186</v>
      </c>
      <c r="AW381" s="14" t="s">
        <v>34</v>
      </c>
      <c r="AX381" s="14" t="s">
        <v>85</v>
      </c>
      <c r="AY381" s="268" t="s">
        <v>179</v>
      </c>
    </row>
    <row r="382" s="2" customFormat="1" ht="16.5" customHeight="1">
      <c r="A382" s="39"/>
      <c r="B382" s="40"/>
      <c r="C382" s="280" t="s">
        <v>324</v>
      </c>
      <c r="D382" s="280" t="s">
        <v>400</v>
      </c>
      <c r="E382" s="281" t="s">
        <v>3104</v>
      </c>
      <c r="F382" s="282" t="s">
        <v>3105</v>
      </c>
      <c r="G382" s="283" t="s">
        <v>246</v>
      </c>
      <c r="H382" s="284">
        <v>14.4</v>
      </c>
      <c r="I382" s="285"/>
      <c r="J382" s="286">
        <f>ROUND(I382*H382,2)</f>
        <v>0</v>
      </c>
      <c r="K382" s="282" t="s">
        <v>1</v>
      </c>
      <c r="L382" s="287"/>
      <c r="M382" s="288" t="s">
        <v>1</v>
      </c>
      <c r="N382" s="289" t="s">
        <v>43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227</v>
      </c>
      <c r="AT382" s="240" t="s">
        <v>400</v>
      </c>
      <c r="AU382" s="240" t="s">
        <v>87</v>
      </c>
      <c r="AY382" s="18" t="s">
        <v>179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85</v>
      </c>
      <c r="BK382" s="241">
        <f>ROUND(I382*H382,2)</f>
        <v>0</v>
      </c>
      <c r="BL382" s="18" t="s">
        <v>186</v>
      </c>
      <c r="BM382" s="240" t="s">
        <v>3511</v>
      </c>
    </row>
    <row r="383" s="2" customFormat="1">
      <c r="A383" s="39"/>
      <c r="B383" s="40"/>
      <c r="C383" s="41"/>
      <c r="D383" s="242" t="s">
        <v>188</v>
      </c>
      <c r="E383" s="41"/>
      <c r="F383" s="243" t="s">
        <v>3105</v>
      </c>
      <c r="G383" s="41"/>
      <c r="H383" s="41"/>
      <c r="I383" s="244"/>
      <c r="J383" s="41"/>
      <c r="K383" s="41"/>
      <c r="L383" s="45"/>
      <c r="M383" s="245"/>
      <c r="N383" s="24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188</v>
      </c>
      <c r="AU383" s="18" t="s">
        <v>87</v>
      </c>
    </row>
    <row r="384" s="15" customFormat="1">
      <c r="A384" s="15"/>
      <c r="B384" s="270"/>
      <c r="C384" s="271"/>
      <c r="D384" s="242" t="s">
        <v>190</v>
      </c>
      <c r="E384" s="272" t="s">
        <v>1</v>
      </c>
      <c r="F384" s="273" t="s">
        <v>2874</v>
      </c>
      <c r="G384" s="271"/>
      <c r="H384" s="272" t="s">
        <v>1</v>
      </c>
      <c r="I384" s="274"/>
      <c r="J384" s="271"/>
      <c r="K384" s="271"/>
      <c r="L384" s="275"/>
      <c r="M384" s="276"/>
      <c r="N384" s="277"/>
      <c r="O384" s="277"/>
      <c r="P384" s="277"/>
      <c r="Q384" s="277"/>
      <c r="R384" s="277"/>
      <c r="S384" s="277"/>
      <c r="T384" s="27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9" t="s">
        <v>190</v>
      </c>
      <c r="AU384" s="279" t="s">
        <v>87</v>
      </c>
      <c r="AV384" s="15" t="s">
        <v>85</v>
      </c>
      <c r="AW384" s="15" t="s">
        <v>34</v>
      </c>
      <c r="AX384" s="15" t="s">
        <v>78</v>
      </c>
      <c r="AY384" s="279" t="s">
        <v>179</v>
      </c>
    </row>
    <row r="385" s="13" customFormat="1">
      <c r="A385" s="13"/>
      <c r="B385" s="247"/>
      <c r="C385" s="248"/>
      <c r="D385" s="242" t="s">
        <v>190</v>
      </c>
      <c r="E385" s="249" t="s">
        <v>1</v>
      </c>
      <c r="F385" s="250" t="s">
        <v>3107</v>
      </c>
      <c r="G385" s="248"/>
      <c r="H385" s="251">
        <v>2.7000000000000002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7" t="s">
        <v>190</v>
      </c>
      <c r="AU385" s="257" t="s">
        <v>87</v>
      </c>
      <c r="AV385" s="13" t="s">
        <v>87</v>
      </c>
      <c r="AW385" s="13" t="s">
        <v>34</v>
      </c>
      <c r="AX385" s="13" t="s">
        <v>78</v>
      </c>
      <c r="AY385" s="257" t="s">
        <v>179</v>
      </c>
    </row>
    <row r="386" s="15" customFormat="1">
      <c r="A386" s="15"/>
      <c r="B386" s="270"/>
      <c r="C386" s="271"/>
      <c r="D386" s="242" t="s">
        <v>190</v>
      </c>
      <c r="E386" s="272" t="s">
        <v>1</v>
      </c>
      <c r="F386" s="273" t="s">
        <v>2898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9" t="s">
        <v>190</v>
      </c>
      <c r="AU386" s="279" t="s">
        <v>87</v>
      </c>
      <c r="AV386" s="15" t="s">
        <v>85</v>
      </c>
      <c r="AW386" s="15" t="s">
        <v>34</v>
      </c>
      <c r="AX386" s="15" t="s">
        <v>78</v>
      </c>
      <c r="AY386" s="279" t="s">
        <v>179</v>
      </c>
    </row>
    <row r="387" s="13" customFormat="1">
      <c r="A387" s="13"/>
      <c r="B387" s="247"/>
      <c r="C387" s="248"/>
      <c r="D387" s="242" t="s">
        <v>190</v>
      </c>
      <c r="E387" s="249" t="s">
        <v>1</v>
      </c>
      <c r="F387" s="250" t="s">
        <v>3108</v>
      </c>
      <c r="G387" s="248"/>
      <c r="H387" s="251">
        <v>11.699999999999999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7" t="s">
        <v>190</v>
      </c>
      <c r="AU387" s="257" t="s">
        <v>87</v>
      </c>
      <c r="AV387" s="13" t="s">
        <v>87</v>
      </c>
      <c r="AW387" s="13" t="s">
        <v>34</v>
      </c>
      <c r="AX387" s="13" t="s">
        <v>78</v>
      </c>
      <c r="AY387" s="257" t="s">
        <v>179</v>
      </c>
    </row>
    <row r="388" s="14" customFormat="1">
      <c r="A388" s="14"/>
      <c r="B388" s="258"/>
      <c r="C388" s="259"/>
      <c r="D388" s="242" t="s">
        <v>190</v>
      </c>
      <c r="E388" s="260" t="s">
        <v>1</v>
      </c>
      <c r="F388" s="261" t="s">
        <v>192</v>
      </c>
      <c r="G388" s="259"/>
      <c r="H388" s="262">
        <v>14.4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8" t="s">
        <v>190</v>
      </c>
      <c r="AU388" s="268" t="s">
        <v>87</v>
      </c>
      <c r="AV388" s="14" t="s">
        <v>186</v>
      </c>
      <c r="AW388" s="14" t="s">
        <v>34</v>
      </c>
      <c r="AX388" s="14" t="s">
        <v>85</v>
      </c>
      <c r="AY388" s="268" t="s">
        <v>179</v>
      </c>
    </row>
    <row r="389" s="12" customFormat="1" ht="22.8" customHeight="1">
      <c r="A389" s="12"/>
      <c r="B389" s="213"/>
      <c r="C389" s="214"/>
      <c r="D389" s="215" t="s">
        <v>77</v>
      </c>
      <c r="E389" s="227" t="s">
        <v>186</v>
      </c>
      <c r="F389" s="227" t="s">
        <v>803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SUM(P390:P406)</f>
        <v>0</v>
      </c>
      <c r="Q389" s="221"/>
      <c r="R389" s="222">
        <f>SUM(R390:R406)</f>
        <v>0</v>
      </c>
      <c r="S389" s="221"/>
      <c r="T389" s="223">
        <f>SUM(T390:T406)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85</v>
      </c>
      <c r="AT389" s="225" t="s">
        <v>77</v>
      </c>
      <c r="AU389" s="225" t="s">
        <v>85</v>
      </c>
      <c r="AY389" s="224" t="s">
        <v>179</v>
      </c>
      <c r="BK389" s="226">
        <f>SUM(BK390:BK406)</f>
        <v>0</v>
      </c>
    </row>
    <row r="390" s="2" customFormat="1" ht="24.15" customHeight="1">
      <c r="A390" s="39"/>
      <c r="B390" s="40"/>
      <c r="C390" s="229" t="s">
        <v>331</v>
      </c>
      <c r="D390" s="229" t="s">
        <v>181</v>
      </c>
      <c r="E390" s="230" t="s">
        <v>1571</v>
      </c>
      <c r="F390" s="231" t="s">
        <v>1572</v>
      </c>
      <c r="G390" s="232" t="s">
        <v>246</v>
      </c>
      <c r="H390" s="233">
        <v>37.167999999999999</v>
      </c>
      <c r="I390" s="234"/>
      <c r="J390" s="235">
        <f>ROUND(I390*H390,2)</f>
        <v>0</v>
      </c>
      <c r="K390" s="231" t="s">
        <v>1</v>
      </c>
      <c r="L390" s="45"/>
      <c r="M390" s="236" t="s">
        <v>1</v>
      </c>
      <c r="N390" s="237" t="s">
        <v>43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186</v>
      </c>
      <c r="AT390" s="240" t="s">
        <v>181</v>
      </c>
      <c r="AU390" s="240" t="s">
        <v>87</v>
      </c>
      <c r="AY390" s="18" t="s">
        <v>179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85</v>
      </c>
      <c r="BK390" s="241">
        <f>ROUND(I390*H390,2)</f>
        <v>0</v>
      </c>
      <c r="BL390" s="18" t="s">
        <v>186</v>
      </c>
      <c r="BM390" s="240" t="s">
        <v>3512</v>
      </c>
    </row>
    <row r="391" s="2" customFormat="1">
      <c r="A391" s="39"/>
      <c r="B391" s="40"/>
      <c r="C391" s="41"/>
      <c r="D391" s="242" t="s">
        <v>188</v>
      </c>
      <c r="E391" s="41"/>
      <c r="F391" s="243" t="s">
        <v>1572</v>
      </c>
      <c r="G391" s="41"/>
      <c r="H391" s="41"/>
      <c r="I391" s="244"/>
      <c r="J391" s="41"/>
      <c r="K391" s="41"/>
      <c r="L391" s="45"/>
      <c r="M391" s="245"/>
      <c r="N391" s="246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188</v>
      </c>
      <c r="AU391" s="18" t="s">
        <v>87</v>
      </c>
    </row>
    <row r="392" s="15" customFormat="1">
      <c r="A392" s="15"/>
      <c r="B392" s="270"/>
      <c r="C392" s="271"/>
      <c r="D392" s="242" t="s">
        <v>190</v>
      </c>
      <c r="E392" s="272" t="s">
        <v>1</v>
      </c>
      <c r="F392" s="273" t="s">
        <v>3392</v>
      </c>
      <c r="G392" s="271"/>
      <c r="H392" s="272" t="s">
        <v>1</v>
      </c>
      <c r="I392" s="274"/>
      <c r="J392" s="271"/>
      <c r="K392" s="271"/>
      <c r="L392" s="275"/>
      <c r="M392" s="276"/>
      <c r="N392" s="277"/>
      <c r="O392" s="277"/>
      <c r="P392" s="277"/>
      <c r="Q392" s="277"/>
      <c r="R392" s="277"/>
      <c r="S392" s="277"/>
      <c r="T392" s="278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9" t="s">
        <v>190</v>
      </c>
      <c r="AU392" s="279" t="s">
        <v>87</v>
      </c>
      <c r="AV392" s="15" t="s">
        <v>85</v>
      </c>
      <c r="AW392" s="15" t="s">
        <v>34</v>
      </c>
      <c r="AX392" s="15" t="s">
        <v>78</v>
      </c>
      <c r="AY392" s="279" t="s">
        <v>179</v>
      </c>
    </row>
    <row r="393" s="13" customFormat="1">
      <c r="A393" s="13"/>
      <c r="B393" s="247"/>
      <c r="C393" s="248"/>
      <c r="D393" s="242" t="s">
        <v>190</v>
      </c>
      <c r="E393" s="249" t="s">
        <v>1</v>
      </c>
      <c r="F393" s="250" t="s">
        <v>3513</v>
      </c>
      <c r="G393" s="248"/>
      <c r="H393" s="251">
        <v>14.640000000000001</v>
      </c>
      <c r="I393" s="252"/>
      <c r="J393" s="248"/>
      <c r="K393" s="248"/>
      <c r="L393" s="253"/>
      <c r="M393" s="254"/>
      <c r="N393" s="255"/>
      <c r="O393" s="255"/>
      <c r="P393" s="255"/>
      <c r="Q393" s="255"/>
      <c r="R393" s="255"/>
      <c r="S393" s="255"/>
      <c r="T393" s="25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7" t="s">
        <v>190</v>
      </c>
      <c r="AU393" s="257" t="s">
        <v>87</v>
      </c>
      <c r="AV393" s="13" t="s">
        <v>87</v>
      </c>
      <c r="AW393" s="13" t="s">
        <v>34</v>
      </c>
      <c r="AX393" s="13" t="s">
        <v>78</v>
      </c>
      <c r="AY393" s="257" t="s">
        <v>179</v>
      </c>
    </row>
    <row r="394" s="13" customFormat="1">
      <c r="A394" s="13"/>
      <c r="B394" s="247"/>
      <c r="C394" s="248"/>
      <c r="D394" s="242" t="s">
        <v>190</v>
      </c>
      <c r="E394" s="249" t="s">
        <v>1</v>
      </c>
      <c r="F394" s="250" t="s">
        <v>3514</v>
      </c>
      <c r="G394" s="248"/>
      <c r="H394" s="251">
        <v>14.16</v>
      </c>
      <c r="I394" s="252"/>
      <c r="J394" s="248"/>
      <c r="K394" s="248"/>
      <c r="L394" s="253"/>
      <c r="M394" s="254"/>
      <c r="N394" s="255"/>
      <c r="O394" s="255"/>
      <c r="P394" s="255"/>
      <c r="Q394" s="255"/>
      <c r="R394" s="255"/>
      <c r="S394" s="255"/>
      <c r="T394" s="25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7" t="s">
        <v>190</v>
      </c>
      <c r="AU394" s="257" t="s">
        <v>87</v>
      </c>
      <c r="AV394" s="13" t="s">
        <v>87</v>
      </c>
      <c r="AW394" s="13" t="s">
        <v>34</v>
      </c>
      <c r="AX394" s="13" t="s">
        <v>78</v>
      </c>
      <c r="AY394" s="257" t="s">
        <v>179</v>
      </c>
    </row>
    <row r="395" s="15" customFormat="1">
      <c r="A395" s="15"/>
      <c r="B395" s="270"/>
      <c r="C395" s="271"/>
      <c r="D395" s="242" t="s">
        <v>190</v>
      </c>
      <c r="E395" s="272" t="s">
        <v>1</v>
      </c>
      <c r="F395" s="273" t="s">
        <v>3515</v>
      </c>
      <c r="G395" s="271"/>
      <c r="H395" s="272" t="s">
        <v>1</v>
      </c>
      <c r="I395" s="274"/>
      <c r="J395" s="271"/>
      <c r="K395" s="271"/>
      <c r="L395" s="275"/>
      <c r="M395" s="276"/>
      <c r="N395" s="277"/>
      <c r="O395" s="277"/>
      <c r="P395" s="277"/>
      <c r="Q395" s="277"/>
      <c r="R395" s="277"/>
      <c r="S395" s="277"/>
      <c r="T395" s="27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9" t="s">
        <v>190</v>
      </c>
      <c r="AU395" s="279" t="s">
        <v>87</v>
      </c>
      <c r="AV395" s="15" t="s">
        <v>85</v>
      </c>
      <c r="AW395" s="15" t="s">
        <v>34</v>
      </c>
      <c r="AX395" s="15" t="s">
        <v>78</v>
      </c>
      <c r="AY395" s="279" t="s">
        <v>179</v>
      </c>
    </row>
    <row r="396" s="13" customFormat="1">
      <c r="A396" s="13"/>
      <c r="B396" s="247"/>
      <c r="C396" s="248"/>
      <c r="D396" s="242" t="s">
        <v>190</v>
      </c>
      <c r="E396" s="249" t="s">
        <v>1</v>
      </c>
      <c r="F396" s="250" t="s">
        <v>3516</v>
      </c>
      <c r="G396" s="248"/>
      <c r="H396" s="251">
        <v>5.2800000000000002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7" t="s">
        <v>190</v>
      </c>
      <c r="AU396" s="257" t="s">
        <v>87</v>
      </c>
      <c r="AV396" s="13" t="s">
        <v>87</v>
      </c>
      <c r="AW396" s="13" t="s">
        <v>34</v>
      </c>
      <c r="AX396" s="13" t="s">
        <v>78</v>
      </c>
      <c r="AY396" s="257" t="s">
        <v>179</v>
      </c>
    </row>
    <row r="397" s="13" customFormat="1">
      <c r="A397" s="13"/>
      <c r="B397" s="247"/>
      <c r="C397" s="248"/>
      <c r="D397" s="242" t="s">
        <v>190</v>
      </c>
      <c r="E397" s="249" t="s">
        <v>1</v>
      </c>
      <c r="F397" s="250" t="s">
        <v>3517</v>
      </c>
      <c r="G397" s="248"/>
      <c r="H397" s="251">
        <v>1.6000000000000001</v>
      </c>
      <c r="I397" s="252"/>
      <c r="J397" s="248"/>
      <c r="K397" s="248"/>
      <c r="L397" s="253"/>
      <c r="M397" s="254"/>
      <c r="N397" s="255"/>
      <c r="O397" s="255"/>
      <c r="P397" s="255"/>
      <c r="Q397" s="255"/>
      <c r="R397" s="255"/>
      <c r="S397" s="255"/>
      <c r="T397" s="25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7" t="s">
        <v>190</v>
      </c>
      <c r="AU397" s="257" t="s">
        <v>87</v>
      </c>
      <c r="AV397" s="13" t="s">
        <v>87</v>
      </c>
      <c r="AW397" s="13" t="s">
        <v>34</v>
      </c>
      <c r="AX397" s="13" t="s">
        <v>78</v>
      </c>
      <c r="AY397" s="257" t="s">
        <v>179</v>
      </c>
    </row>
    <row r="398" s="13" customFormat="1">
      <c r="A398" s="13"/>
      <c r="B398" s="247"/>
      <c r="C398" s="248"/>
      <c r="D398" s="242" t="s">
        <v>190</v>
      </c>
      <c r="E398" s="249" t="s">
        <v>1</v>
      </c>
      <c r="F398" s="250" t="s">
        <v>3518</v>
      </c>
      <c r="G398" s="248"/>
      <c r="H398" s="251">
        <v>0.83199999999999996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7" t="s">
        <v>190</v>
      </c>
      <c r="AU398" s="257" t="s">
        <v>87</v>
      </c>
      <c r="AV398" s="13" t="s">
        <v>87</v>
      </c>
      <c r="AW398" s="13" t="s">
        <v>34</v>
      </c>
      <c r="AX398" s="13" t="s">
        <v>78</v>
      </c>
      <c r="AY398" s="257" t="s">
        <v>179</v>
      </c>
    </row>
    <row r="399" s="13" customFormat="1">
      <c r="A399" s="13"/>
      <c r="B399" s="247"/>
      <c r="C399" s="248"/>
      <c r="D399" s="242" t="s">
        <v>190</v>
      </c>
      <c r="E399" s="249" t="s">
        <v>1</v>
      </c>
      <c r="F399" s="250" t="s">
        <v>3119</v>
      </c>
      <c r="G399" s="248"/>
      <c r="H399" s="251">
        <v>0.25600000000000001</v>
      </c>
      <c r="I399" s="252"/>
      <c r="J399" s="248"/>
      <c r="K399" s="248"/>
      <c r="L399" s="253"/>
      <c r="M399" s="254"/>
      <c r="N399" s="255"/>
      <c r="O399" s="255"/>
      <c r="P399" s="255"/>
      <c r="Q399" s="255"/>
      <c r="R399" s="255"/>
      <c r="S399" s="255"/>
      <c r="T399" s="25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7" t="s">
        <v>190</v>
      </c>
      <c r="AU399" s="257" t="s">
        <v>87</v>
      </c>
      <c r="AV399" s="13" t="s">
        <v>87</v>
      </c>
      <c r="AW399" s="13" t="s">
        <v>34</v>
      </c>
      <c r="AX399" s="13" t="s">
        <v>78</v>
      </c>
      <c r="AY399" s="257" t="s">
        <v>179</v>
      </c>
    </row>
    <row r="400" s="13" customFormat="1">
      <c r="A400" s="13"/>
      <c r="B400" s="247"/>
      <c r="C400" s="248"/>
      <c r="D400" s="242" t="s">
        <v>190</v>
      </c>
      <c r="E400" s="249" t="s">
        <v>1</v>
      </c>
      <c r="F400" s="250" t="s">
        <v>3519</v>
      </c>
      <c r="G400" s="248"/>
      <c r="H400" s="251">
        <v>0.40000000000000002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7" t="s">
        <v>190</v>
      </c>
      <c r="AU400" s="257" t="s">
        <v>87</v>
      </c>
      <c r="AV400" s="13" t="s">
        <v>87</v>
      </c>
      <c r="AW400" s="13" t="s">
        <v>34</v>
      </c>
      <c r="AX400" s="13" t="s">
        <v>78</v>
      </c>
      <c r="AY400" s="257" t="s">
        <v>179</v>
      </c>
    </row>
    <row r="401" s="14" customFormat="1">
      <c r="A401" s="14"/>
      <c r="B401" s="258"/>
      <c r="C401" s="259"/>
      <c r="D401" s="242" t="s">
        <v>190</v>
      </c>
      <c r="E401" s="260" t="s">
        <v>1</v>
      </c>
      <c r="F401" s="261" t="s">
        <v>192</v>
      </c>
      <c r="G401" s="259"/>
      <c r="H401" s="262">
        <v>37.167999999999999</v>
      </c>
      <c r="I401" s="263"/>
      <c r="J401" s="259"/>
      <c r="K401" s="259"/>
      <c r="L401" s="264"/>
      <c r="M401" s="265"/>
      <c r="N401" s="266"/>
      <c r="O401" s="266"/>
      <c r="P401" s="266"/>
      <c r="Q401" s="266"/>
      <c r="R401" s="266"/>
      <c r="S401" s="266"/>
      <c r="T401" s="26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8" t="s">
        <v>190</v>
      </c>
      <c r="AU401" s="268" t="s">
        <v>87</v>
      </c>
      <c r="AV401" s="14" t="s">
        <v>186</v>
      </c>
      <c r="AW401" s="14" t="s">
        <v>34</v>
      </c>
      <c r="AX401" s="14" t="s">
        <v>85</v>
      </c>
      <c r="AY401" s="268" t="s">
        <v>179</v>
      </c>
    </row>
    <row r="402" s="2" customFormat="1" ht="33" customHeight="1">
      <c r="A402" s="39"/>
      <c r="B402" s="40"/>
      <c r="C402" s="229" t="s">
        <v>337</v>
      </c>
      <c r="D402" s="229" t="s">
        <v>181</v>
      </c>
      <c r="E402" s="230" t="s">
        <v>805</v>
      </c>
      <c r="F402" s="231" t="s">
        <v>806</v>
      </c>
      <c r="G402" s="232" t="s">
        <v>246</v>
      </c>
      <c r="H402" s="233">
        <v>1.6000000000000001</v>
      </c>
      <c r="I402" s="234"/>
      <c r="J402" s="235">
        <f>ROUND(I402*H402,2)</f>
        <v>0</v>
      </c>
      <c r="K402" s="231" t="s">
        <v>1</v>
      </c>
      <c r="L402" s="45"/>
      <c r="M402" s="236" t="s">
        <v>1</v>
      </c>
      <c r="N402" s="237" t="s">
        <v>43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186</v>
      </c>
      <c r="AT402" s="240" t="s">
        <v>181</v>
      </c>
      <c r="AU402" s="240" t="s">
        <v>87</v>
      </c>
      <c r="AY402" s="18" t="s">
        <v>179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85</v>
      </c>
      <c r="BK402" s="241">
        <f>ROUND(I402*H402,2)</f>
        <v>0</v>
      </c>
      <c r="BL402" s="18" t="s">
        <v>186</v>
      </c>
      <c r="BM402" s="240" t="s">
        <v>3520</v>
      </c>
    </row>
    <row r="403" s="2" customFormat="1">
      <c r="A403" s="39"/>
      <c r="B403" s="40"/>
      <c r="C403" s="41"/>
      <c r="D403" s="242" t="s">
        <v>188</v>
      </c>
      <c r="E403" s="41"/>
      <c r="F403" s="243" t="s">
        <v>806</v>
      </c>
      <c r="G403" s="41"/>
      <c r="H403" s="41"/>
      <c r="I403" s="244"/>
      <c r="J403" s="41"/>
      <c r="K403" s="41"/>
      <c r="L403" s="45"/>
      <c r="M403" s="245"/>
      <c r="N403" s="24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188</v>
      </c>
      <c r="AU403" s="18" t="s">
        <v>87</v>
      </c>
    </row>
    <row r="404" s="15" customFormat="1">
      <c r="A404" s="15"/>
      <c r="B404" s="270"/>
      <c r="C404" s="271"/>
      <c r="D404" s="242" t="s">
        <v>190</v>
      </c>
      <c r="E404" s="272" t="s">
        <v>1</v>
      </c>
      <c r="F404" s="273" t="s">
        <v>3131</v>
      </c>
      <c r="G404" s="271"/>
      <c r="H404" s="272" t="s">
        <v>1</v>
      </c>
      <c r="I404" s="274"/>
      <c r="J404" s="271"/>
      <c r="K404" s="271"/>
      <c r="L404" s="275"/>
      <c r="M404" s="276"/>
      <c r="N404" s="277"/>
      <c r="O404" s="277"/>
      <c r="P404" s="277"/>
      <c r="Q404" s="277"/>
      <c r="R404" s="277"/>
      <c r="S404" s="277"/>
      <c r="T404" s="27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9" t="s">
        <v>190</v>
      </c>
      <c r="AU404" s="279" t="s">
        <v>87</v>
      </c>
      <c r="AV404" s="15" t="s">
        <v>85</v>
      </c>
      <c r="AW404" s="15" t="s">
        <v>34</v>
      </c>
      <c r="AX404" s="15" t="s">
        <v>78</v>
      </c>
      <c r="AY404" s="279" t="s">
        <v>179</v>
      </c>
    </row>
    <row r="405" s="13" customFormat="1">
      <c r="A405" s="13"/>
      <c r="B405" s="247"/>
      <c r="C405" s="248"/>
      <c r="D405" s="242" t="s">
        <v>190</v>
      </c>
      <c r="E405" s="249" t="s">
        <v>1</v>
      </c>
      <c r="F405" s="250" t="s">
        <v>3521</v>
      </c>
      <c r="G405" s="248"/>
      <c r="H405" s="251">
        <v>1.6000000000000001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7" t="s">
        <v>190</v>
      </c>
      <c r="AU405" s="257" t="s">
        <v>87</v>
      </c>
      <c r="AV405" s="13" t="s">
        <v>87</v>
      </c>
      <c r="AW405" s="13" t="s">
        <v>34</v>
      </c>
      <c r="AX405" s="13" t="s">
        <v>78</v>
      </c>
      <c r="AY405" s="257" t="s">
        <v>179</v>
      </c>
    </row>
    <row r="406" s="14" customFormat="1">
      <c r="A406" s="14"/>
      <c r="B406" s="258"/>
      <c r="C406" s="259"/>
      <c r="D406" s="242" t="s">
        <v>190</v>
      </c>
      <c r="E406" s="260" t="s">
        <v>1</v>
      </c>
      <c r="F406" s="261" t="s">
        <v>192</v>
      </c>
      <c r="G406" s="259"/>
      <c r="H406" s="262">
        <v>1.6000000000000001</v>
      </c>
      <c r="I406" s="263"/>
      <c r="J406" s="259"/>
      <c r="K406" s="259"/>
      <c r="L406" s="264"/>
      <c r="M406" s="265"/>
      <c r="N406" s="266"/>
      <c r="O406" s="266"/>
      <c r="P406" s="266"/>
      <c r="Q406" s="266"/>
      <c r="R406" s="266"/>
      <c r="S406" s="266"/>
      <c r="T406" s="26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8" t="s">
        <v>190</v>
      </c>
      <c r="AU406" s="268" t="s">
        <v>87</v>
      </c>
      <c r="AV406" s="14" t="s">
        <v>186</v>
      </c>
      <c r="AW406" s="14" t="s">
        <v>34</v>
      </c>
      <c r="AX406" s="14" t="s">
        <v>85</v>
      </c>
      <c r="AY406" s="268" t="s">
        <v>179</v>
      </c>
    </row>
    <row r="407" s="12" customFormat="1" ht="22.8" customHeight="1">
      <c r="A407" s="12"/>
      <c r="B407" s="213"/>
      <c r="C407" s="214"/>
      <c r="D407" s="215" t="s">
        <v>77</v>
      </c>
      <c r="E407" s="227" t="s">
        <v>211</v>
      </c>
      <c r="F407" s="227" t="s">
        <v>1453</v>
      </c>
      <c r="G407" s="214"/>
      <c r="H407" s="214"/>
      <c r="I407" s="217"/>
      <c r="J407" s="228">
        <f>BK407</f>
        <v>0</v>
      </c>
      <c r="K407" s="214"/>
      <c r="L407" s="219"/>
      <c r="M407" s="220"/>
      <c r="N407" s="221"/>
      <c r="O407" s="221"/>
      <c r="P407" s="222">
        <f>SUM(P408:P414)</f>
        <v>0</v>
      </c>
      <c r="Q407" s="221"/>
      <c r="R407" s="222">
        <f>SUM(R408:R414)</f>
        <v>0</v>
      </c>
      <c r="S407" s="221"/>
      <c r="T407" s="223">
        <f>SUM(T408:T414)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4" t="s">
        <v>85</v>
      </c>
      <c r="AT407" s="225" t="s">
        <v>77</v>
      </c>
      <c r="AU407" s="225" t="s">
        <v>85</v>
      </c>
      <c r="AY407" s="224" t="s">
        <v>179</v>
      </c>
      <c r="BK407" s="226">
        <f>SUM(BK408:BK414)</f>
        <v>0</v>
      </c>
    </row>
    <row r="408" s="2" customFormat="1" ht="24.15" customHeight="1">
      <c r="A408" s="39"/>
      <c r="B408" s="40"/>
      <c r="C408" s="229" t="s">
        <v>342</v>
      </c>
      <c r="D408" s="229" t="s">
        <v>181</v>
      </c>
      <c r="E408" s="230" t="s">
        <v>3522</v>
      </c>
      <c r="F408" s="231" t="s">
        <v>3523</v>
      </c>
      <c r="G408" s="232" t="s">
        <v>184</v>
      </c>
      <c r="H408" s="233">
        <v>7.7000000000000002</v>
      </c>
      <c r="I408" s="234"/>
      <c r="J408" s="235">
        <f>ROUND(I408*H408,2)</f>
        <v>0</v>
      </c>
      <c r="K408" s="231" t="s">
        <v>1</v>
      </c>
      <c r="L408" s="45"/>
      <c r="M408" s="236" t="s">
        <v>1</v>
      </c>
      <c r="N408" s="237" t="s">
        <v>43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186</v>
      </c>
      <c r="AT408" s="240" t="s">
        <v>181</v>
      </c>
      <c r="AU408" s="240" t="s">
        <v>87</v>
      </c>
      <c r="AY408" s="18" t="s">
        <v>179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85</v>
      </c>
      <c r="BK408" s="241">
        <f>ROUND(I408*H408,2)</f>
        <v>0</v>
      </c>
      <c r="BL408" s="18" t="s">
        <v>186</v>
      </c>
      <c r="BM408" s="240" t="s">
        <v>3524</v>
      </c>
    </row>
    <row r="409" s="2" customFormat="1">
      <c r="A409" s="39"/>
      <c r="B409" s="40"/>
      <c r="C409" s="41"/>
      <c r="D409" s="242" t="s">
        <v>188</v>
      </c>
      <c r="E409" s="41"/>
      <c r="F409" s="243" t="s">
        <v>3523</v>
      </c>
      <c r="G409" s="41"/>
      <c r="H409" s="41"/>
      <c r="I409" s="244"/>
      <c r="J409" s="41"/>
      <c r="K409" s="41"/>
      <c r="L409" s="45"/>
      <c r="M409" s="245"/>
      <c r="N409" s="246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188</v>
      </c>
      <c r="AU409" s="18" t="s">
        <v>87</v>
      </c>
    </row>
    <row r="410" s="15" customFormat="1">
      <c r="A410" s="15"/>
      <c r="B410" s="270"/>
      <c r="C410" s="271"/>
      <c r="D410" s="242" t="s">
        <v>190</v>
      </c>
      <c r="E410" s="272" t="s">
        <v>1</v>
      </c>
      <c r="F410" s="273" t="s">
        <v>3392</v>
      </c>
      <c r="G410" s="271"/>
      <c r="H410" s="272" t="s">
        <v>1</v>
      </c>
      <c r="I410" s="274"/>
      <c r="J410" s="271"/>
      <c r="K410" s="271"/>
      <c r="L410" s="275"/>
      <c r="M410" s="276"/>
      <c r="N410" s="277"/>
      <c r="O410" s="277"/>
      <c r="P410" s="277"/>
      <c r="Q410" s="277"/>
      <c r="R410" s="277"/>
      <c r="S410" s="277"/>
      <c r="T410" s="278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9" t="s">
        <v>190</v>
      </c>
      <c r="AU410" s="279" t="s">
        <v>87</v>
      </c>
      <c r="AV410" s="15" t="s">
        <v>85</v>
      </c>
      <c r="AW410" s="15" t="s">
        <v>34</v>
      </c>
      <c r="AX410" s="15" t="s">
        <v>78</v>
      </c>
      <c r="AY410" s="279" t="s">
        <v>179</v>
      </c>
    </row>
    <row r="411" s="13" customFormat="1">
      <c r="A411" s="13"/>
      <c r="B411" s="247"/>
      <c r="C411" s="248"/>
      <c r="D411" s="242" t="s">
        <v>190</v>
      </c>
      <c r="E411" s="249" t="s">
        <v>1</v>
      </c>
      <c r="F411" s="250" t="s">
        <v>3393</v>
      </c>
      <c r="G411" s="248"/>
      <c r="H411" s="251">
        <v>7.7000000000000002</v>
      </c>
      <c r="I411" s="252"/>
      <c r="J411" s="248"/>
      <c r="K411" s="248"/>
      <c r="L411" s="253"/>
      <c r="M411" s="254"/>
      <c r="N411" s="255"/>
      <c r="O411" s="255"/>
      <c r="P411" s="255"/>
      <c r="Q411" s="255"/>
      <c r="R411" s="255"/>
      <c r="S411" s="255"/>
      <c r="T411" s="25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7" t="s">
        <v>190</v>
      </c>
      <c r="AU411" s="257" t="s">
        <v>87</v>
      </c>
      <c r="AV411" s="13" t="s">
        <v>87</v>
      </c>
      <c r="AW411" s="13" t="s">
        <v>34</v>
      </c>
      <c r="AX411" s="13" t="s">
        <v>78</v>
      </c>
      <c r="AY411" s="257" t="s">
        <v>179</v>
      </c>
    </row>
    <row r="412" s="14" customFormat="1">
      <c r="A412" s="14"/>
      <c r="B412" s="258"/>
      <c r="C412" s="259"/>
      <c r="D412" s="242" t="s">
        <v>190</v>
      </c>
      <c r="E412" s="260" t="s">
        <v>1</v>
      </c>
      <c r="F412" s="261" t="s">
        <v>192</v>
      </c>
      <c r="G412" s="259"/>
      <c r="H412" s="262">
        <v>7.7000000000000002</v>
      </c>
      <c r="I412" s="263"/>
      <c r="J412" s="259"/>
      <c r="K412" s="259"/>
      <c r="L412" s="264"/>
      <c r="M412" s="265"/>
      <c r="N412" s="266"/>
      <c r="O412" s="266"/>
      <c r="P412" s="266"/>
      <c r="Q412" s="266"/>
      <c r="R412" s="266"/>
      <c r="S412" s="266"/>
      <c r="T412" s="26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8" t="s">
        <v>190</v>
      </c>
      <c r="AU412" s="268" t="s">
        <v>87</v>
      </c>
      <c r="AV412" s="14" t="s">
        <v>186</v>
      </c>
      <c r="AW412" s="14" t="s">
        <v>34</v>
      </c>
      <c r="AX412" s="14" t="s">
        <v>85</v>
      </c>
      <c r="AY412" s="268" t="s">
        <v>179</v>
      </c>
    </row>
    <row r="413" s="2" customFormat="1" ht="21.75" customHeight="1">
      <c r="A413" s="39"/>
      <c r="B413" s="40"/>
      <c r="C413" s="229" t="s">
        <v>347</v>
      </c>
      <c r="D413" s="229" t="s">
        <v>181</v>
      </c>
      <c r="E413" s="230" t="s">
        <v>869</v>
      </c>
      <c r="F413" s="231" t="s">
        <v>870</v>
      </c>
      <c r="G413" s="232" t="s">
        <v>184</v>
      </c>
      <c r="H413" s="233">
        <v>7.7000000000000002</v>
      </c>
      <c r="I413" s="234"/>
      <c r="J413" s="235">
        <f>ROUND(I413*H413,2)</f>
        <v>0</v>
      </c>
      <c r="K413" s="231" t="s">
        <v>1</v>
      </c>
      <c r="L413" s="45"/>
      <c r="M413" s="236" t="s">
        <v>1</v>
      </c>
      <c r="N413" s="237" t="s">
        <v>43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186</v>
      </c>
      <c r="AT413" s="240" t="s">
        <v>181</v>
      </c>
      <c r="AU413" s="240" t="s">
        <v>87</v>
      </c>
      <c r="AY413" s="18" t="s">
        <v>179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85</v>
      </c>
      <c r="BK413" s="241">
        <f>ROUND(I413*H413,2)</f>
        <v>0</v>
      </c>
      <c r="BL413" s="18" t="s">
        <v>186</v>
      </c>
      <c r="BM413" s="240" t="s">
        <v>3525</v>
      </c>
    </row>
    <row r="414" s="2" customFormat="1">
      <c r="A414" s="39"/>
      <c r="B414" s="40"/>
      <c r="C414" s="41"/>
      <c r="D414" s="242" t="s">
        <v>188</v>
      </c>
      <c r="E414" s="41"/>
      <c r="F414" s="243" t="s">
        <v>870</v>
      </c>
      <c r="G414" s="41"/>
      <c r="H414" s="41"/>
      <c r="I414" s="244"/>
      <c r="J414" s="41"/>
      <c r="K414" s="41"/>
      <c r="L414" s="45"/>
      <c r="M414" s="245"/>
      <c r="N414" s="24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188</v>
      </c>
      <c r="AU414" s="18" t="s">
        <v>87</v>
      </c>
    </row>
    <row r="415" s="12" customFormat="1" ht="22.8" customHeight="1">
      <c r="A415" s="12"/>
      <c r="B415" s="213"/>
      <c r="C415" s="214"/>
      <c r="D415" s="215" t="s">
        <v>77</v>
      </c>
      <c r="E415" s="227" t="s">
        <v>227</v>
      </c>
      <c r="F415" s="227" t="s">
        <v>950</v>
      </c>
      <c r="G415" s="214"/>
      <c r="H415" s="214"/>
      <c r="I415" s="217"/>
      <c r="J415" s="228">
        <f>BK415</f>
        <v>0</v>
      </c>
      <c r="K415" s="214"/>
      <c r="L415" s="219"/>
      <c r="M415" s="220"/>
      <c r="N415" s="221"/>
      <c r="O415" s="221"/>
      <c r="P415" s="222">
        <f>SUM(P416:P675)</f>
        <v>0</v>
      </c>
      <c r="Q415" s="221"/>
      <c r="R415" s="222">
        <f>SUM(R416:R675)</f>
        <v>0</v>
      </c>
      <c r="S415" s="221"/>
      <c r="T415" s="223">
        <f>SUM(T416:T675)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4" t="s">
        <v>85</v>
      </c>
      <c r="AT415" s="225" t="s">
        <v>77</v>
      </c>
      <c r="AU415" s="225" t="s">
        <v>85</v>
      </c>
      <c r="AY415" s="224" t="s">
        <v>179</v>
      </c>
      <c r="BK415" s="226">
        <f>SUM(BK416:BK675)</f>
        <v>0</v>
      </c>
    </row>
    <row r="416" s="2" customFormat="1" ht="24.15" customHeight="1">
      <c r="A416" s="39"/>
      <c r="B416" s="40"/>
      <c r="C416" s="229" t="s">
        <v>352</v>
      </c>
      <c r="D416" s="229" t="s">
        <v>181</v>
      </c>
      <c r="E416" s="230" t="s">
        <v>3526</v>
      </c>
      <c r="F416" s="231" t="s">
        <v>3527</v>
      </c>
      <c r="G416" s="232" t="s">
        <v>253</v>
      </c>
      <c r="H416" s="233">
        <v>183</v>
      </c>
      <c r="I416" s="234"/>
      <c r="J416" s="235">
        <f>ROUND(I416*H416,2)</f>
        <v>0</v>
      </c>
      <c r="K416" s="231" t="s">
        <v>1</v>
      </c>
      <c r="L416" s="45"/>
      <c r="M416" s="236" t="s">
        <v>1</v>
      </c>
      <c r="N416" s="237" t="s">
        <v>43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186</v>
      </c>
      <c r="AT416" s="240" t="s">
        <v>181</v>
      </c>
      <c r="AU416" s="240" t="s">
        <v>87</v>
      </c>
      <c r="AY416" s="18" t="s">
        <v>179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85</v>
      </c>
      <c r="BK416" s="241">
        <f>ROUND(I416*H416,2)</f>
        <v>0</v>
      </c>
      <c r="BL416" s="18" t="s">
        <v>186</v>
      </c>
      <c r="BM416" s="240" t="s">
        <v>3528</v>
      </c>
    </row>
    <row r="417" s="2" customFormat="1">
      <c r="A417" s="39"/>
      <c r="B417" s="40"/>
      <c r="C417" s="41"/>
      <c r="D417" s="242" t="s">
        <v>188</v>
      </c>
      <c r="E417" s="41"/>
      <c r="F417" s="243" t="s">
        <v>3527</v>
      </c>
      <c r="G417" s="41"/>
      <c r="H417" s="41"/>
      <c r="I417" s="244"/>
      <c r="J417" s="41"/>
      <c r="K417" s="41"/>
      <c r="L417" s="45"/>
      <c r="M417" s="245"/>
      <c r="N417" s="24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188</v>
      </c>
      <c r="AU417" s="18" t="s">
        <v>87</v>
      </c>
    </row>
    <row r="418" s="2" customFormat="1" ht="24.15" customHeight="1">
      <c r="A418" s="39"/>
      <c r="B418" s="40"/>
      <c r="C418" s="229" t="s">
        <v>357</v>
      </c>
      <c r="D418" s="229" t="s">
        <v>181</v>
      </c>
      <c r="E418" s="230" t="s">
        <v>3142</v>
      </c>
      <c r="F418" s="231" t="s">
        <v>3143</v>
      </c>
      <c r="G418" s="232" t="s">
        <v>195</v>
      </c>
      <c r="H418" s="233">
        <v>3</v>
      </c>
      <c r="I418" s="234"/>
      <c r="J418" s="235">
        <f>ROUND(I418*H418,2)</f>
        <v>0</v>
      </c>
      <c r="K418" s="231" t="s">
        <v>1</v>
      </c>
      <c r="L418" s="45"/>
      <c r="M418" s="236" t="s">
        <v>1</v>
      </c>
      <c r="N418" s="237" t="s">
        <v>43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186</v>
      </c>
      <c r="AT418" s="240" t="s">
        <v>181</v>
      </c>
      <c r="AU418" s="240" t="s">
        <v>87</v>
      </c>
      <c r="AY418" s="18" t="s">
        <v>179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85</v>
      </c>
      <c r="BK418" s="241">
        <f>ROUND(I418*H418,2)</f>
        <v>0</v>
      </c>
      <c r="BL418" s="18" t="s">
        <v>186</v>
      </c>
      <c r="BM418" s="240" t="s">
        <v>3529</v>
      </c>
    </row>
    <row r="419" s="2" customFormat="1">
      <c r="A419" s="39"/>
      <c r="B419" s="40"/>
      <c r="C419" s="41"/>
      <c r="D419" s="242" t="s">
        <v>188</v>
      </c>
      <c r="E419" s="41"/>
      <c r="F419" s="243" t="s">
        <v>3143</v>
      </c>
      <c r="G419" s="41"/>
      <c r="H419" s="41"/>
      <c r="I419" s="244"/>
      <c r="J419" s="41"/>
      <c r="K419" s="41"/>
      <c r="L419" s="45"/>
      <c r="M419" s="245"/>
      <c r="N419" s="246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188</v>
      </c>
      <c r="AU419" s="18" t="s">
        <v>87</v>
      </c>
    </row>
    <row r="420" s="15" customFormat="1">
      <c r="A420" s="15"/>
      <c r="B420" s="270"/>
      <c r="C420" s="271"/>
      <c r="D420" s="242" t="s">
        <v>190</v>
      </c>
      <c r="E420" s="272" t="s">
        <v>1</v>
      </c>
      <c r="F420" s="273" t="s">
        <v>3427</v>
      </c>
      <c r="G420" s="271"/>
      <c r="H420" s="272" t="s">
        <v>1</v>
      </c>
      <c r="I420" s="274"/>
      <c r="J420" s="271"/>
      <c r="K420" s="271"/>
      <c r="L420" s="275"/>
      <c r="M420" s="276"/>
      <c r="N420" s="277"/>
      <c r="O420" s="277"/>
      <c r="P420" s="277"/>
      <c r="Q420" s="277"/>
      <c r="R420" s="277"/>
      <c r="S420" s="277"/>
      <c r="T420" s="278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9" t="s">
        <v>190</v>
      </c>
      <c r="AU420" s="279" t="s">
        <v>87</v>
      </c>
      <c r="AV420" s="15" t="s">
        <v>85</v>
      </c>
      <c r="AW420" s="15" t="s">
        <v>34</v>
      </c>
      <c r="AX420" s="15" t="s">
        <v>78</v>
      </c>
      <c r="AY420" s="279" t="s">
        <v>179</v>
      </c>
    </row>
    <row r="421" s="13" customFormat="1">
      <c r="A421" s="13"/>
      <c r="B421" s="247"/>
      <c r="C421" s="248"/>
      <c r="D421" s="242" t="s">
        <v>190</v>
      </c>
      <c r="E421" s="249" t="s">
        <v>1</v>
      </c>
      <c r="F421" s="250" t="s">
        <v>85</v>
      </c>
      <c r="G421" s="248"/>
      <c r="H421" s="251">
        <v>1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7" t="s">
        <v>190</v>
      </c>
      <c r="AU421" s="257" t="s">
        <v>87</v>
      </c>
      <c r="AV421" s="13" t="s">
        <v>87</v>
      </c>
      <c r="AW421" s="13" t="s">
        <v>34</v>
      </c>
      <c r="AX421" s="13" t="s">
        <v>78</v>
      </c>
      <c r="AY421" s="257" t="s">
        <v>179</v>
      </c>
    </row>
    <row r="422" s="15" customFormat="1">
      <c r="A422" s="15"/>
      <c r="B422" s="270"/>
      <c r="C422" s="271"/>
      <c r="D422" s="242" t="s">
        <v>190</v>
      </c>
      <c r="E422" s="272" t="s">
        <v>1</v>
      </c>
      <c r="F422" s="273" t="s">
        <v>3443</v>
      </c>
      <c r="G422" s="271"/>
      <c r="H422" s="272" t="s">
        <v>1</v>
      </c>
      <c r="I422" s="274"/>
      <c r="J422" s="271"/>
      <c r="K422" s="271"/>
      <c r="L422" s="275"/>
      <c r="M422" s="276"/>
      <c r="N422" s="277"/>
      <c r="O422" s="277"/>
      <c r="P422" s="277"/>
      <c r="Q422" s="277"/>
      <c r="R422" s="277"/>
      <c r="S422" s="277"/>
      <c r="T422" s="27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9" t="s">
        <v>190</v>
      </c>
      <c r="AU422" s="279" t="s">
        <v>87</v>
      </c>
      <c r="AV422" s="15" t="s">
        <v>85</v>
      </c>
      <c r="AW422" s="15" t="s">
        <v>34</v>
      </c>
      <c r="AX422" s="15" t="s">
        <v>78</v>
      </c>
      <c r="AY422" s="279" t="s">
        <v>179</v>
      </c>
    </row>
    <row r="423" s="13" customFormat="1">
      <c r="A423" s="13"/>
      <c r="B423" s="247"/>
      <c r="C423" s="248"/>
      <c r="D423" s="242" t="s">
        <v>190</v>
      </c>
      <c r="E423" s="249" t="s">
        <v>1</v>
      </c>
      <c r="F423" s="250" t="s">
        <v>87</v>
      </c>
      <c r="G423" s="248"/>
      <c r="H423" s="251">
        <v>2</v>
      </c>
      <c r="I423" s="252"/>
      <c r="J423" s="248"/>
      <c r="K423" s="248"/>
      <c r="L423" s="253"/>
      <c r="M423" s="254"/>
      <c r="N423" s="255"/>
      <c r="O423" s="255"/>
      <c r="P423" s="255"/>
      <c r="Q423" s="255"/>
      <c r="R423" s="255"/>
      <c r="S423" s="255"/>
      <c r="T423" s="25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7" t="s">
        <v>190</v>
      </c>
      <c r="AU423" s="257" t="s">
        <v>87</v>
      </c>
      <c r="AV423" s="13" t="s">
        <v>87</v>
      </c>
      <c r="AW423" s="13" t="s">
        <v>34</v>
      </c>
      <c r="AX423" s="13" t="s">
        <v>78</v>
      </c>
      <c r="AY423" s="257" t="s">
        <v>179</v>
      </c>
    </row>
    <row r="424" s="14" customFormat="1">
      <c r="A424" s="14"/>
      <c r="B424" s="258"/>
      <c r="C424" s="259"/>
      <c r="D424" s="242" t="s">
        <v>190</v>
      </c>
      <c r="E424" s="260" t="s">
        <v>1</v>
      </c>
      <c r="F424" s="261" t="s">
        <v>192</v>
      </c>
      <c r="G424" s="259"/>
      <c r="H424" s="262">
        <v>3</v>
      </c>
      <c r="I424" s="263"/>
      <c r="J424" s="259"/>
      <c r="K424" s="259"/>
      <c r="L424" s="264"/>
      <c r="M424" s="265"/>
      <c r="N424" s="266"/>
      <c r="O424" s="266"/>
      <c r="P424" s="266"/>
      <c r="Q424" s="266"/>
      <c r="R424" s="266"/>
      <c r="S424" s="266"/>
      <c r="T424" s="26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8" t="s">
        <v>190</v>
      </c>
      <c r="AU424" s="268" t="s">
        <v>87</v>
      </c>
      <c r="AV424" s="14" t="s">
        <v>186</v>
      </c>
      <c r="AW424" s="14" t="s">
        <v>34</v>
      </c>
      <c r="AX424" s="14" t="s">
        <v>85</v>
      </c>
      <c r="AY424" s="268" t="s">
        <v>179</v>
      </c>
    </row>
    <row r="425" s="2" customFormat="1" ht="24.15" customHeight="1">
      <c r="A425" s="39"/>
      <c r="B425" s="40"/>
      <c r="C425" s="280" t="s">
        <v>363</v>
      </c>
      <c r="D425" s="280" t="s">
        <v>400</v>
      </c>
      <c r="E425" s="281" t="s">
        <v>3145</v>
      </c>
      <c r="F425" s="282" t="s">
        <v>3146</v>
      </c>
      <c r="G425" s="283" t="s">
        <v>195</v>
      </c>
      <c r="H425" s="284">
        <v>3</v>
      </c>
      <c r="I425" s="285"/>
      <c r="J425" s="286">
        <f>ROUND(I425*H425,2)</f>
        <v>0</v>
      </c>
      <c r="K425" s="282" t="s">
        <v>1</v>
      </c>
      <c r="L425" s="287"/>
      <c r="M425" s="288" t="s">
        <v>1</v>
      </c>
      <c r="N425" s="289" t="s">
        <v>43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227</v>
      </c>
      <c r="AT425" s="240" t="s">
        <v>400</v>
      </c>
      <c r="AU425" s="240" t="s">
        <v>87</v>
      </c>
      <c r="AY425" s="18" t="s">
        <v>179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85</v>
      </c>
      <c r="BK425" s="241">
        <f>ROUND(I425*H425,2)</f>
        <v>0</v>
      </c>
      <c r="BL425" s="18" t="s">
        <v>186</v>
      </c>
      <c r="BM425" s="240" t="s">
        <v>3530</v>
      </c>
    </row>
    <row r="426" s="2" customFormat="1">
      <c r="A426" s="39"/>
      <c r="B426" s="40"/>
      <c r="C426" s="41"/>
      <c r="D426" s="242" t="s">
        <v>188</v>
      </c>
      <c r="E426" s="41"/>
      <c r="F426" s="243" t="s">
        <v>3146</v>
      </c>
      <c r="G426" s="41"/>
      <c r="H426" s="41"/>
      <c r="I426" s="244"/>
      <c r="J426" s="41"/>
      <c r="K426" s="41"/>
      <c r="L426" s="45"/>
      <c r="M426" s="245"/>
      <c r="N426" s="24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188</v>
      </c>
      <c r="AU426" s="18" t="s">
        <v>87</v>
      </c>
    </row>
    <row r="427" s="2" customFormat="1" ht="24.15" customHeight="1">
      <c r="A427" s="39"/>
      <c r="B427" s="40"/>
      <c r="C427" s="229" t="s">
        <v>369</v>
      </c>
      <c r="D427" s="229" t="s">
        <v>181</v>
      </c>
      <c r="E427" s="230" t="s">
        <v>3148</v>
      </c>
      <c r="F427" s="231" t="s">
        <v>3149</v>
      </c>
      <c r="G427" s="232" t="s">
        <v>195</v>
      </c>
      <c r="H427" s="233">
        <v>2</v>
      </c>
      <c r="I427" s="234"/>
      <c r="J427" s="235">
        <f>ROUND(I427*H427,2)</f>
        <v>0</v>
      </c>
      <c r="K427" s="231" t="s">
        <v>1</v>
      </c>
      <c r="L427" s="45"/>
      <c r="M427" s="236" t="s">
        <v>1</v>
      </c>
      <c r="N427" s="237" t="s">
        <v>43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186</v>
      </c>
      <c r="AT427" s="240" t="s">
        <v>181</v>
      </c>
      <c r="AU427" s="240" t="s">
        <v>87</v>
      </c>
      <c r="AY427" s="18" t="s">
        <v>179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85</v>
      </c>
      <c r="BK427" s="241">
        <f>ROUND(I427*H427,2)</f>
        <v>0</v>
      </c>
      <c r="BL427" s="18" t="s">
        <v>186</v>
      </c>
      <c r="BM427" s="240" t="s">
        <v>3531</v>
      </c>
    </row>
    <row r="428" s="2" customFormat="1">
      <c r="A428" s="39"/>
      <c r="B428" s="40"/>
      <c r="C428" s="41"/>
      <c r="D428" s="242" t="s">
        <v>188</v>
      </c>
      <c r="E428" s="41"/>
      <c r="F428" s="243" t="s">
        <v>3149</v>
      </c>
      <c r="G428" s="41"/>
      <c r="H428" s="41"/>
      <c r="I428" s="244"/>
      <c r="J428" s="41"/>
      <c r="K428" s="41"/>
      <c r="L428" s="45"/>
      <c r="M428" s="245"/>
      <c r="N428" s="246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188</v>
      </c>
      <c r="AU428" s="18" t="s">
        <v>87</v>
      </c>
    </row>
    <row r="429" s="15" customFormat="1">
      <c r="A429" s="15"/>
      <c r="B429" s="270"/>
      <c r="C429" s="271"/>
      <c r="D429" s="242" t="s">
        <v>190</v>
      </c>
      <c r="E429" s="272" t="s">
        <v>1</v>
      </c>
      <c r="F429" s="273" t="s">
        <v>3427</v>
      </c>
      <c r="G429" s="271"/>
      <c r="H429" s="272" t="s">
        <v>1</v>
      </c>
      <c r="I429" s="274"/>
      <c r="J429" s="271"/>
      <c r="K429" s="271"/>
      <c r="L429" s="275"/>
      <c r="M429" s="276"/>
      <c r="N429" s="277"/>
      <c r="O429" s="277"/>
      <c r="P429" s="277"/>
      <c r="Q429" s="277"/>
      <c r="R429" s="277"/>
      <c r="S429" s="277"/>
      <c r="T429" s="27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9" t="s">
        <v>190</v>
      </c>
      <c r="AU429" s="279" t="s">
        <v>87</v>
      </c>
      <c r="AV429" s="15" t="s">
        <v>85</v>
      </c>
      <c r="AW429" s="15" t="s">
        <v>34</v>
      </c>
      <c r="AX429" s="15" t="s">
        <v>78</v>
      </c>
      <c r="AY429" s="279" t="s">
        <v>179</v>
      </c>
    </row>
    <row r="430" s="13" customFormat="1">
      <c r="A430" s="13"/>
      <c r="B430" s="247"/>
      <c r="C430" s="248"/>
      <c r="D430" s="242" t="s">
        <v>190</v>
      </c>
      <c r="E430" s="249" t="s">
        <v>1</v>
      </c>
      <c r="F430" s="250" t="s">
        <v>85</v>
      </c>
      <c r="G430" s="248"/>
      <c r="H430" s="251">
        <v>1</v>
      </c>
      <c r="I430" s="252"/>
      <c r="J430" s="248"/>
      <c r="K430" s="248"/>
      <c r="L430" s="253"/>
      <c r="M430" s="254"/>
      <c r="N430" s="255"/>
      <c r="O430" s="255"/>
      <c r="P430" s="255"/>
      <c r="Q430" s="255"/>
      <c r="R430" s="255"/>
      <c r="S430" s="255"/>
      <c r="T430" s="25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7" t="s">
        <v>190</v>
      </c>
      <c r="AU430" s="257" t="s">
        <v>87</v>
      </c>
      <c r="AV430" s="13" t="s">
        <v>87</v>
      </c>
      <c r="AW430" s="13" t="s">
        <v>34</v>
      </c>
      <c r="AX430" s="13" t="s">
        <v>78</v>
      </c>
      <c r="AY430" s="257" t="s">
        <v>179</v>
      </c>
    </row>
    <row r="431" s="15" customFormat="1">
      <c r="A431" s="15"/>
      <c r="B431" s="270"/>
      <c r="C431" s="271"/>
      <c r="D431" s="242" t="s">
        <v>190</v>
      </c>
      <c r="E431" s="272" t="s">
        <v>1</v>
      </c>
      <c r="F431" s="273" t="s">
        <v>3443</v>
      </c>
      <c r="G431" s="271"/>
      <c r="H431" s="272" t="s">
        <v>1</v>
      </c>
      <c r="I431" s="274"/>
      <c r="J431" s="271"/>
      <c r="K431" s="271"/>
      <c r="L431" s="275"/>
      <c r="M431" s="276"/>
      <c r="N431" s="277"/>
      <c r="O431" s="277"/>
      <c r="P431" s="277"/>
      <c r="Q431" s="277"/>
      <c r="R431" s="277"/>
      <c r="S431" s="277"/>
      <c r="T431" s="27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9" t="s">
        <v>190</v>
      </c>
      <c r="AU431" s="279" t="s">
        <v>87</v>
      </c>
      <c r="AV431" s="15" t="s">
        <v>85</v>
      </c>
      <c r="AW431" s="15" t="s">
        <v>34</v>
      </c>
      <c r="AX431" s="15" t="s">
        <v>78</v>
      </c>
      <c r="AY431" s="279" t="s">
        <v>179</v>
      </c>
    </row>
    <row r="432" s="13" customFormat="1">
      <c r="A432" s="13"/>
      <c r="B432" s="247"/>
      <c r="C432" s="248"/>
      <c r="D432" s="242" t="s">
        <v>190</v>
      </c>
      <c r="E432" s="249" t="s">
        <v>1</v>
      </c>
      <c r="F432" s="250" t="s">
        <v>85</v>
      </c>
      <c r="G432" s="248"/>
      <c r="H432" s="251">
        <v>1</v>
      </c>
      <c r="I432" s="252"/>
      <c r="J432" s="248"/>
      <c r="K432" s="248"/>
      <c r="L432" s="253"/>
      <c r="M432" s="254"/>
      <c r="N432" s="255"/>
      <c r="O432" s="255"/>
      <c r="P432" s="255"/>
      <c r="Q432" s="255"/>
      <c r="R432" s="255"/>
      <c r="S432" s="255"/>
      <c r="T432" s="25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7" t="s">
        <v>190</v>
      </c>
      <c r="AU432" s="257" t="s">
        <v>87</v>
      </c>
      <c r="AV432" s="13" t="s">
        <v>87</v>
      </c>
      <c r="AW432" s="13" t="s">
        <v>34</v>
      </c>
      <c r="AX432" s="13" t="s">
        <v>78</v>
      </c>
      <c r="AY432" s="257" t="s">
        <v>179</v>
      </c>
    </row>
    <row r="433" s="14" customFormat="1">
      <c r="A433" s="14"/>
      <c r="B433" s="258"/>
      <c r="C433" s="259"/>
      <c r="D433" s="242" t="s">
        <v>190</v>
      </c>
      <c r="E433" s="260" t="s">
        <v>1</v>
      </c>
      <c r="F433" s="261" t="s">
        <v>192</v>
      </c>
      <c r="G433" s="259"/>
      <c r="H433" s="262">
        <v>2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8" t="s">
        <v>190</v>
      </c>
      <c r="AU433" s="268" t="s">
        <v>87</v>
      </c>
      <c r="AV433" s="14" t="s">
        <v>186</v>
      </c>
      <c r="AW433" s="14" t="s">
        <v>34</v>
      </c>
      <c r="AX433" s="14" t="s">
        <v>85</v>
      </c>
      <c r="AY433" s="268" t="s">
        <v>179</v>
      </c>
    </row>
    <row r="434" s="2" customFormat="1" ht="33" customHeight="1">
      <c r="A434" s="39"/>
      <c r="B434" s="40"/>
      <c r="C434" s="280" t="s">
        <v>378</v>
      </c>
      <c r="D434" s="280" t="s">
        <v>400</v>
      </c>
      <c r="E434" s="281" t="s">
        <v>3151</v>
      </c>
      <c r="F434" s="282" t="s">
        <v>3152</v>
      </c>
      <c r="G434" s="283" t="s">
        <v>195</v>
      </c>
      <c r="H434" s="284">
        <v>2</v>
      </c>
      <c r="I434" s="285"/>
      <c r="J434" s="286">
        <f>ROUND(I434*H434,2)</f>
        <v>0</v>
      </c>
      <c r="K434" s="282" t="s">
        <v>1</v>
      </c>
      <c r="L434" s="287"/>
      <c r="M434" s="288" t="s">
        <v>1</v>
      </c>
      <c r="N434" s="289" t="s">
        <v>43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227</v>
      </c>
      <c r="AT434" s="240" t="s">
        <v>400</v>
      </c>
      <c r="AU434" s="240" t="s">
        <v>87</v>
      </c>
      <c r="AY434" s="18" t="s">
        <v>179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85</v>
      </c>
      <c r="BK434" s="241">
        <f>ROUND(I434*H434,2)</f>
        <v>0</v>
      </c>
      <c r="BL434" s="18" t="s">
        <v>186</v>
      </c>
      <c r="BM434" s="240" t="s">
        <v>3532</v>
      </c>
    </row>
    <row r="435" s="2" customFormat="1">
      <c r="A435" s="39"/>
      <c r="B435" s="40"/>
      <c r="C435" s="41"/>
      <c r="D435" s="242" t="s">
        <v>188</v>
      </c>
      <c r="E435" s="41"/>
      <c r="F435" s="243" t="s">
        <v>3152</v>
      </c>
      <c r="G435" s="41"/>
      <c r="H435" s="41"/>
      <c r="I435" s="244"/>
      <c r="J435" s="41"/>
      <c r="K435" s="41"/>
      <c r="L435" s="45"/>
      <c r="M435" s="245"/>
      <c r="N435" s="246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188</v>
      </c>
      <c r="AU435" s="18" t="s">
        <v>87</v>
      </c>
    </row>
    <row r="436" s="2" customFormat="1" ht="24.15" customHeight="1">
      <c r="A436" s="39"/>
      <c r="B436" s="40"/>
      <c r="C436" s="229" t="s">
        <v>385</v>
      </c>
      <c r="D436" s="229" t="s">
        <v>181</v>
      </c>
      <c r="E436" s="230" t="s">
        <v>3533</v>
      </c>
      <c r="F436" s="231" t="s">
        <v>3534</v>
      </c>
      <c r="G436" s="232" t="s">
        <v>195</v>
      </c>
      <c r="H436" s="233">
        <v>1</v>
      </c>
      <c r="I436" s="234"/>
      <c r="J436" s="235">
        <f>ROUND(I436*H436,2)</f>
        <v>0</v>
      </c>
      <c r="K436" s="231" t="s">
        <v>1</v>
      </c>
      <c r="L436" s="45"/>
      <c r="M436" s="236" t="s">
        <v>1</v>
      </c>
      <c r="N436" s="237" t="s">
        <v>43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186</v>
      </c>
      <c r="AT436" s="240" t="s">
        <v>181</v>
      </c>
      <c r="AU436" s="240" t="s">
        <v>87</v>
      </c>
      <c r="AY436" s="18" t="s">
        <v>179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85</v>
      </c>
      <c r="BK436" s="241">
        <f>ROUND(I436*H436,2)</f>
        <v>0</v>
      </c>
      <c r="BL436" s="18" t="s">
        <v>186</v>
      </c>
      <c r="BM436" s="240" t="s">
        <v>3535</v>
      </c>
    </row>
    <row r="437" s="2" customFormat="1">
      <c r="A437" s="39"/>
      <c r="B437" s="40"/>
      <c r="C437" s="41"/>
      <c r="D437" s="242" t="s">
        <v>188</v>
      </c>
      <c r="E437" s="41"/>
      <c r="F437" s="243" t="s">
        <v>3534</v>
      </c>
      <c r="G437" s="41"/>
      <c r="H437" s="41"/>
      <c r="I437" s="244"/>
      <c r="J437" s="41"/>
      <c r="K437" s="41"/>
      <c r="L437" s="45"/>
      <c r="M437" s="245"/>
      <c r="N437" s="24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188</v>
      </c>
      <c r="AU437" s="18" t="s">
        <v>87</v>
      </c>
    </row>
    <row r="438" s="15" customFormat="1">
      <c r="A438" s="15"/>
      <c r="B438" s="270"/>
      <c r="C438" s="271"/>
      <c r="D438" s="242" t="s">
        <v>190</v>
      </c>
      <c r="E438" s="272" t="s">
        <v>1</v>
      </c>
      <c r="F438" s="273" t="s">
        <v>3536</v>
      </c>
      <c r="G438" s="271"/>
      <c r="H438" s="272" t="s">
        <v>1</v>
      </c>
      <c r="I438" s="274"/>
      <c r="J438" s="271"/>
      <c r="K438" s="271"/>
      <c r="L438" s="275"/>
      <c r="M438" s="276"/>
      <c r="N438" s="277"/>
      <c r="O438" s="277"/>
      <c r="P438" s="277"/>
      <c r="Q438" s="277"/>
      <c r="R438" s="277"/>
      <c r="S438" s="277"/>
      <c r="T438" s="27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9" t="s">
        <v>190</v>
      </c>
      <c r="AU438" s="279" t="s">
        <v>87</v>
      </c>
      <c r="AV438" s="15" t="s">
        <v>85</v>
      </c>
      <c r="AW438" s="15" t="s">
        <v>34</v>
      </c>
      <c r="AX438" s="15" t="s">
        <v>78</v>
      </c>
      <c r="AY438" s="279" t="s">
        <v>179</v>
      </c>
    </row>
    <row r="439" s="13" customFormat="1">
      <c r="A439" s="13"/>
      <c r="B439" s="247"/>
      <c r="C439" s="248"/>
      <c r="D439" s="242" t="s">
        <v>190</v>
      </c>
      <c r="E439" s="249" t="s">
        <v>1</v>
      </c>
      <c r="F439" s="250" t="s">
        <v>85</v>
      </c>
      <c r="G439" s="248"/>
      <c r="H439" s="251">
        <v>1</v>
      </c>
      <c r="I439" s="252"/>
      <c r="J439" s="248"/>
      <c r="K439" s="248"/>
      <c r="L439" s="253"/>
      <c r="M439" s="254"/>
      <c r="N439" s="255"/>
      <c r="O439" s="255"/>
      <c r="P439" s="255"/>
      <c r="Q439" s="255"/>
      <c r="R439" s="255"/>
      <c r="S439" s="255"/>
      <c r="T439" s="25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7" t="s">
        <v>190</v>
      </c>
      <c r="AU439" s="257" t="s">
        <v>87</v>
      </c>
      <c r="AV439" s="13" t="s">
        <v>87</v>
      </c>
      <c r="AW439" s="13" t="s">
        <v>34</v>
      </c>
      <c r="AX439" s="13" t="s">
        <v>78</v>
      </c>
      <c r="AY439" s="257" t="s">
        <v>179</v>
      </c>
    </row>
    <row r="440" s="14" customFormat="1">
      <c r="A440" s="14"/>
      <c r="B440" s="258"/>
      <c r="C440" s="259"/>
      <c r="D440" s="242" t="s">
        <v>190</v>
      </c>
      <c r="E440" s="260" t="s">
        <v>1</v>
      </c>
      <c r="F440" s="261" t="s">
        <v>192</v>
      </c>
      <c r="G440" s="259"/>
      <c r="H440" s="262">
        <v>1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8" t="s">
        <v>190</v>
      </c>
      <c r="AU440" s="268" t="s">
        <v>87</v>
      </c>
      <c r="AV440" s="14" t="s">
        <v>186</v>
      </c>
      <c r="AW440" s="14" t="s">
        <v>34</v>
      </c>
      <c r="AX440" s="14" t="s">
        <v>85</v>
      </c>
      <c r="AY440" s="268" t="s">
        <v>179</v>
      </c>
    </row>
    <row r="441" s="2" customFormat="1" ht="33" customHeight="1">
      <c r="A441" s="39"/>
      <c r="B441" s="40"/>
      <c r="C441" s="280" t="s">
        <v>392</v>
      </c>
      <c r="D441" s="280" t="s">
        <v>400</v>
      </c>
      <c r="E441" s="281" t="s">
        <v>3537</v>
      </c>
      <c r="F441" s="282" t="s">
        <v>3538</v>
      </c>
      <c r="G441" s="283" t="s">
        <v>195</v>
      </c>
      <c r="H441" s="284">
        <v>1</v>
      </c>
      <c r="I441" s="285"/>
      <c r="J441" s="286">
        <f>ROUND(I441*H441,2)</f>
        <v>0</v>
      </c>
      <c r="K441" s="282" t="s">
        <v>1</v>
      </c>
      <c r="L441" s="287"/>
      <c r="M441" s="288" t="s">
        <v>1</v>
      </c>
      <c r="N441" s="289" t="s">
        <v>43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227</v>
      </c>
      <c r="AT441" s="240" t="s">
        <v>400</v>
      </c>
      <c r="AU441" s="240" t="s">
        <v>87</v>
      </c>
      <c r="AY441" s="18" t="s">
        <v>179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85</v>
      </c>
      <c r="BK441" s="241">
        <f>ROUND(I441*H441,2)</f>
        <v>0</v>
      </c>
      <c r="BL441" s="18" t="s">
        <v>186</v>
      </c>
      <c r="BM441" s="240" t="s">
        <v>3539</v>
      </c>
    </row>
    <row r="442" s="2" customFormat="1">
      <c r="A442" s="39"/>
      <c r="B442" s="40"/>
      <c r="C442" s="41"/>
      <c r="D442" s="242" t="s">
        <v>188</v>
      </c>
      <c r="E442" s="41"/>
      <c r="F442" s="243" t="s">
        <v>3538</v>
      </c>
      <c r="G442" s="41"/>
      <c r="H442" s="41"/>
      <c r="I442" s="244"/>
      <c r="J442" s="41"/>
      <c r="K442" s="41"/>
      <c r="L442" s="45"/>
      <c r="M442" s="245"/>
      <c r="N442" s="24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188</v>
      </c>
      <c r="AU442" s="18" t="s">
        <v>87</v>
      </c>
    </row>
    <row r="443" s="2" customFormat="1" ht="24.15" customHeight="1">
      <c r="A443" s="39"/>
      <c r="B443" s="40"/>
      <c r="C443" s="229" t="s">
        <v>399</v>
      </c>
      <c r="D443" s="229" t="s">
        <v>181</v>
      </c>
      <c r="E443" s="230" t="s">
        <v>3540</v>
      </c>
      <c r="F443" s="231" t="s">
        <v>3541</v>
      </c>
      <c r="G443" s="232" t="s">
        <v>253</v>
      </c>
      <c r="H443" s="233">
        <v>176</v>
      </c>
      <c r="I443" s="234"/>
      <c r="J443" s="235">
        <f>ROUND(I443*H443,2)</f>
        <v>0</v>
      </c>
      <c r="K443" s="231" t="s">
        <v>1</v>
      </c>
      <c r="L443" s="45"/>
      <c r="M443" s="236" t="s">
        <v>1</v>
      </c>
      <c r="N443" s="237" t="s">
        <v>43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186</v>
      </c>
      <c r="AT443" s="240" t="s">
        <v>181</v>
      </c>
      <c r="AU443" s="240" t="s">
        <v>87</v>
      </c>
      <c r="AY443" s="18" t="s">
        <v>179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85</v>
      </c>
      <c r="BK443" s="241">
        <f>ROUND(I443*H443,2)</f>
        <v>0</v>
      </c>
      <c r="BL443" s="18" t="s">
        <v>186</v>
      </c>
      <c r="BM443" s="240" t="s">
        <v>3542</v>
      </c>
    </row>
    <row r="444" s="2" customFormat="1">
      <c r="A444" s="39"/>
      <c r="B444" s="40"/>
      <c r="C444" s="41"/>
      <c r="D444" s="242" t="s">
        <v>188</v>
      </c>
      <c r="E444" s="41"/>
      <c r="F444" s="243" t="s">
        <v>3541</v>
      </c>
      <c r="G444" s="41"/>
      <c r="H444" s="41"/>
      <c r="I444" s="244"/>
      <c r="J444" s="41"/>
      <c r="K444" s="41"/>
      <c r="L444" s="45"/>
      <c r="M444" s="245"/>
      <c r="N444" s="24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188</v>
      </c>
      <c r="AU444" s="18" t="s">
        <v>87</v>
      </c>
    </row>
    <row r="445" s="15" customFormat="1">
      <c r="A445" s="15"/>
      <c r="B445" s="270"/>
      <c r="C445" s="271"/>
      <c r="D445" s="242" t="s">
        <v>190</v>
      </c>
      <c r="E445" s="272" t="s">
        <v>1</v>
      </c>
      <c r="F445" s="273" t="s">
        <v>3072</v>
      </c>
      <c r="G445" s="271"/>
      <c r="H445" s="272" t="s">
        <v>1</v>
      </c>
      <c r="I445" s="274"/>
      <c r="J445" s="271"/>
      <c r="K445" s="271"/>
      <c r="L445" s="275"/>
      <c r="M445" s="276"/>
      <c r="N445" s="277"/>
      <c r="O445" s="277"/>
      <c r="P445" s="277"/>
      <c r="Q445" s="277"/>
      <c r="R445" s="277"/>
      <c r="S445" s="277"/>
      <c r="T445" s="278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9" t="s">
        <v>190</v>
      </c>
      <c r="AU445" s="279" t="s">
        <v>87</v>
      </c>
      <c r="AV445" s="15" t="s">
        <v>85</v>
      </c>
      <c r="AW445" s="15" t="s">
        <v>34</v>
      </c>
      <c r="AX445" s="15" t="s">
        <v>78</v>
      </c>
      <c r="AY445" s="279" t="s">
        <v>179</v>
      </c>
    </row>
    <row r="446" s="13" customFormat="1">
      <c r="A446" s="13"/>
      <c r="B446" s="247"/>
      <c r="C446" s="248"/>
      <c r="D446" s="242" t="s">
        <v>190</v>
      </c>
      <c r="E446" s="249" t="s">
        <v>1</v>
      </c>
      <c r="F446" s="250" t="s">
        <v>3543</v>
      </c>
      <c r="G446" s="248"/>
      <c r="H446" s="251">
        <v>66</v>
      </c>
      <c r="I446" s="252"/>
      <c r="J446" s="248"/>
      <c r="K446" s="248"/>
      <c r="L446" s="253"/>
      <c r="M446" s="254"/>
      <c r="N446" s="255"/>
      <c r="O446" s="255"/>
      <c r="P446" s="255"/>
      <c r="Q446" s="255"/>
      <c r="R446" s="255"/>
      <c r="S446" s="255"/>
      <c r="T446" s="25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7" t="s">
        <v>190</v>
      </c>
      <c r="AU446" s="257" t="s">
        <v>87</v>
      </c>
      <c r="AV446" s="13" t="s">
        <v>87</v>
      </c>
      <c r="AW446" s="13" t="s">
        <v>34</v>
      </c>
      <c r="AX446" s="13" t="s">
        <v>78</v>
      </c>
      <c r="AY446" s="257" t="s">
        <v>179</v>
      </c>
    </row>
    <row r="447" s="13" customFormat="1">
      <c r="A447" s="13"/>
      <c r="B447" s="247"/>
      <c r="C447" s="248"/>
      <c r="D447" s="242" t="s">
        <v>190</v>
      </c>
      <c r="E447" s="249" t="s">
        <v>1</v>
      </c>
      <c r="F447" s="250" t="s">
        <v>3544</v>
      </c>
      <c r="G447" s="248"/>
      <c r="H447" s="251">
        <v>80</v>
      </c>
      <c r="I447" s="252"/>
      <c r="J447" s="248"/>
      <c r="K447" s="248"/>
      <c r="L447" s="253"/>
      <c r="M447" s="254"/>
      <c r="N447" s="255"/>
      <c r="O447" s="255"/>
      <c r="P447" s="255"/>
      <c r="Q447" s="255"/>
      <c r="R447" s="255"/>
      <c r="S447" s="255"/>
      <c r="T447" s="25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7" t="s">
        <v>190</v>
      </c>
      <c r="AU447" s="257" t="s">
        <v>87</v>
      </c>
      <c r="AV447" s="13" t="s">
        <v>87</v>
      </c>
      <c r="AW447" s="13" t="s">
        <v>34</v>
      </c>
      <c r="AX447" s="13" t="s">
        <v>78</v>
      </c>
      <c r="AY447" s="257" t="s">
        <v>179</v>
      </c>
    </row>
    <row r="448" s="13" customFormat="1">
      <c r="A448" s="13"/>
      <c r="B448" s="247"/>
      <c r="C448" s="248"/>
      <c r="D448" s="242" t="s">
        <v>190</v>
      </c>
      <c r="E448" s="249" t="s">
        <v>1</v>
      </c>
      <c r="F448" s="250" t="s">
        <v>3545</v>
      </c>
      <c r="G448" s="248"/>
      <c r="H448" s="251">
        <v>25</v>
      </c>
      <c r="I448" s="252"/>
      <c r="J448" s="248"/>
      <c r="K448" s="248"/>
      <c r="L448" s="253"/>
      <c r="M448" s="254"/>
      <c r="N448" s="255"/>
      <c r="O448" s="255"/>
      <c r="P448" s="255"/>
      <c r="Q448" s="255"/>
      <c r="R448" s="255"/>
      <c r="S448" s="255"/>
      <c r="T448" s="25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7" t="s">
        <v>190</v>
      </c>
      <c r="AU448" s="257" t="s">
        <v>87</v>
      </c>
      <c r="AV448" s="13" t="s">
        <v>87</v>
      </c>
      <c r="AW448" s="13" t="s">
        <v>34</v>
      </c>
      <c r="AX448" s="13" t="s">
        <v>78</v>
      </c>
      <c r="AY448" s="257" t="s">
        <v>179</v>
      </c>
    </row>
    <row r="449" s="13" customFormat="1">
      <c r="A449" s="13"/>
      <c r="B449" s="247"/>
      <c r="C449" s="248"/>
      <c r="D449" s="242" t="s">
        <v>190</v>
      </c>
      <c r="E449" s="249" t="s">
        <v>1</v>
      </c>
      <c r="F449" s="250" t="s">
        <v>3546</v>
      </c>
      <c r="G449" s="248"/>
      <c r="H449" s="251">
        <v>5</v>
      </c>
      <c r="I449" s="252"/>
      <c r="J449" s="248"/>
      <c r="K449" s="248"/>
      <c r="L449" s="253"/>
      <c r="M449" s="254"/>
      <c r="N449" s="255"/>
      <c r="O449" s="255"/>
      <c r="P449" s="255"/>
      <c r="Q449" s="255"/>
      <c r="R449" s="255"/>
      <c r="S449" s="255"/>
      <c r="T449" s="25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7" t="s">
        <v>190</v>
      </c>
      <c r="AU449" s="257" t="s">
        <v>87</v>
      </c>
      <c r="AV449" s="13" t="s">
        <v>87</v>
      </c>
      <c r="AW449" s="13" t="s">
        <v>34</v>
      </c>
      <c r="AX449" s="13" t="s">
        <v>78</v>
      </c>
      <c r="AY449" s="257" t="s">
        <v>179</v>
      </c>
    </row>
    <row r="450" s="14" customFormat="1">
      <c r="A450" s="14"/>
      <c r="B450" s="258"/>
      <c r="C450" s="259"/>
      <c r="D450" s="242" t="s">
        <v>190</v>
      </c>
      <c r="E450" s="260" t="s">
        <v>1</v>
      </c>
      <c r="F450" s="261" t="s">
        <v>192</v>
      </c>
      <c r="G450" s="259"/>
      <c r="H450" s="262">
        <v>176</v>
      </c>
      <c r="I450" s="263"/>
      <c r="J450" s="259"/>
      <c r="K450" s="259"/>
      <c r="L450" s="264"/>
      <c r="M450" s="265"/>
      <c r="N450" s="266"/>
      <c r="O450" s="266"/>
      <c r="P450" s="266"/>
      <c r="Q450" s="266"/>
      <c r="R450" s="266"/>
      <c r="S450" s="266"/>
      <c r="T450" s="26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8" t="s">
        <v>190</v>
      </c>
      <c r="AU450" s="268" t="s">
        <v>87</v>
      </c>
      <c r="AV450" s="14" t="s">
        <v>186</v>
      </c>
      <c r="AW450" s="14" t="s">
        <v>34</v>
      </c>
      <c r="AX450" s="14" t="s">
        <v>85</v>
      </c>
      <c r="AY450" s="268" t="s">
        <v>179</v>
      </c>
    </row>
    <row r="451" s="2" customFormat="1" ht="24.15" customHeight="1">
      <c r="A451" s="39"/>
      <c r="B451" s="40"/>
      <c r="C451" s="280" t="s">
        <v>408</v>
      </c>
      <c r="D451" s="280" t="s">
        <v>400</v>
      </c>
      <c r="E451" s="281" t="s">
        <v>3547</v>
      </c>
      <c r="F451" s="282" t="s">
        <v>3548</v>
      </c>
      <c r="G451" s="283" t="s">
        <v>253</v>
      </c>
      <c r="H451" s="284">
        <v>178.63999999999999</v>
      </c>
      <c r="I451" s="285"/>
      <c r="J451" s="286">
        <f>ROUND(I451*H451,2)</f>
        <v>0</v>
      </c>
      <c r="K451" s="282" t="s">
        <v>1</v>
      </c>
      <c r="L451" s="287"/>
      <c r="M451" s="288" t="s">
        <v>1</v>
      </c>
      <c r="N451" s="289" t="s">
        <v>43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227</v>
      </c>
      <c r="AT451" s="240" t="s">
        <v>400</v>
      </c>
      <c r="AU451" s="240" t="s">
        <v>87</v>
      </c>
      <c r="AY451" s="18" t="s">
        <v>179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85</v>
      </c>
      <c r="BK451" s="241">
        <f>ROUND(I451*H451,2)</f>
        <v>0</v>
      </c>
      <c r="BL451" s="18" t="s">
        <v>186</v>
      </c>
      <c r="BM451" s="240" t="s">
        <v>3549</v>
      </c>
    </row>
    <row r="452" s="2" customFormat="1">
      <c r="A452" s="39"/>
      <c r="B452" s="40"/>
      <c r="C452" s="41"/>
      <c r="D452" s="242" t="s">
        <v>188</v>
      </c>
      <c r="E452" s="41"/>
      <c r="F452" s="243" t="s">
        <v>3548</v>
      </c>
      <c r="G452" s="41"/>
      <c r="H452" s="41"/>
      <c r="I452" s="244"/>
      <c r="J452" s="41"/>
      <c r="K452" s="41"/>
      <c r="L452" s="45"/>
      <c r="M452" s="245"/>
      <c r="N452" s="246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188</v>
      </c>
      <c r="AU452" s="18" t="s">
        <v>87</v>
      </c>
    </row>
    <row r="453" s="13" customFormat="1">
      <c r="A453" s="13"/>
      <c r="B453" s="247"/>
      <c r="C453" s="248"/>
      <c r="D453" s="242" t="s">
        <v>190</v>
      </c>
      <c r="E453" s="249" t="s">
        <v>1</v>
      </c>
      <c r="F453" s="250" t="s">
        <v>3550</v>
      </c>
      <c r="G453" s="248"/>
      <c r="H453" s="251">
        <v>178.63999999999999</v>
      </c>
      <c r="I453" s="252"/>
      <c r="J453" s="248"/>
      <c r="K453" s="248"/>
      <c r="L453" s="253"/>
      <c r="M453" s="254"/>
      <c r="N453" s="255"/>
      <c r="O453" s="255"/>
      <c r="P453" s="255"/>
      <c r="Q453" s="255"/>
      <c r="R453" s="255"/>
      <c r="S453" s="255"/>
      <c r="T453" s="25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7" t="s">
        <v>190</v>
      </c>
      <c r="AU453" s="257" t="s">
        <v>87</v>
      </c>
      <c r="AV453" s="13" t="s">
        <v>87</v>
      </c>
      <c r="AW453" s="13" t="s">
        <v>34</v>
      </c>
      <c r="AX453" s="13" t="s">
        <v>78</v>
      </c>
      <c r="AY453" s="257" t="s">
        <v>179</v>
      </c>
    </row>
    <row r="454" s="14" customFormat="1">
      <c r="A454" s="14"/>
      <c r="B454" s="258"/>
      <c r="C454" s="259"/>
      <c r="D454" s="242" t="s">
        <v>190</v>
      </c>
      <c r="E454" s="260" t="s">
        <v>1</v>
      </c>
      <c r="F454" s="261" t="s">
        <v>192</v>
      </c>
      <c r="G454" s="259"/>
      <c r="H454" s="262">
        <v>178.63999999999999</v>
      </c>
      <c r="I454" s="263"/>
      <c r="J454" s="259"/>
      <c r="K454" s="259"/>
      <c r="L454" s="264"/>
      <c r="M454" s="265"/>
      <c r="N454" s="266"/>
      <c r="O454" s="266"/>
      <c r="P454" s="266"/>
      <c r="Q454" s="266"/>
      <c r="R454" s="266"/>
      <c r="S454" s="266"/>
      <c r="T454" s="26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8" t="s">
        <v>190</v>
      </c>
      <c r="AU454" s="268" t="s">
        <v>87</v>
      </c>
      <c r="AV454" s="14" t="s">
        <v>186</v>
      </c>
      <c r="AW454" s="14" t="s">
        <v>34</v>
      </c>
      <c r="AX454" s="14" t="s">
        <v>85</v>
      </c>
      <c r="AY454" s="268" t="s">
        <v>179</v>
      </c>
    </row>
    <row r="455" s="2" customFormat="1" ht="16.5" customHeight="1">
      <c r="A455" s="39"/>
      <c r="B455" s="40"/>
      <c r="C455" s="229" t="s">
        <v>415</v>
      </c>
      <c r="D455" s="229" t="s">
        <v>181</v>
      </c>
      <c r="E455" s="230" t="s">
        <v>3551</v>
      </c>
      <c r="F455" s="231" t="s">
        <v>3552</v>
      </c>
      <c r="G455" s="232" t="s">
        <v>253</v>
      </c>
      <c r="H455" s="233">
        <v>268</v>
      </c>
      <c r="I455" s="234"/>
      <c r="J455" s="235">
        <f>ROUND(I455*H455,2)</f>
        <v>0</v>
      </c>
      <c r="K455" s="231" t="s">
        <v>1</v>
      </c>
      <c r="L455" s="45"/>
      <c r="M455" s="236" t="s">
        <v>1</v>
      </c>
      <c r="N455" s="237" t="s">
        <v>43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186</v>
      </c>
      <c r="AT455" s="240" t="s">
        <v>181</v>
      </c>
      <c r="AU455" s="240" t="s">
        <v>87</v>
      </c>
      <c r="AY455" s="18" t="s">
        <v>179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85</v>
      </c>
      <c r="BK455" s="241">
        <f>ROUND(I455*H455,2)</f>
        <v>0</v>
      </c>
      <c r="BL455" s="18" t="s">
        <v>186</v>
      </c>
      <c r="BM455" s="240" t="s">
        <v>3553</v>
      </c>
    </row>
    <row r="456" s="2" customFormat="1">
      <c r="A456" s="39"/>
      <c r="B456" s="40"/>
      <c r="C456" s="41"/>
      <c r="D456" s="242" t="s">
        <v>188</v>
      </c>
      <c r="E456" s="41"/>
      <c r="F456" s="243" t="s">
        <v>3552</v>
      </c>
      <c r="G456" s="41"/>
      <c r="H456" s="41"/>
      <c r="I456" s="244"/>
      <c r="J456" s="41"/>
      <c r="K456" s="41"/>
      <c r="L456" s="45"/>
      <c r="M456" s="245"/>
      <c r="N456" s="24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188</v>
      </c>
      <c r="AU456" s="18" t="s">
        <v>87</v>
      </c>
    </row>
    <row r="457" s="13" customFormat="1">
      <c r="A457" s="13"/>
      <c r="B457" s="247"/>
      <c r="C457" s="248"/>
      <c r="D457" s="242" t="s">
        <v>190</v>
      </c>
      <c r="E457" s="249" t="s">
        <v>1</v>
      </c>
      <c r="F457" s="250" t="s">
        <v>3554</v>
      </c>
      <c r="G457" s="248"/>
      <c r="H457" s="251">
        <v>268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7" t="s">
        <v>190</v>
      </c>
      <c r="AU457" s="257" t="s">
        <v>87</v>
      </c>
      <c r="AV457" s="13" t="s">
        <v>87</v>
      </c>
      <c r="AW457" s="13" t="s">
        <v>34</v>
      </c>
      <c r="AX457" s="13" t="s">
        <v>78</v>
      </c>
      <c r="AY457" s="257" t="s">
        <v>179</v>
      </c>
    </row>
    <row r="458" s="14" customFormat="1">
      <c r="A458" s="14"/>
      <c r="B458" s="258"/>
      <c r="C458" s="259"/>
      <c r="D458" s="242" t="s">
        <v>190</v>
      </c>
      <c r="E458" s="260" t="s">
        <v>1</v>
      </c>
      <c r="F458" s="261" t="s">
        <v>192</v>
      </c>
      <c r="G458" s="259"/>
      <c r="H458" s="262">
        <v>268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8" t="s">
        <v>190</v>
      </c>
      <c r="AU458" s="268" t="s">
        <v>87</v>
      </c>
      <c r="AV458" s="14" t="s">
        <v>186</v>
      </c>
      <c r="AW458" s="14" t="s">
        <v>34</v>
      </c>
      <c r="AX458" s="14" t="s">
        <v>85</v>
      </c>
      <c r="AY458" s="268" t="s">
        <v>179</v>
      </c>
    </row>
    <row r="459" s="2" customFormat="1" ht="24.15" customHeight="1">
      <c r="A459" s="39"/>
      <c r="B459" s="40"/>
      <c r="C459" s="229" t="s">
        <v>422</v>
      </c>
      <c r="D459" s="229" t="s">
        <v>181</v>
      </c>
      <c r="E459" s="230" t="s">
        <v>3555</v>
      </c>
      <c r="F459" s="231" t="s">
        <v>3556</v>
      </c>
      <c r="G459" s="232" t="s">
        <v>253</v>
      </c>
      <c r="H459" s="233">
        <v>360</v>
      </c>
      <c r="I459" s="234"/>
      <c r="J459" s="235">
        <f>ROUND(I459*H459,2)</f>
        <v>0</v>
      </c>
      <c r="K459" s="231" t="s">
        <v>1</v>
      </c>
      <c r="L459" s="45"/>
      <c r="M459" s="236" t="s">
        <v>1</v>
      </c>
      <c r="N459" s="237" t="s">
        <v>43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186</v>
      </c>
      <c r="AT459" s="240" t="s">
        <v>181</v>
      </c>
      <c r="AU459" s="240" t="s">
        <v>87</v>
      </c>
      <c r="AY459" s="18" t="s">
        <v>179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85</v>
      </c>
      <c r="BK459" s="241">
        <f>ROUND(I459*H459,2)</f>
        <v>0</v>
      </c>
      <c r="BL459" s="18" t="s">
        <v>186</v>
      </c>
      <c r="BM459" s="240" t="s">
        <v>3557</v>
      </c>
    </row>
    <row r="460" s="2" customFormat="1">
      <c r="A460" s="39"/>
      <c r="B460" s="40"/>
      <c r="C460" s="41"/>
      <c r="D460" s="242" t="s">
        <v>188</v>
      </c>
      <c r="E460" s="41"/>
      <c r="F460" s="243" t="s">
        <v>3556</v>
      </c>
      <c r="G460" s="41"/>
      <c r="H460" s="41"/>
      <c r="I460" s="244"/>
      <c r="J460" s="41"/>
      <c r="K460" s="41"/>
      <c r="L460" s="45"/>
      <c r="M460" s="245"/>
      <c r="N460" s="24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188</v>
      </c>
      <c r="AU460" s="18" t="s">
        <v>87</v>
      </c>
    </row>
    <row r="461" s="15" customFormat="1">
      <c r="A461" s="15"/>
      <c r="B461" s="270"/>
      <c r="C461" s="271"/>
      <c r="D461" s="242" t="s">
        <v>190</v>
      </c>
      <c r="E461" s="272" t="s">
        <v>1</v>
      </c>
      <c r="F461" s="273" t="s">
        <v>3427</v>
      </c>
      <c r="G461" s="271"/>
      <c r="H461" s="272" t="s">
        <v>1</v>
      </c>
      <c r="I461" s="274"/>
      <c r="J461" s="271"/>
      <c r="K461" s="271"/>
      <c r="L461" s="275"/>
      <c r="M461" s="276"/>
      <c r="N461" s="277"/>
      <c r="O461" s="277"/>
      <c r="P461" s="277"/>
      <c r="Q461" s="277"/>
      <c r="R461" s="277"/>
      <c r="S461" s="277"/>
      <c r="T461" s="278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9" t="s">
        <v>190</v>
      </c>
      <c r="AU461" s="279" t="s">
        <v>87</v>
      </c>
      <c r="AV461" s="15" t="s">
        <v>85</v>
      </c>
      <c r="AW461" s="15" t="s">
        <v>34</v>
      </c>
      <c r="AX461" s="15" t="s">
        <v>78</v>
      </c>
      <c r="AY461" s="279" t="s">
        <v>179</v>
      </c>
    </row>
    <row r="462" s="13" customFormat="1">
      <c r="A462" s="13"/>
      <c r="B462" s="247"/>
      <c r="C462" s="248"/>
      <c r="D462" s="242" t="s">
        <v>190</v>
      </c>
      <c r="E462" s="249" t="s">
        <v>1</v>
      </c>
      <c r="F462" s="250" t="s">
        <v>3558</v>
      </c>
      <c r="G462" s="248"/>
      <c r="H462" s="251">
        <v>183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7" t="s">
        <v>190</v>
      </c>
      <c r="AU462" s="257" t="s">
        <v>87</v>
      </c>
      <c r="AV462" s="13" t="s">
        <v>87</v>
      </c>
      <c r="AW462" s="13" t="s">
        <v>34</v>
      </c>
      <c r="AX462" s="13" t="s">
        <v>78</v>
      </c>
      <c r="AY462" s="257" t="s">
        <v>179</v>
      </c>
    </row>
    <row r="463" s="15" customFormat="1">
      <c r="A463" s="15"/>
      <c r="B463" s="270"/>
      <c r="C463" s="271"/>
      <c r="D463" s="242" t="s">
        <v>190</v>
      </c>
      <c r="E463" s="272" t="s">
        <v>1</v>
      </c>
      <c r="F463" s="273" t="s">
        <v>3443</v>
      </c>
      <c r="G463" s="271"/>
      <c r="H463" s="272" t="s">
        <v>1</v>
      </c>
      <c r="I463" s="274"/>
      <c r="J463" s="271"/>
      <c r="K463" s="271"/>
      <c r="L463" s="275"/>
      <c r="M463" s="276"/>
      <c r="N463" s="277"/>
      <c r="O463" s="277"/>
      <c r="P463" s="277"/>
      <c r="Q463" s="277"/>
      <c r="R463" s="277"/>
      <c r="S463" s="277"/>
      <c r="T463" s="278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9" t="s">
        <v>190</v>
      </c>
      <c r="AU463" s="279" t="s">
        <v>87</v>
      </c>
      <c r="AV463" s="15" t="s">
        <v>85</v>
      </c>
      <c r="AW463" s="15" t="s">
        <v>34</v>
      </c>
      <c r="AX463" s="15" t="s">
        <v>78</v>
      </c>
      <c r="AY463" s="279" t="s">
        <v>179</v>
      </c>
    </row>
    <row r="464" s="13" customFormat="1">
      <c r="A464" s="13"/>
      <c r="B464" s="247"/>
      <c r="C464" s="248"/>
      <c r="D464" s="242" t="s">
        <v>190</v>
      </c>
      <c r="E464" s="249" t="s">
        <v>1</v>
      </c>
      <c r="F464" s="250" t="s">
        <v>3559</v>
      </c>
      <c r="G464" s="248"/>
      <c r="H464" s="251">
        <v>177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7" t="s">
        <v>190</v>
      </c>
      <c r="AU464" s="257" t="s">
        <v>87</v>
      </c>
      <c r="AV464" s="13" t="s">
        <v>87</v>
      </c>
      <c r="AW464" s="13" t="s">
        <v>34</v>
      </c>
      <c r="AX464" s="13" t="s">
        <v>78</v>
      </c>
      <c r="AY464" s="257" t="s">
        <v>179</v>
      </c>
    </row>
    <row r="465" s="14" customFormat="1">
      <c r="A465" s="14"/>
      <c r="B465" s="258"/>
      <c r="C465" s="259"/>
      <c r="D465" s="242" t="s">
        <v>190</v>
      </c>
      <c r="E465" s="260" t="s">
        <v>1</v>
      </c>
      <c r="F465" s="261" t="s">
        <v>192</v>
      </c>
      <c r="G465" s="259"/>
      <c r="H465" s="262">
        <v>360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8" t="s">
        <v>190</v>
      </c>
      <c r="AU465" s="268" t="s">
        <v>87</v>
      </c>
      <c r="AV465" s="14" t="s">
        <v>186</v>
      </c>
      <c r="AW465" s="14" t="s">
        <v>34</v>
      </c>
      <c r="AX465" s="14" t="s">
        <v>85</v>
      </c>
      <c r="AY465" s="268" t="s">
        <v>179</v>
      </c>
    </row>
    <row r="466" s="2" customFormat="1" ht="21.75" customHeight="1">
      <c r="A466" s="39"/>
      <c r="B466" s="40"/>
      <c r="C466" s="280" t="s">
        <v>430</v>
      </c>
      <c r="D466" s="280" t="s">
        <v>400</v>
      </c>
      <c r="E466" s="281" t="s">
        <v>3560</v>
      </c>
      <c r="F466" s="282" t="s">
        <v>3561</v>
      </c>
      <c r="G466" s="283" t="s">
        <v>253</v>
      </c>
      <c r="H466" s="284">
        <v>365.39999999999998</v>
      </c>
      <c r="I466" s="285"/>
      <c r="J466" s="286">
        <f>ROUND(I466*H466,2)</f>
        <v>0</v>
      </c>
      <c r="K466" s="282" t="s">
        <v>1</v>
      </c>
      <c r="L466" s="287"/>
      <c r="M466" s="288" t="s">
        <v>1</v>
      </c>
      <c r="N466" s="289" t="s">
        <v>43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227</v>
      </c>
      <c r="AT466" s="240" t="s">
        <v>400</v>
      </c>
      <c r="AU466" s="240" t="s">
        <v>87</v>
      </c>
      <c r="AY466" s="18" t="s">
        <v>179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85</v>
      </c>
      <c r="BK466" s="241">
        <f>ROUND(I466*H466,2)</f>
        <v>0</v>
      </c>
      <c r="BL466" s="18" t="s">
        <v>186</v>
      </c>
      <c r="BM466" s="240" t="s">
        <v>3562</v>
      </c>
    </row>
    <row r="467" s="2" customFormat="1">
      <c r="A467" s="39"/>
      <c r="B467" s="40"/>
      <c r="C467" s="41"/>
      <c r="D467" s="242" t="s">
        <v>188</v>
      </c>
      <c r="E467" s="41"/>
      <c r="F467" s="243" t="s">
        <v>3561</v>
      </c>
      <c r="G467" s="41"/>
      <c r="H467" s="41"/>
      <c r="I467" s="244"/>
      <c r="J467" s="41"/>
      <c r="K467" s="41"/>
      <c r="L467" s="45"/>
      <c r="M467" s="245"/>
      <c r="N467" s="246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188</v>
      </c>
      <c r="AU467" s="18" t="s">
        <v>87</v>
      </c>
    </row>
    <row r="468" s="13" customFormat="1">
      <c r="A468" s="13"/>
      <c r="B468" s="247"/>
      <c r="C468" s="248"/>
      <c r="D468" s="242" t="s">
        <v>190</v>
      </c>
      <c r="E468" s="249" t="s">
        <v>1</v>
      </c>
      <c r="F468" s="250" t="s">
        <v>3174</v>
      </c>
      <c r="G468" s="248"/>
      <c r="H468" s="251">
        <v>365.39999999999998</v>
      </c>
      <c r="I468" s="252"/>
      <c r="J468" s="248"/>
      <c r="K468" s="248"/>
      <c r="L468" s="253"/>
      <c r="M468" s="254"/>
      <c r="N468" s="255"/>
      <c r="O468" s="255"/>
      <c r="P468" s="255"/>
      <c r="Q468" s="255"/>
      <c r="R468" s="255"/>
      <c r="S468" s="255"/>
      <c r="T468" s="25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7" t="s">
        <v>190</v>
      </c>
      <c r="AU468" s="257" t="s">
        <v>87</v>
      </c>
      <c r="AV468" s="13" t="s">
        <v>87</v>
      </c>
      <c r="AW468" s="13" t="s">
        <v>34</v>
      </c>
      <c r="AX468" s="13" t="s">
        <v>78</v>
      </c>
      <c r="AY468" s="257" t="s">
        <v>179</v>
      </c>
    </row>
    <row r="469" s="14" customFormat="1">
      <c r="A469" s="14"/>
      <c r="B469" s="258"/>
      <c r="C469" s="259"/>
      <c r="D469" s="242" t="s">
        <v>190</v>
      </c>
      <c r="E469" s="260" t="s">
        <v>1</v>
      </c>
      <c r="F469" s="261" t="s">
        <v>192</v>
      </c>
      <c r="G469" s="259"/>
      <c r="H469" s="262">
        <v>365.39999999999998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8" t="s">
        <v>190</v>
      </c>
      <c r="AU469" s="268" t="s">
        <v>87</v>
      </c>
      <c r="AV469" s="14" t="s">
        <v>186</v>
      </c>
      <c r="AW469" s="14" t="s">
        <v>34</v>
      </c>
      <c r="AX469" s="14" t="s">
        <v>85</v>
      </c>
      <c r="AY469" s="268" t="s">
        <v>179</v>
      </c>
    </row>
    <row r="470" s="2" customFormat="1" ht="24.15" customHeight="1">
      <c r="A470" s="39"/>
      <c r="B470" s="40"/>
      <c r="C470" s="229" t="s">
        <v>436</v>
      </c>
      <c r="D470" s="229" t="s">
        <v>181</v>
      </c>
      <c r="E470" s="230" t="s">
        <v>3563</v>
      </c>
      <c r="F470" s="231" t="s">
        <v>3564</v>
      </c>
      <c r="G470" s="232" t="s">
        <v>195</v>
      </c>
      <c r="H470" s="233">
        <v>5</v>
      </c>
      <c r="I470" s="234"/>
      <c r="J470" s="235">
        <f>ROUND(I470*H470,2)</f>
        <v>0</v>
      </c>
      <c r="K470" s="231" t="s">
        <v>1</v>
      </c>
      <c r="L470" s="45"/>
      <c r="M470" s="236" t="s">
        <v>1</v>
      </c>
      <c r="N470" s="237" t="s">
        <v>43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186</v>
      </c>
      <c r="AT470" s="240" t="s">
        <v>181</v>
      </c>
      <c r="AU470" s="240" t="s">
        <v>87</v>
      </c>
      <c r="AY470" s="18" t="s">
        <v>179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85</v>
      </c>
      <c r="BK470" s="241">
        <f>ROUND(I470*H470,2)</f>
        <v>0</v>
      </c>
      <c r="BL470" s="18" t="s">
        <v>186</v>
      </c>
      <c r="BM470" s="240" t="s">
        <v>3565</v>
      </c>
    </row>
    <row r="471" s="2" customFormat="1">
      <c r="A471" s="39"/>
      <c r="B471" s="40"/>
      <c r="C471" s="41"/>
      <c r="D471" s="242" t="s">
        <v>188</v>
      </c>
      <c r="E471" s="41"/>
      <c r="F471" s="243" t="s">
        <v>3564</v>
      </c>
      <c r="G471" s="41"/>
      <c r="H471" s="41"/>
      <c r="I471" s="244"/>
      <c r="J471" s="41"/>
      <c r="K471" s="41"/>
      <c r="L471" s="45"/>
      <c r="M471" s="245"/>
      <c r="N471" s="246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188</v>
      </c>
      <c r="AU471" s="18" t="s">
        <v>87</v>
      </c>
    </row>
    <row r="472" s="2" customFormat="1" ht="16.5" customHeight="1">
      <c r="A472" s="39"/>
      <c r="B472" s="40"/>
      <c r="C472" s="280" t="s">
        <v>447</v>
      </c>
      <c r="D472" s="280" t="s">
        <v>400</v>
      </c>
      <c r="E472" s="281" t="s">
        <v>3566</v>
      </c>
      <c r="F472" s="282" t="s">
        <v>3567</v>
      </c>
      <c r="G472" s="283" t="s">
        <v>195</v>
      </c>
      <c r="H472" s="284">
        <v>5</v>
      </c>
      <c r="I472" s="285"/>
      <c r="J472" s="286">
        <f>ROUND(I472*H472,2)</f>
        <v>0</v>
      </c>
      <c r="K472" s="282" t="s">
        <v>1</v>
      </c>
      <c r="L472" s="287"/>
      <c r="M472" s="288" t="s">
        <v>1</v>
      </c>
      <c r="N472" s="289" t="s">
        <v>43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227</v>
      </c>
      <c r="AT472" s="240" t="s">
        <v>400</v>
      </c>
      <c r="AU472" s="240" t="s">
        <v>87</v>
      </c>
      <c r="AY472" s="18" t="s">
        <v>179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85</v>
      </c>
      <c r="BK472" s="241">
        <f>ROUND(I472*H472,2)</f>
        <v>0</v>
      </c>
      <c r="BL472" s="18" t="s">
        <v>186</v>
      </c>
      <c r="BM472" s="240" t="s">
        <v>3568</v>
      </c>
    </row>
    <row r="473" s="2" customFormat="1">
      <c r="A473" s="39"/>
      <c r="B473" s="40"/>
      <c r="C473" s="41"/>
      <c r="D473" s="242" t="s">
        <v>188</v>
      </c>
      <c r="E473" s="41"/>
      <c r="F473" s="243" t="s">
        <v>3567</v>
      </c>
      <c r="G473" s="41"/>
      <c r="H473" s="41"/>
      <c r="I473" s="244"/>
      <c r="J473" s="41"/>
      <c r="K473" s="41"/>
      <c r="L473" s="45"/>
      <c r="M473" s="245"/>
      <c r="N473" s="24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188</v>
      </c>
      <c r="AU473" s="18" t="s">
        <v>87</v>
      </c>
    </row>
    <row r="474" s="2" customFormat="1" ht="24.15" customHeight="1">
      <c r="A474" s="39"/>
      <c r="B474" s="40"/>
      <c r="C474" s="229" t="s">
        <v>453</v>
      </c>
      <c r="D474" s="229" t="s">
        <v>181</v>
      </c>
      <c r="E474" s="230" t="s">
        <v>3569</v>
      </c>
      <c r="F474" s="231" t="s">
        <v>3570</v>
      </c>
      <c r="G474" s="232" t="s">
        <v>195</v>
      </c>
      <c r="H474" s="233">
        <v>34</v>
      </c>
      <c r="I474" s="234"/>
      <c r="J474" s="235">
        <f>ROUND(I474*H474,2)</f>
        <v>0</v>
      </c>
      <c r="K474" s="231" t="s">
        <v>1</v>
      </c>
      <c r="L474" s="45"/>
      <c r="M474" s="236" t="s">
        <v>1</v>
      </c>
      <c r="N474" s="237" t="s">
        <v>43</v>
      </c>
      <c r="O474" s="92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186</v>
      </c>
      <c r="AT474" s="240" t="s">
        <v>181</v>
      </c>
      <c r="AU474" s="240" t="s">
        <v>87</v>
      </c>
      <c r="AY474" s="18" t="s">
        <v>179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85</v>
      </c>
      <c r="BK474" s="241">
        <f>ROUND(I474*H474,2)</f>
        <v>0</v>
      </c>
      <c r="BL474" s="18" t="s">
        <v>186</v>
      </c>
      <c r="BM474" s="240" t="s">
        <v>3571</v>
      </c>
    </row>
    <row r="475" s="2" customFormat="1">
      <c r="A475" s="39"/>
      <c r="B475" s="40"/>
      <c r="C475" s="41"/>
      <c r="D475" s="242" t="s">
        <v>188</v>
      </c>
      <c r="E475" s="41"/>
      <c r="F475" s="243" t="s">
        <v>3570</v>
      </c>
      <c r="G475" s="41"/>
      <c r="H475" s="41"/>
      <c r="I475" s="244"/>
      <c r="J475" s="41"/>
      <c r="K475" s="41"/>
      <c r="L475" s="45"/>
      <c r="M475" s="245"/>
      <c r="N475" s="246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188</v>
      </c>
      <c r="AU475" s="18" t="s">
        <v>87</v>
      </c>
    </row>
    <row r="476" s="15" customFormat="1">
      <c r="A476" s="15"/>
      <c r="B476" s="270"/>
      <c r="C476" s="271"/>
      <c r="D476" s="242" t="s">
        <v>190</v>
      </c>
      <c r="E476" s="272" t="s">
        <v>1</v>
      </c>
      <c r="F476" s="273" t="s">
        <v>3427</v>
      </c>
      <c r="G476" s="271"/>
      <c r="H476" s="272" t="s">
        <v>1</v>
      </c>
      <c r="I476" s="274"/>
      <c r="J476" s="271"/>
      <c r="K476" s="271"/>
      <c r="L476" s="275"/>
      <c r="M476" s="276"/>
      <c r="N476" s="277"/>
      <c r="O476" s="277"/>
      <c r="P476" s="277"/>
      <c r="Q476" s="277"/>
      <c r="R476" s="277"/>
      <c r="S476" s="277"/>
      <c r="T476" s="27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9" t="s">
        <v>190</v>
      </c>
      <c r="AU476" s="279" t="s">
        <v>87</v>
      </c>
      <c r="AV476" s="15" t="s">
        <v>85</v>
      </c>
      <c r="AW476" s="15" t="s">
        <v>34</v>
      </c>
      <c r="AX476" s="15" t="s">
        <v>78</v>
      </c>
      <c r="AY476" s="279" t="s">
        <v>179</v>
      </c>
    </row>
    <row r="477" s="13" customFormat="1">
      <c r="A477" s="13"/>
      <c r="B477" s="247"/>
      <c r="C477" s="248"/>
      <c r="D477" s="242" t="s">
        <v>190</v>
      </c>
      <c r="E477" s="249" t="s">
        <v>1</v>
      </c>
      <c r="F477" s="250" t="s">
        <v>290</v>
      </c>
      <c r="G477" s="248"/>
      <c r="H477" s="251">
        <v>18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7" t="s">
        <v>190</v>
      </c>
      <c r="AU477" s="257" t="s">
        <v>87</v>
      </c>
      <c r="AV477" s="13" t="s">
        <v>87</v>
      </c>
      <c r="AW477" s="13" t="s">
        <v>34</v>
      </c>
      <c r="AX477" s="13" t="s">
        <v>78</v>
      </c>
      <c r="AY477" s="257" t="s">
        <v>179</v>
      </c>
    </row>
    <row r="478" s="15" customFormat="1">
      <c r="A478" s="15"/>
      <c r="B478" s="270"/>
      <c r="C478" s="271"/>
      <c r="D478" s="242" t="s">
        <v>190</v>
      </c>
      <c r="E478" s="272" t="s">
        <v>1</v>
      </c>
      <c r="F478" s="273" t="s">
        <v>3443</v>
      </c>
      <c r="G478" s="271"/>
      <c r="H478" s="272" t="s">
        <v>1</v>
      </c>
      <c r="I478" s="274"/>
      <c r="J478" s="271"/>
      <c r="K478" s="271"/>
      <c r="L478" s="275"/>
      <c r="M478" s="276"/>
      <c r="N478" s="277"/>
      <c r="O478" s="277"/>
      <c r="P478" s="277"/>
      <c r="Q478" s="277"/>
      <c r="R478" s="277"/>
      <c r="S478" s="277"/>
      <c r="T478" s="27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9" t="s">
        <v>190</v>
      </c>
      <c r="AU478" s="279" t="s">
        <v>87</v>
      </c>
      <c r="AV478" s="15" t="s">
        <v>85</v>
      </c>
      <c r="AW478" s="15" t="s">
        <v>34</v>
      </c>
      <c r="AX478" s="15" t="s">
        <v>78</v>
      </c>
      <c r="AY478" s="279" t="s">
        <v>179</v>
      </c>
    </row>
    <row r="479" s="13" customFormat="1">
      <c r="A479" s="13"/>
      <c r="B479" s="247"/>
      <c r="C479" s="248"/>
      <c r="D479" s="242" t="s">
        <v>190</v>
      </c>
      <c r="E479" s="249" t="s">
        <v>1</v>
      </c>
      <c r="F479" s="250" t="s">
        <v>278</v>
      </c>
      <c r="G479" s="248"/>
      <c r="H479" s="251">
        <v>16</v>
      </c>
      <c r="I479" s="252"/>
      <c r="J479" s="248"/>
      <c r="K479" s="248"/>
      <c r="L479" s="253"/>
      <c r="M479" s="254"/>
      <c r="N479" s="255"/>
      <c r="O479" s="255"/>
      <c r="P479" s="255"/>
      <c r="Q479" s="255"/>
      <c r="R479" s="255"/>
      <c r="S479" s="255"/>
      <c r="T479" s="25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7" t="s">
        <v>190</v>
      </c>
      <c r="AU479" s="257" t="s">
        <v>87</v>
      </c>
      <c r="AV479" s="13" t="s">
        <v>87</v>
      </c>
      <c r="AW479" s="13" t="s">
        <v>34</v>
      </c>
      <c r="AX479" s="13" t="s">
        <v>78</v>
      </c>
      <c r="AY479" s="257" t="s">
        <v>179</v>
      </c>
    </row>
    <row r="480" s="14" customFormat="1">
      <c r="A480" s="14"/>
      <c r="B480" s="258"/>
      <c r="C480" s="259"/>
      <c r="D480" s="242" t="s">
        <v>190</v>
      </c>
      <c r="E480" s="260" t="s">
        <v>1</v>
      </c>
      <c r="F480" s="261" t="s">
        <v>192</v>
      </c>
      <c r="G480" s="259"/>
      <c r="H480" s="262">
        <v>34</v>
      </c>
      <c r="I480" s="263"/>
      <c r="J480" s="259"/>
      <c r="K480" s="259"/>
      <c r="L480" s="264"/>
      <c r="M480" s="265"/>
      <c r="N480" s="266"/>
      <c r="O480" s="266"/>
      <c r="P480" s="266"/>
      <c r="Q480" s="266"/>
      <c r="R480" s="266"/>
      <c r="S480" s="266"/>
      <c r="T480" s="26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8" t="s">
        <v>190</v>
      </c>
      <c r="AU480" s="268" t="s">
        <v>87</v>
      </c>
      <c r="AV480" s="14" t="s">
        <v>186</v>
      </c>
      <c r="AW480" s="14" t="s">
        <v>34</v>
      </c>
      <c r="AX480" s="14" t="s">
        <v>85</v>
      </c>
      <c r="AY480" s="268" t="s">
        <v>179</v>
      </c>
    </row>
    <row r="481" s="2" customFormat="1" ht="16.5" customHeight="1">
      <c r="A481" s="39"/>
      <c r="B481" s="40"/>
      <c r="C481" s="280" t="s">
        <v>460</v>
      </c>
      <c r="D481" s="280" t="s">
        <v>400</v>
      </c>
      <c r="E481" s="281" t="s">
        <v>3203</v>
      </c>
      <c r="F481" s="282" t="s">
        <v>3204</v>
      </c>
      <c r="G481" s="283" t="s">
        <v>195</v>
      </c>
      <c r="H481" s="284">
        <v>34</v>
      </c>
      <c r="I481" s="285"/>
      <c r="J481" s="286">
        <f>ROUND(I481*H481,2)</f>
        <v>0</v>
      </c>
      <c r="K481" s="282" t="s">
        <v>1</v>
      </c>
      <c r="L481" s="287"/>
      <c r="M481" s="288" t="s">
        <v>1</v>
      </c>
      <c r="N481" s="289" t="s">
        <v>43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227</v>
      </c>
      <c r="AT481" s="240" t="s">
        <v>400</v>
      </c>
      <c r="AU481" s="240" t="s">
        <v>87</v>
      </c>
      <c r="AY481" s="18" t="s">
        <v>179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85</v>
      </c>
      <c r="BK481" s="241">
        <f>ROUND(I481*H481,2)</f>
        <v>0</v>
      </c>
      <c r="BL481" s="18" t="s">
        <v>186</v>
      </c>
      <c r="BM481" s="240" t="s">
        <v>3572</v>
      </c>
    </row>
    <row r="482" s="2" customFormat="1">
      <c r="A482" s="39"/>
      <c r="B482" s="40"/>
      <c r="C482" s="41"/>
      <c r="D482" s="242" t="s">
        <v>188</v>
      </c>
      <c r="E482" s="41"/>
      <c r="F482" s="243" t="s">
        <v>3204</v>
      </c>
      <c r="G482" s="41"/>
      <c r="H482" s="41"/>
      <c r="I482" s="244"/>
      <c r="J482" s="41"/>
      <c r="K482" s="41"/>
      <c r="L482" s="45"/>
      <c r="M482" s="245"/>
      <c r="N482" s="246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188</v>
      </c>
      <c r="AU482" s="18" t="s">
        <v>87</v>
      </c>
    </row>
    <row r="483" s="2" customFormat="1" ht="24.15" customHeight="1">
      <c r="A483" s="39"/>
      <c r="B483" s="40"/>
      <c r="C483" s="229" t="s">
        <v>466</v>
      </c>
      <c r="D483" s="229" t="s">
        <v>181</v>
      </c>
      <c r="E483" s="230" t="s">
        <v>3193</v>
      </c>
      <c r="F483" s="231" t="s">
        <v>3194</v>
      </c>
      <c r="G483" s="232" t="s">
        <v>195</v>
      </c>
      <c r="H483" s="233">
        <v>10</v>
      </c>
      <c r="I483" s="234"/>
      <c r="J483" s="235">
        <f>ROUND(I483*H483,2)</f>
        <v>0</v>
      </c>
      <c r="K483" s="231" t="s">
        <v>1</v>
      </c>
      <c r="L483" s="45"/>
      <c r="M483" s="236" t="s">
        <v>1</v>
      </c>
      <c r="N483" s="237" t="s">
        <v>43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186</v>
      </c>
      <c r="AT483" s="240" t="s">
        <v>181</v>
      </c>
      <c r="AU483" s="240" t="s">
        <v>87</v>
      </c>
      <c r="AY483" s="18" t="s">
        <v>179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85</v>
      </c>
      <c r="BK483" s="241">
        <f>ROUND(I483*H483,2)</f>
        <v>0</v>
      </c>
      <c r="BL483" s="18" t="s">
        <v>186</v>
      </c>
      <c r="BM483" s="240" t="s">
        <v>3573</v>
      </c>
    </row>
    <row r="484" s="2" customFormat="1">
      <c r="A484" s="39"/>
      <c r="B484" s="40"/>
      <c r="C484" s="41"/>
      <c r="D484" s="242" t="s">
        <v>188</v>
      </c>
      <c r="E484" s="41"/>
      <c r="F484" s="243" t="s">
        <v>3194</v>
      </c>
      <c r="G484" s="41"/>
      <c r="H484" s="41"/>
      <c r="I484" s="244"/>
      <c r="J484" s="41"/>
      <c r="K484" s="41"/>
      <c r="L484" s="45"/>
      <c r="M484" s="245"/>
      <c r="N484" s="24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188</v>
      </c>
      <c r="AU484" s="18" t="s">
        <v>87</v>
      </c>
    </row>
    <row r="485" s="15" customFormat="1">
      <c r="A485" s="15"/>
      <c r="B485" s="270"/>
      <c r="C485" s="271"/>
      <c r="D485" s="242" t="s">
        <v>190</v>
      </c>
      <c r="E485" s="272" t="s">
        <v>1</v>
      </c>
      <c r="F485" s="273" t="s">
        <v>3574</v>
      </c>
      <c r="G485" s="271"/>
      <c r="H485" s="272" t="s">
        <v>1</v>
      </c>
      <c r="I485" s="274"/>
      <c r="J485" s="271"/>
      <c r="K485" s="271"/>
      <c r="L485" s="275"/>
      <c r="M485" s="276"/>
      <c r="N485" s="277"/>
      <c r="O485" s="277"/>
      <c r="P485" s="277"/>
      <c r="Q485" s="277"/>
      <c r="R485" s="277"/>
      <c r="S485" s="277"/>
      <c r="T485" s="27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9" t="s">
        <v>190</v>
      </c>
      <c r="AU485" s="279" t="s">
        <v>87</v>
      </c>
      <c r="AV485" s="15" t="s">
        <v>85</v>
      </c>
      <c r="AW485" s="15" t="s">
        <v>34</v>
      </c>
      <c r="AX485" s="15" t="s">
        <v>78</v>
      </c>
      <c r="AY485" s="279" t="s">
        <v>179</v>
      </c>
    </row>
    <row r="486" s="15" customFormat="1">
      <c r="A486" s="15"/>
      <c r="B486" s="270"/>
      <c r="C486" s="271"/>
      <c r="D486" s="242" t="s">
        <v>190</v>
      </c>
      <c r="E486" s="272" t="s">
        <v>1</v>
      </c>
      <c r="F486" s="273" t="s">
        <v>3427</v>
      </c>
      <c r="G486" s="271"/>
      <c r="H486" s="272" t="s">
        <v>1</v>
      </c>
      <c r="I486" s="274"/>
      <c r="J486" s="271"/>
      <c r="K486" s="271"/>
      <c r="L486" s="275"/>
      <c r="M486" s="276"/>
      <c r="N486" s="277"/>
      <c r="O486" s="277"/>
      <c r="P486" s="277"/>
      <c r="Q486" s="277"/>
      <c r="R486" s="277"/>
      <c r="S486" s="277"/>
      <c r="T486" s="27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9" t="s">
        <v>190</v>
      </c>
      <c r="AU486" s="279" t="s">
        <v>87</v>
      </c>
      <c r="AV486" s="15" t="s">
        <v>85</v>
      </c>
      <c r="AW486" s="15" t="s">
        <v>34</v>
      </c>
      <c r="AX486" s="15" t="s">
        <v>78</v>
      </c>
      <c r="AY486" s="279" t="s">
        <v>179</v>
      </c>
    </row>
    <row r="487" s="13" customFormat="1">
      <c r="A487" s="13"/>
      <c r="B487" s="247"/>
      <c r="C487" s="248"/>
      <c r="D487" s="242" t="s">
        <v>190</v>
      </c>
      <c r="E487" s="249" t="s">
        <v>1</v>
      </c>
      <c r="F487" s="250" t="s">
        <v>87</v>
      </c>
      <c r="G487" s="248"/>
      <c r="H487" s="251">
        <v>2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7" t="s">
        <v>190</v>
      </c>
      <c r="AU487" s="257" t="s">
        <v>87</v>
      </c>
      <c r="AV487" s="13" t="s">
        <v>87</v>
      </c>
      <c r="AW487" s="13" t="s">
        <v>34</v>
      </c>
      <c r="AX487" s="13" t="s">
        <v>78</v>
      </c>
      <c r="AY487" s="257" t="s">
        <v>179</v>
      </c>
    </row>
    <row r="488" s="16" customFormat="1">
      <c r="A488" s="16"/>
      <c r="B488" s="290"/>
      <c r="C488" s="291"/>
      <c r="D488" s="242" t="s">
        <v>190</v>
      </c>
      <c r="E488" s="292" t="s">
        <v>1</v>
      </c>
      <c r="F488" s="293" t="s">
        <v>1387</v>
      </c>
      <c r="G488" s="291"/>
      <c r="H488" s="294">
        <v>2</v>
      </c>
      <c r="I488" s="295"/>
      <c r="J488" s="291"/>
      <c r="K488" s="291"/>
      <c r="L488" s="296"/>
      <c r="M488" s="297"/>
      <c r="N488" s="298"/>
      <c r="O488" s="298"/>
      <c r="P488" s="298"/>
      <c r="Q488" s="298"/>
      <c r="R488" s="298"/>
      <c r="S488" s="298"/>
      <c r="T488" s="299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300" t="s">
        <v>190</v>
      </c>
      <c r="AU488" s="300" t="s">
        <v>87</v>
      </c>
      <c r="AV488" s="16" t="s">
        <v>95</v>
      </c>
      <c r="AW488" s="16" t="s">
        <v>34</v>
      </c>
      <c r="AX488" s="16" t="s">
        <v>78</v>
      </c>
      <c r="AY488" s="300" t="s">
        <v>179</v>
      </c>
    </row>
    <row r="489" s="15" customFormat="1">
      <c r="A489" s="15"/>
      <c r="B489" s="270"/>
      <c r="C489" s="271"/>
      <c r="D489" s="242" t="s">
        <v>190</v>
      </c>
      <c r="E489" s="272" t="s">
        <v>1</v>
      </c>
      <c r="F489" s="273" t="s">
        <v>3575</v>
      </c>
      <c r="G489" s="271"/>
      <c r="H489" s="272" t="s">
        <v>1</v>
      </c>
      <c r="I489" s="274"/>
      <c r="J489" s="271"/>
      <c r="K489" s="271"/>
      <c r="L489" s="275"/>
      <c r="M489" s="276"/>
      <c r="N489" s="277"/>
      <c r="O489" s="277"/>
      <c r="P489" s="277"/>
      <c r="Q489" s="277"/>
      <c r="R489" s="277"/>
      <c r="S489" s="277"/>
      <c r="T489" s="27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9" t="s">
        <v>190</v>
      </c>
      <c r="AU489" s="279" t="s">
        <v>87</v>
      </c>
      <c r="AV489" s="15" t="s">
        <v>85</v>
      </c>
      <c r="AW489" s="15" t="s">
        <v>34</v>
      </c>
      <c r="AX489" s="15" t="s">
        <v>78</v>
      </c>
      <c r="AY489" s="279" t="s">
        <v>179</v>
      </c>
    </row>
    <row r="490" s="15" customFormat="1">
      <c r="A490" s="15"/>
      <c r="B490" s="270"/>
      <c r="C490" s="271"/>
      <c r="D490" s="242" t="s">
        <v>190</v>
      </c>
      <c r="E490" s="272" t="s">
        <v>1</v>
      </c>
      <c r="F490" s="273" t="s">
        <v>3427</v>
      </c>
      <c r="G490" s="271"/>
      <c r="H490" s="272" t="s">
        <v>1</v>
      </c>
      <c r="I490" s="274"/>
      <c r="J490" s="271"/>
      <c r="K490" s="271"/>
      <c r="L490" s="275"/>
      <c r="M490" s="276"/>
      <c r="N490" s="277"/>
      <c r="O490" s="277"/>
      <c r="P490" s="277"/>
      <c r="Q490" s="277"/>
      <c r="R490" s="277"/>
      <c r="S490" s="277"/>
      <c r="T490" s="27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9" t="s">
        <v>190</v>
      </c>
      <c r="AU490" s="279" t="s">
        <v>87</v>
      </c>
      <c r="AV490" s="15" t="s">
        <v>85</v>
      </c>
      <c r="AW490" s="15" t="s">
        <v>34</v>
      </c>
      <c r="AX490" s="15" t="s">
        <v>78</v>
      </c>
      <c r="AY490" s="279" t="s">
        <v>179</v>
      </c>
    </row>
    <row r="491" s="13" customFormat="1">
      <c r="A491" s="13"/>
      <c r="B491" s="247"/>
      <c r="C491" s="248"/>
      <c r="D491" s="242" t="s">
        <v>190</v>
      </c>
      <c r="E491" s="249" t="s">
        <v>1</v>
      </c>
      <c r="F491" s="250" t="s">
        <v>95</v>
      </c>
      <c r="G491" s="248"/>
      <c r="H491" s="251">
        <v>3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7" t="s">
        <v>190</v>
      </c>
      <c r="AU491" s="257" t="s">
        <v>87</v>
      </c>
      <c r="AV491" s="13" t="s">
        <v>87</v>
      </c>
      <c r="AW491" s="13" t="s">
        <v>34</v>
      </c>
      <c r="AX491" s="13" t="s">
        <v>78</v>
      </c>
      <c r="AY491" s="257" t="s">
        <v>179</v>
      </c>
    </row>
    <row r="492" s="15" customFormat="1">
      <c r="A492" s="15"/>
      <c r="B492" s="270"/>
      <c r="C492" s="271"/>
      <c r="D492" s="242" t="s">
        <v>190</v>
      </c>
      <c r="E492" s="272" t="s">
        <v>1</v>
      </c>
      <c r="F492" s="273" t="s">
        <v>3443</v>
      </c>
      <c r="G492" s="271"/>
      <c r="H492" s="272" t="s">
        <v>1</v>
      </c>
      <c r="I492" s="274"/>
      <c r="J492" s="271"/>
      <c r="K492" s="271"/>
      <c r="L492" s="275"/>
      <c r="M492" s="276"/>
      <c r="N492" s="277"/>
      <c r="O492" s="277"/>
      <c r="P492" s="277"/>
      <c r="Q492" s="277"/>
      <c r="R492" s="277"/>
      <c r="S492" s="277"/>
      <c r="T492" s="27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9" t="s">
        <v>190</v>
      </c>
      <c r="AU492" s="279" t="s">
        <v>87</v>
      </c>
      <c r="AV492" s="15" t="s">
        <v>85</v>
      </c>
      <c r="AW492" s="15" t="s">
        <v>34</v>
      </c>
      <c r="AX492" s="15" t="s">
        <v>78</v>
      </c>
      <c r="AY492" s="279" t="s">
        <v>179</v>
      </c>
    </row>
    <row r="493" s="13" customFormat="1">
      <c r="A493" s="13"/>
      <c r="B493" s="247"/>
      <c r="C493" s="248"/>
      <c r="D493" s="242" t="s">
        <v>190</v>
      </c>
      <c r="E493" s="249" t="s">
        <v>1</v>
      </c>
      <c r="F493" s="250" t="s">
        <v>211</v>
      </c>
      <c r="G493" s="248"/>
      <c r="H493" s="251">
        <v>5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7" t="s">
        <v>190</v>
      </c>
      <c r="AU493" s="257" t="s">
        <v>87</v>
      </c>
      <c r="AV493" s="13" t="s">
        <v>87</v>
      </c>
      <c r="AW493" s="13" t="s">
        <v>34</v>
      </c>
      <c r="AX493" s="13" t="s">
        <v>78</v>
      </c>
      <c r="AY493" s="257" t="s">
        <v>179</v>
      </c>
    </row>
    <row r="494" s="16" customFormat="1">
      <c r="A494" s="16"/>
      <c r="B494" s="290"/>
      <c r="C494" s="291"/>
      <c r="D494" s="242" t="s">
        <v>190</v>
      </c>
      <c r="E494" s="292" t="s">
        <v>1</v>
      </c>
      <c r="F494" s="293" t="s">
        <v>1387</v>
      </c>
      <c r="G494" s="291"/>
      <c r="H494" s="294">
        <v>8</v>
      </c>
      <c r="I494" s="295"/>
      <c r="J494" s="291"/>
      <c r="K494" s="291"/>
      <c r="L494" s="296"/>
      <c r="M494" s="297"/>
      <c r="N494" s="298"/>
      <c r="O494" s="298"/>
      <c r="P494" s="298"/>
      <c r="Q494" s="298"/>
      <c r="R494" s="298"/>
      <c r="S494" s="298"/>
      <c r="T494" s="299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300" t="s">
        <v>190</v>
      </c>
      <c r="AU494" s="300" t="s">
        <v>87</v>
      </c>
      <c r="AV494" s="16" t="s">
        <v>95</v>
      </c>
      <c r="AW494" s="16" t="s">
        <v>34</v>
      </c>
      <c r="AX494" s="16" t="s">
        <v>78</v>
      </c>
      <c r="AY494" s="300" t="s">
        <v>179</v>
      </c>
    </row>
    <row r="495" s="14" customFormat="1">
      <c r="A495" s="14"/>
      <c r="B495" s="258"/>
      <c r="C495" s="259"/>
      <c r="D495" s="242" t="s">
        <v>190</v>
      </c>
      <c r="E495" s="260" t="s">
        <v>1</v>
      </c>
      <c r="F495" s="261" t="s">
        <v>192</v>
      </c>
      <c r="G495" s="259"/>
      <c r="H495" s="262">
        <v>10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8" t="s">
        <v>190</v>
      </c>
      <c r="AU495" s="268" t="s">
        <v>87</v>
      </c>
      <c r="AV495" s="14" t="s">
        <v>186</v>
      </c>
      <c r="AW495" s="14" t="s">
        <v>34</v>
      </c>
      <c r="AX495" s="14" t="s">
        <v>85</v>
      </c>
      <c r="AY495" s="268" t="s">
        <v>179</v>
      </c>
    </row>
    <row r="496" s="2" customFormat="1" ht="16.5" customHeight="1">
      <c r="A496" s="39"/>
      <c r="B496" s="40"/>
      <c r="C496" s="280" t="s">
        <v>471</v>
      </c>
      <c r="D496" s="280" t="s">
        <v>400</v>
      </c>
      <c r="E496" s="281" t="s">
        <v>3576</v>
      </c>
      <c r="F496" s="282" t="s">
        <v>3577</v>
      </c>
      <c r="G496" s="283" t="s">
        <v>195</v>
      </c>
      <c r="H496" s="284">
        <v>2</v>
      </c>
      <c r="I496" s="285"/>
      <c r="J496" s="286">
        <f>ROUND(I496*H496,2)</f>
        <v>0</v>
      </c>
      <c r="K496" s="282" t="s">
        <v>1</v>
      </c>
      <c r="L496" s="287"/>
      <c r="M496" s="288" t="s">
        <v>1</v>
      </c>
      <c r="N496" s="289" t="s">
        <v>43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227</v>
      </c>
      <c r="AT496" s="240" t="s">
        <v>400</v>
      </c>
      <c r="AU496" s="240" t="s">
        <v>87</v>
      </c>
      <c r="AY496" s="18" t="s">
        <v>179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85</v>
      </c>
      <c r="BK496" s="241">
        <f>ROUND(I496*H496,2)</f>
        <v>0</v>
      </c>
      <c r="BL496" s="18" t="s">
        <v>186</v>
      </c>
      <c r="BM496" s="240" t="s">
        <v>3578</v>
      </c>
    </row>
    <row r="497" s="2" customFormat="1">
      <c r="A497" s="39"/>
      <c r="B497" s="40"/>
      <c r="C497" s="41"/>
      <c r="D497" s="242" t="s">
        <v>188</v>
      </c>
      <c r="E497" s="41"/>
      <c r="F497" s="243" t="s">
        <v>3577</v>
      </c>
      <c r="G497" s="41"/>
      <c r="H497" s="41"/>
      <c r="I497" s="244"/>
      <c r="J497" s="41"/>
      <c r="K497" s="41"/>
      <c r="L497" s="45"/>
      <c r="M497" s="245"/>
      <c r="N497" s="246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188</v>
      </c>
      <c r="AU497" s="18" t="s">
        <v>87</v>
      </c>
    </row>
    <row r="498" s="15" customFormat="1">
      <c r="A498" s="15"/>
      <c r="B498" s="270"/>
      <c r="C498" s="271"/>
      <c r="D498" s="242" t="s">
        <v>190</v>
      </c>
      <c r="E498" s="272" t="s">
        <v>1</v>
      </c>
      <c r="F498" s="273" t="s">
        <v>3427</v>
      </c>
      <c r="G498" s="271"/>
      <c r="H498" s="272" t="s">
        <v>1</v>
      </c>
      <c r="I498" s="274"/>
      <c r="J498" s="271"/>
      <c r="K498" s="271"/>
      <c r="L498" s="275"/>
      <c r="M498" s="276"/>
      <c r="N498" s="277"/>
      <c r="O498" s="277"/>
      <c r="P498" s="277"/>
      <c r="Q498" s="277"/>
      <c r="R498" s="277"/>
      <c r="S498" s="277"/>
      <c r="T498" s="27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9" t="s">
        <v>190</v>
      </c>
      <c r="AU498" s="279" t="s">
        <v>87</v>
      </c>
      <c r="AV498" s="15" t="s">
        <v>85</v>
      </c>
      <c r="AW498" s="15" t="s">
        <v>34</v>
      </c>
      <c r="AX498" s="15" t="s">
        <v>78</v>
      </c>
      <c r="AY498" s="279" t="s">
        <v>179</v>
      </c>
    </row>
    <row r="499" s="13" customFormat="1">
      <c r="A499" s="13"/>
      <c r="B499" s="247"/>
      <c r="C499" s="248"/>
      <c r="D499" s="242" t="s">
        <v>190</v>
      </c>
      <c r="E499" s="249" t="s">
        <v>1</v>
      </c>
      <c r="F499" s="250" t="s">
        <v>87</v>
      </c>
      <c r="G499" s="248"/>
      <c r="H499" s="251">
        <v>2</v>
      </c>
      <c r="I499" s="252"/>
      <c r="J499" s="248"/>
      <c r="K499" s="248"/>
      <c r="L499" s="253"/>
      <c r="M499" s="254"/>
      <c r="N499" s="255"/>
      <c r="O499" s="255"/>
      <c r="P499" s="255"/>
      <c r="Q499" s="255"/>
      <c r="R499" s="255"/>
      <c r="S499" s="255"/>
      <c r="T499" s="25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7" t="s">
        <v>190</v>
      </c>
      <c r="AU499" s="257" t="s">
        <v>87</v>
      </c>
      <c r="AV499" s="13" t="s">
        <v>87</v>
      </c>
      <c r="AW499" s="13" t="s">
        <v>34</v>
      </c>
      <c r="AX499" s="13" t="s">
        <v>78</v>
      </c>
      <c r="AY499" s="257" t="s">
        <v>179</v>
      </c>
    </row>
    <row r="500" s="14" customFormat="1">
      <c r="A500" s="14"/>
      <c r="B500" s="258"/>
      <c r="C500" s="259"/>
      <c r="D500" s="242" t="s">
        <v>190</v>
      </c>
      <c r="E500" s="260" t="s">
        <v>1</v>
      </c>
      <c r="F500" s="261" t="s">
        <v>192</v>
      </c>
      <c r="G500" s="259"/>
      <c r="H500" s="262">
        <v>2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8" t="s">
        <v>190</v>
      </c>
      <c r="AU500" s="268" t="s">
        <v>87</v>
      </c>
      <c r="AV500" s="14" t="s">
        <v>186</v>
      </c>
      <c r="AW500" s="14" t="s">
        <v>34</v>
      </c>
      <c r="AX500" s="14" t="s">
        <v>85</v>
      </c>
      <c r="AY500" s="268" t="s">
        <v>179</v>
      </c>
    </row>
    <row r="501" s="2" customFormat="1" ht="16.5" customHeight="1">
      <c r="A501" s="39"/>
      <c r="B501" s="40"/>
      <c r="C501" s="280" t="s">
        <v>476</v>
      </c>
      <c r="D501" s="280" t="s">
        <v>400</v>
      </c>
      <c r="E501" s="281" t="s">
        <v>3579</v>
      </c>
      <c r="F501" s="282" t="s">
        <v>3580</v>
      </c>
      <c r="G501" s="283" t="s">
        <v>195</v>
      </c>
      <c r="H501" s="284">
        <v>8</v>
      </c>
      <c r="I501" s="285"/>
      <c r="J501" s="286">
        <f>ROUND(I501*H501,2)</f>
        <v>0</v>
      </c>
      <c r="K501" s="282" t="s">
        <v>1</v>
      </c>
      <c r="L501" s="287"/>
      <c r="M501" s="288" t="s">
        <v>1</v>
      </c>
      <c r="N501" s="289" t="s">
        <v>43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227</v>
      </c>
      <c r="AT501" s="240" t="s">
        <v>400</v>
      </c>
      <c r="AU501" s="240" t="s">
        <v>87</v>
      </c>
      <c r="AY501" s="18" t="s">
        <v>179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85</v>
      </c>
      <c r="BK501" s="241">
        <f>ROUND(I501*H501,2)</f>
        <v>0</v>
      </c>
      <c r="BL501" s="18" t="s">
        <v>186</v>
      </c>
      <c r="BM501" s="240" t="s">
        <v>3581</v>
      </c>
    </row>
    <row r="502" s="2" customFormat="1">
      <c r="A502" s="39"/>
      <c r="B502" s="40"/>
      <c r="C502" s="41"/>
      <c r="D502" s="242" t="s">
        <v>188</v>
      </c>
      <c r="E502" s="41"/>
      <c r="F502" s="243" t="s">
        <v>3580</v>
      </c>
      <c r="G502" s="41"/>
      <c r="H502" s="41"/>
      <c r="I502" s="244"/>
      <c r="J502" s="41"/>
      <c r="K502" s="41"/>
      <c r="L502" s="45"/>
      <c r="M502" s="245"/>
      <c r="N502" s="24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188</v>
      </c>
      <c r="AU502" s="18" t="s">
        <v>87</v>
      </c>
    </row>
    <row r="503" s="15" customFormat="1">
      <c r="A503" s="15"/>
      <c r="B503" s="270"/>
      <c r="C503" s="271"/>
      <c r="D503" s="242" t="s">
        <v>190</v>
      </c>
      <c r="E503" s="272" t="s">
        <v>1</v>
      </c>
      <c r="F503" s="273" t="s">
        <v>3427</v>
      </c>
      <c r="G503" s="271"/>
      <c r="H503" s="272" t="s">
        <v>1</v>
      </c>
      <c r="I503" s="274"/>
      <c r="J503" s="271"/>
      <c r="K503" s="271"/>
      <c r="L503" s="275"/>
      <c r="M503" s="276"/>
      <c r="N503" s="277"/>
      <c r="O503" s="277"/>
      <c r="P503" s="277"/>
      <c r="Q503" s="277"/>
      <c r="R503" s="277"/>
      <c r="S503" s="277"/>
      <c r="T503" s="278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9" t="s">
        <v>190</v>
      </c>
      <c r="AU503" s="279" t="s">
        <v>87</v>
      </c>
      <c r="AV503" s="15" t="s">
        <v>85</v>
      </c>
      <c r="AW503" s="15" t="s">
        <v>34</v>
      </c>
      <c r="AX503" s="15" t="s">
        <v>78</v>
      </c>
      <c r="AY503" s="279" t="s">
        <v>179</v>
      </c>
    </row>
    <row r="504" s="13" customFormat="1">
      <c r="A504" s="13"/>
      <c r="B504" s="247"/>
      <c r="C504" s="248"/>
      <c r="D504" s="242" t="s">
        <v>190</v>
      </c>
      <c r="E504" s="249" t="s">
        <v>1</v>
      </c>
      <c r="F504" s="250" t="s">
        <v>95</v>
      </c>
      <c r="G504" s="248"/>
      <c r="H504" s="251">
        <v>3</v>
      </c>
      <c r="I504" s="252"/>
      <c r="J504" s="248"/>
      <c r="K504" s="248"/>
      <c r="L504" s="253"/>
      <c r="M504" s="254"/>
      <c r="N504" s="255"/>
      <c r="O504" s="255"/>
      <c r="P504" s="255"/>
      <c r="Q504" s="255"/>
      <c r="R504" s="255"/>
      <c r="S504" s="255"/>
      <c r="T504" s="25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7" t="s">
        <v>190</v>
      </c>
      <c r="AU504" s="257" t="s">
        <v>87</v>
      </c>
      <c r="AV504" s="13" t="s">
        <v>87</v>
      </c>
      <c r="AW504" s="13" t="s">
        <v>34</v>
      </c>
      <c r="AX504" s="13" t="s">
        <v>78</v>
      </c>
      <c r="AY504" s="257" t="s">
        <v>179</v>
      </c>
    </row>
    <row r="505" s="15" customFormat="1">
      <c r="A505" s="15"/>
      <c r="B505" s="270"/>
      <c r="C505" s="271"/>
      <c r="D505" s="242" t="s">
        <v>190</v>
      </c>
      <c r="E505" s="272" t="s">
        <v>1</v>
      </c>
      <c r="F505" s="273" t="s">
        <v>3443</v>
      </c>
      <c r="G505" s="271"/>
      <c r="H505" s="272" t="s">
        <v>1</v>
      </c>
      <c r="I505" s="274"/>
      <c r="J505" s="271"/>
      <c r="K505" s="271"/>
      <c r="L505" s="275"/>
      <c r="M505" s="276"/>
      <c r="N505" s="277"/>
      <c r="O505" s="277"/>
      <c r="P505" s="277"/>
      <c r="Q505" s="277"/>
      <c r="R505" s="277"/>
      <c r="S505" s="277"/>
      <c r="T505" s="27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9" t="s">
        <v>190</v>
      </c>
      <c r="AU505" s="279" t="s">
        <v>87</v>
      </c>
      <c r="AV505" s="15" t="s">
        <v>85</v>
      </c>
      <c r="AW505" s="15" t="s">
        <v>34</v>
      </c>
      <c r="AX505" s="15" t="s">
        <v>78</v>
      </c>
      <c r="AY505" s="279" t="s">
        <v>179</v>
      </c>
    </row>
    <row r="506" s="13" customFormat="1">
      <c r="A506" s="13"/>
      <c r="B506" s="247"/>
      <c r="C506" s="248"/>
      <c r="D506" s="242" t="s">
        <v>190</v>
      </c>
      <c r="E506" s="249" t="s">
        <v>1</v>
      </c>
      <c r="F506" s="250" t="s">
        <v>211</v>
      </c>
      <c r="G506" s="248"/>
      <c r="H506" s="251">
        <v>5</v>
      </c>
      <c r="I506" s="252"/>
      <c r="J506" s="248"/>
      <c r="K506" s="248"/>
      <c r="L506" s="253"/>
      <c r="M506" s="254"/>
      <c r="N506" s="255"/>
      <c r="O506" s="255"/>
      <c r="P506" s="255"/>
      <c r="Q506" s="255"/>
      <c r="R506" s="255"/>
      <c r="S506" s="255"/>
      <c r="T506" s="25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7" t="s">
        <v>190</v>
      </c>
      <c r="AU506" s="257" t="s">
        <v>87</v>
      </c>
      <c r="AV506" s="13" t="s">
        <v>87</v>
      </c>
      <c r="AW506" s="13" t="s">
        <v>34</v>
      </c>
      <c r="AX506" s="13" t="s">
        <v>78</v>
      </c>
      <c r="AY506" s="257" t="s">
        <v>179</v>
      </c>
    </row>
    <row r="507" s="14" customFormat="1">
      <c r="A507" s="14"/>
      <c r="B507" s="258"/>
      <c r="C507" s="259"/>
      <c r="D507" s="242" t="s">
        <v>190</v>
      </c>
      <c r="E507" s="260" t="s">
        <v>1</v>
      </c>
      <c r="F507" s="261" t="s">
        <v>192</v>
      </c>
      <c r="G507" s="259"/>
      <c r="H507" s="262">
        <v>8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8" t="s">
        <v>190</v>
      </c>
      <c r="AU507" s="268" t="s">
        <v>87</v>
      </c>
      <c r="AV507" s="14" t="s">
        <v>186</v>
      </c>
      <c r="AW507" s="14" t="s">
        <v>34</v>
      </c>
      <c r="AX507" s="14" t="s">
        <v>85</v>
      </c>
      <c r="AY507" s="268" t="s">
        <v>179</v>
      </c>
    </row>
    <row r="508" s="2" customFormat="1" ht="24.15" customHeight="1">
      <c r="A508" s="39"/>
      <c r="B508" s="40"/>
      <c r="C508" s="229" t="s">
        <v>482</v>
      </c>
      <c r="D508" s="229" t="s">
        <v>181</v>
      </c>
      <c r="E508" s="230" t="s">
        <v>3582</v>
      </c>
      <c r="F508" s="231" t="s">
        <v>3583</v>
      </c>
      <c r="G508" s="232" t="s">
        <v>195</v>
      </c>
      <c r="H508" s="233">
        <v>14</v>
      </c>
      <c r="I508" s="234"/>
      <c r="J508" s="235">
        <f>ROUND(I508*H508,2)</f>
        <v>0</v>
      </c>
      <c r="K508" s="231" t="s">
        <v>1</v>
      </c>
      <c r="L508" s="45"/>
      <c r="M508" s="236" t="s">
        <v>1</v>
      </c>
      <c r="N508" s="237" t="s">
        <v>43</v>
      </c>
      <c r="O508" s="92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186</v>
      </c>
      <c r="AT508" s="240" t="s">
        <v>181</v>
      </c>
      <c r="AU508" s="240" t="s">
        <v>87</v>
      </c>
      <c r="AY508" s="18" t="s">
        <v>179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85</v>
      </c>
      <c r="BK508" s="241">
        <f>ROUND(I508*H508,2)</f>
        <v>0</v>
      </c>
      <c r="BL508" s="18" t="s">
        <v>186</v>
      </c>
      <c r="BM508" s="240" t="s">
        <v>3584</v>
      </c>
    </row>
    <row r="509" s="2" customFormat="1">
      <c r="A509" s="39"/>
      <c r="B509" s="40"/>
      <c r="C509" s="41"/>
      <c r="D509" s="242" t="s">
        <v>188</v>
      </c>
      <c r="E509" s="41"/>
      <c r="F509" s="243" t="s">
        <v>3583</v>
      </c>
      <c r="G509" s="41"/>
      <c r="H509" s="41"/>
      <c r="I509" s="244"/>
      <c r="J509" s="41"/>
      <c r="K509" s="41"/>
      <c r="L509" s="45"/>
      <c r="M509" s="245"/>
      <c r="N509" s="246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188</v>
      </c>
      <c r="AU509" s="18" t="s">
        <v>87</v>
      </c>
    </row>
    <row r="510" s="2" customFormat="1" ht="16.5" customHeight="1">
      <c r="A510" s="39"/>
      <c r="B510" s="40"/>
      <c r="C510" s="229" t="s">
        <v>488</v>
      </c>
      <c r="D510" s="229" t="s">
        <v>181</v>
      </c>
      <c r="E510" s="230" t="s">
        <v>3585</v>
      </c>
      <c r="F510" s="231" t="s">
        <v>3586</v>
      </c>
      <c r="G510" s="232" t="s">
        <v>195</v>
      </c>
      <c r="H510" s="233">
        <v>3</v>
      </c>
      <c r="I510" s="234"/>
      <c r="J510" s="235">
        <f>ROUND(I510*H510,2)</f>
        <v>0</v>
      </c>
      <c r="K510" s="231" t="s">
        <v>1</v>
      </c>
      <c r="L510" s="45"/>
      <c r="M510" s="236" t="s">
        <v>1</v>
      </c>
      <c r="N510" s="237" t="s">
        <v>43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186</v>
      </c>
      <c r="AT510" s="240" t="s">
        <v>181</v>
      </c>
      <c r="AU510" s="240" t="s">
        <v>87</v>
      </c>
      <c r="AY510" s="18" t="s">
        <v>179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85</v>
      </c>
      <c r="BK510" s="241">
        <f>ROUND(I510*H510,2)</f>
        <v>0</v>
      </c>
      <c r="BL510" s="18" t="s">
        <v>186</v>
      </c>
      <c r="BM510" s="240" t="s">
        <v>3587</v>
      </c>
    </row>
    <row r="511" s="2" customFormat="1">
      <c r="A511" s="39"/>
      <c r="B511" s="40"/>
      <c r="C511" s="41"/>
      <c r="D511" s="242" t="s">
        <v>188</v>
      </c>
      <c r="E511" s="41"/>
      <c r="F511" s="243" t="s">
        <v>3586</v>
      </c>
      <c r="G511" s="41"/>
      <c r="H511" s="41"/>
      <c r="I511" s="244"/>
      <c r="J511" s="41"/>
      <c r="K511" s="41"/>
      <c r="L511" s="45"/>
      <c r="M511" s="245"/>
      <c r="N511" s="246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188</v>
      </c>
      <c r="AU511" s="18" t="s">
        <v>87</v>
      </c>
    </row>
    <row r="512" s="15" customFormat="1">
      <c r="A512" s="15"/>
      <c r="B512" s="270"/>
      <c r="C512" s="271"/>
      <c r="D512" s="242" t="s">
        <v>190</v>
      </c>
      <c r="E512" s="272" t="s">
        <v>1</v>
      </c>
      <c r="F512" s="273" t="s">
        <v>3427</v>
      </c>
      <c r="G512" s="271"/>
      <c r="H512" s="272" t="s">
        <v>1</v>
      </c>
      <c r="I512" s="274"/>
      <c r="J512" s="271"/>
      <c r="K512" s="271"/>
      <c r="L512" s="275"/>
      <c r="M512" s="276"/>
      <c r="N512" s="277"/>
      <c r="O512" s="277"/>
      <c r="P512" s="277"/>
      <c r="Q512" s="277"/>
      <c r="R512" s="277"/>
      <c r="S512" s="277"/>
      <c r="T512" s="27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9" t="s">
        <v>190</v>
      </c>
      <c r="AU512" s="279" t="s">
        <v>87</v>
      </c>
      <c r="AV512" s="15" t="s">
        <v>85</v>
      </c>
      <c r="AW512" s="15" t="s">
        <v>34</v>
      </c>
      <c r="AX512" s="15" t="s">
        <v>78</v>
      </c>
      <c r="AY512" s="279" t="s">
        <v>179</v>
      </c>
    </row>
    <row r="513" s="13" customFormat="1">
      <c r="A513" s="13"/>
      <c r="B513" s="247"/>
      <c r="C513" s="248"/>
      <c r="D513" s="242" t="s">
        <v>190</v>
      </c>
      <c r="E513" s="249" t="s">
        <v>1</v>
      </c>
      <c r="F513" s="250" t="s">
        <v>85</v>
      </c>
      <c r="G513" s="248"/>
      <c r="H513" s="251">
        <v>1</v>
      </c>
      <c r="I513" s="252"/>
      <c r="J513" s="248"/>
      <c r="K513" s="248"/>
      <c r="L513" s="253"/>
      <c r="M513" s="254"/>
      <c r="N513" s="255"/>
      <c r="O513" s="255"/>
      <c r="P513" s="255"/>
      <c r="Q513" s="255"/>
      <c r="R513" s="255"/>
      <c r="S513" s="255"/>
      <c r="T513" s="25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7" t="s">
        <v>190</v>
      </c>
      <c r="AU513" s="257" t="s">
        <v>87</v>
      </c>
      <c r="AV513" s="13" t="s">
        <v>87</v>
      </c>
      <c r="AW513" s="13" t="s">
        <v>34</v>
      </c>
      <c r="AX513" s="13" t="s">
        <v>78</v>
      </c>
      <c r="AY513" s="257" t="s">
        <v>179</v>
      </c>
    </row>
    <row r="514" s="15" customFormat="1">
      <c r="A514" s="15"/>
      <c r="B514" s="270"/>
      <c r="C514" s="271"/>
      <c r="D514" s="242" t="s">
        <v>190</v>
      </c>
      <c r="E514" s="272" t="s">
        <v>1</v>
      </c>
      <c r="F514" s="273" t="s">
        <v>3443</v>
      </c>
      <c r="G514" s="271"/>
      <c r="H514" s="272" t="s">
        <v>1</v>
      </c>
      <c r="I514" s="274"/>
      <c r="J514" s="271"/>
      <c r="K514" s="271"/>
      <c r="L514" s="275"/>
      <c r="M514" s="276"/>
      <c r="N514" s="277"/>
      <c r="O514" s="277"/>
      <c r="P514" s="277"/>
      <c r="Q514" s="277"/>
      <c r="R514" s="277"/>
      <c r="S514" s="277"/>
      <c r="T514" s="278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79" t="s">
        <v>190</v>
      </c>
      <c r="AU514" s="279" t="s">
        <v>87</v>
      </c>
      <c r="AV514" s="15" t="s">
        <v>85</v>
      </c>
      <c r="AW514" s="15" t="s">
        <v>34</v>
      </c>
      <c r="AX514" s="15" t="s">
        <v>78</v>
      </c>
      <c r="AY514" s="279" t="s">
        <v>179</v>
      </c>
    </row>
    <row r="515" s="13" customFormat="1">
      <c r="A515" s="13"/>
      <c r="B515" s="247"/>
      <c r="C515" s="248"/>
      <c r="D515" s="242" t="s">
        <v>190</v>
      </c>
      <c r="E515" s="249" t="s">
        <v>1</v>
      </c>
      <c r="F515" s="250" t="s">
        <v>87</v>
      </c>
      <c r="G515" s="248"/>
      <c r="H515" s="251">
        <v>2</v>
      </c>
      <c r="I515" s="252"/>
      <c r="J515" s="248"/>
      <c r="K515" s="248"/>
      <c r="L515" s="253"/>
      <c r="M515" s="254"/>
      <c r="N515" s="255"/>
      <c r="O515" s="255"/>
      <c r="P515" s="255"/>
      <c r="Q515" s="255"/>
      <c r="R515" s="255"/>
      <c r="S515" s="255"/>
      <c r="T515" s="25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7" t="s">
        <v>190</v>
      </c>
      <c r="AU515" s="257" t="s">
        <v>87</v>
      </c>
      <c r="AV515" s="13" t="s">
        <v>87</v>
      </c>
      <c r="AW515" s="13" t="s">
        <v>34</v>
      </c>
      <c r="AX515" s="13" t="s">
        <v>78</v>
      </c>
      <c r="AY515" s="257" t="s">
        <v>179</v>
      </c>
    </row>
    <row r="516" s="14" customFormat="1">
      <c r="A516" s="14"/>
      <c r="B516" s="258"/>
      <c r="C516" s="259"/>
      <c r="D516" s="242" t="s">
        <v>190</v>
      </c>
      <c r="E516" s="260" t="s">
        <v>1</v>
      </c>
      <c r="F516" s="261" t="s">
        <v>192</v>
      </c>
      <c r="G516" s="259"/>
      <c r="H516" s="262">
        <v>3</v>
      </c>
      <c r="I516" s="263"/>
      <c r="J516" s="259"/>
      <c r="K516" s="259"/>
      <c r="L516" s="264"/>
      <c r="M516" s="265"/>
      <c r="N516" s="266"/>
      <c r="O516" s="266"/>
      <c r="P516" s="266"/>
      <c r="Q516" s="266"/>
      <c r="R516" s="266"/>
      <c r="S516" s="266"/>
      <c r="T516" s="26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8" t="s">
        <v>190</v>
      </c>
      <c r="AU516" s="268" t="s">
        <v>87</v>
      </c>
      <c r="AV516" s="14" t="s">
        <v>186</v>
      </c>
      <c r="AW516" s="14" t="s">
        <v>34</v>
      </c>
      <c r="AX516" s="14" t="s">
        <v>85</v>
      </c>
      <c r="AY516" s="268" t="s">
        <v>179</v>
      </c>
    </row>
    <row r="517" s="2" customFormat="1" ht="16.5" customHeight="1">
      <c r="A517" s="39"/>
      <c r="B517" s="40"/>
      <c r="C517" s="280" t="s">
        <v>493</v>
      </c>
      <c r="D517" s="280" t="s">
        <v>400</v>
      </c>
      <c r="E517" s="281" t="s">
        <v>3588</v>
      </c>
      <c r="F517" s="282" t="s">
        <v>3589</v>
      </c>
      <c r="G517" s="283" t="s">
        <v>195</v>
      </c>
      <c r="H517" s="284">
        <v>3</v>
      </c>
      <c r="I517" s="285"/>
      <c r="J517" s="286">
        <f>ROUND(I517*H517,2)</f>
        <v>0</v>
      </c>
      <c r="K517" s="282" t="s">
        <v>1</v>
      </c>
      <c r="L517" s="287"/>
      <c r="M517" s="288" t="s">
        <v>1</v>
      </c>
      <c r="N517" s="289" t="s">
        <v>43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227</v>
      </c>
      <c r="AT517" s="240" t="s">
        <v>400</v>
      </c>
      <c r="AU517" s="240" t="s">
        <v>87</v>
      </c>
      <c r="AY517" s="18" t="s">
        <v>179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85</v>
      </c>
      <c r="BK517" s="241">
        <f>ROUND(I517*H517,2)</f>
        <v>0</v>
      </c>
      <c r="BL517" s="18" t="s">
        <v>186</v>
      </c>
      <c r="BM517" s="240" t="s">
        <v>3590</v>
      </c>
    </row>
    <row r="518" s="2" customFormat="1">
      <c r="A518" s="39"/>
      <c r="B518" s="40"/>
      <c r="C518" s="41"/>
      <c r="D518" s="242" t="s">
        <v>188</v>
      </c>
      <c r="E518" s="41"/>
      <c r="F518" s="243" t="s">
        <v>3589</v>
      </c>
      <c r="G518" s="41"/>
      <c r="H518" s="41"/>
      <c r="I518" s="244"/>
      <c r="J518" s="41"/>
      <c r="K518" s="41"/>
      <c r="L518" s="45"/>
      <c r="M518" s="245"/>
      <c r="N518" s="24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188</v>
      </c>
      <c r="AU518" s="18" t="s">
        <v>87</v>
      </c>
    </row>
    <row r="519" s="15" customFormat="1">
      <c r="A519" s="15"/>
      <c r="B519" s="270"/>
      <c r="C519" s="271"/>
      <c r="D519" s="242" t="s">
        <v>190</v>
      </c>
      <c r="E519" s="272" t="s">
        <v>1</v>
      </c>
      <c r="F519" s="273" t="s">
        <v>3427</v>
      </c>
      <c r="G519" s="271"/>
      <c r="H519" s="272" t="s">
        <v>1</v>
      </c>
      <c r="I519" s="274"/>
      <c r="J519" s="271"/>
      <c r="K519" s="271"/>
      <c r="L519" s="275"/>
      <c r="M519" s="276"/>
      <c r="N519" s="277"/>
      <c r="O519" s="277"/>
      <c r="P519" s="277"/>
      <c r="Q519" s="277"/>
      <c r="R519" s="277"/>
      <c r="S519" s="277"/>
      <c r="T519" s="27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9" t="s">
        <v>190</v>
      </c>
      <c r="AU519" s="279" t="s">
        <v>87</v>
      </c>
      <c r="AV519" s="15" t="s">
        <v>85</v>
      </c>
      <c r="AW519" s="15" t="s">
        <v>34</v>
      </c>
      <c r="AX519" s="15" t="s">
        <v>78</v>
      </c>
      <c r="AY519" s="279" t="s">
        <v>179</v>
      </c>
    </row>
    <row r="520" s="13" customFormat="1">
      <c r="A520" s="13"/>
      <c r="B520" s="247"/>
      <c r="C520" s="248"/>
      <c r="D520" s="242" t="s">
        <v>190</v>
      </c>
      <c r="E520" s="249" t="s">
        <v>1</v>
      </c>
      <c r="F520" s="250" t="s">
        <v>85</v>
      </c>
      <c r="G520" s="248"/>
      <c r="H520" s="251">
        <v>1</v>
      </c>
      <c r="I520" s="252"/>
      <c r="J520" s="248"/>
      <c r="K520" s="248"/>
      <c r="L520" s="253"/>
      <c r="M520" s="254"/>
      <c r="N520" s="255"/>
      <c r="O520" s="255"/>
      <c r="P520" s="255"/>
      <c r="Q520" s="255"/>
      <c r="R520" s="255"/>
      <c r="S520" s="255"/>
      <c r="T520" s="256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7" t="s">
        <v>190</v>
      </c>
      <c r="AU520" s="257" t="s">
        <v>87</v>
      </c>
      <c r="AV520" s="13" t="s">
        <v>87</v>
      </c>
      <c r="AW520" s="13" t="s">
        <v>34</v>
      </c>
      <c r="AX520" s="13" t="s">
        <v>78</v>
      </c>
      <c r="AY520" s="257" t="s">
        <v>179</v>
      </c>
    </row>
    <row r="521" s="15" customFormat="1">
      <c r="A521" s="15"/>
      <c r="B521" s="270"/>
      <c r="C521" s="271"/>
      <c r="D521" s="242" t="s">
        <v>190</v>
      </c>
      <c r="E521" s="272" t="s">
        <v>1</v>
      </c>
      <c r="F521" s="273" t="s">
        <v>3443</v>
      </c>
      <c r="G521" s="271"/>
      <c r="H521" s="272" t="s">
        <v>1</v>
      </c>
      <c r="I521" s="274"/>
      <c r="J521" s="271"/>
      <c r="K521" s="271"/>
      <c r="L521" s="275"/>
      <c r="M521" s="276"/>
      <c r="N521" s="277"/>
      <c r="O521" s="277"/>
      <c r="P521" s="277"/>
      <c r="Q521" s="277"/>
      <c r="R521" s="277"/>
      <c r="S521" s="277"/>
      <c r="T521" s="278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9" t="s">
        <v>190</v>
      </c>
      <c r="AU521" s="279" t="s">
        <v>87</v>
      </c>
      <c r="AV521" s="15" t="s">
        <v>85</v>
      </c>
      <c r="AW521" s="15" t="s">
        <v>34</v>
      </c>
      <c r="AX521" s="15" t="s">
        <v>78</v>
      </c>
      <c r="AY521" s="279" t="s">
        <v>179</v>
      </c>
    </row>
    <row r="522" s="13" customFormat="1">
      <c r="A522" s="13"/>
      <c r="B522" s="247"/>
      <c r="C522" s="248"/>
      <c r="D522" s="242" t="s">
        <v>190</v>
      </c>
      <c r="E522" s="249" t="s">
        <v>1</v>
      </c>
      <c r="F522" s="250" t="s">
        <v>87</v>
      </c>
      <c r="G522" s="248"/>
      <c r="H522" s="251">
        <v>2</v>
      </c>
      <c r="I522" s="252"/>
      <c r="J522" s="248"/>
      <c r="K522" s="248"/>
      <c r="L522" s="253"/>
      <c r="M522" s="254"/>
      <c r="N522" s="255"/>
      <c r="O522" s="255"/>
      <c r="P522" s="255"/>
      <c r="Q522" s="255"/>
      <c r="R522" s="255"/>
      <c r="S522" s="255"/>
      <c r="T522" s="25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7" t="s">
        <v>190</v>
      </c>
      <c r="AU522" s="257" t="s">
        <v>87</v>
      </c>
      <c r="AV522" s="13" t="s">
        <v>87</v>
      </c>
      <c r="AW522" s="13" t="s">
        <v>34</v>
      </c>
      <c r="AX522" s="13" t="s">
        <v>78</v>
      </c>
      <c r="AY522" s="257" t="s">
        <v>179</v>
      </c>
    </row>
    <row r="523" s="14" customFormat="1">
      <c r="A523" s="14"/>
      <c r="B523" s="258"/>
      <c r="C523" s="259"/>
      <c r="D523" s="242" t="s">
        <v>190</v>
      </c>
      <c r="E523" s="260" t="s">
        <v>1</v>
      </c>
      <c r="F523" s="261" t="s">
        <v>192</v>
      </c>
      <c r="G523" s="259"/>
      <c r="H523" s="262">
        <v>3</v>
      </c>
      <c r="I523" s="263"/>
      <c r="J523" s="259"/>
      <c r="K523" s="259"/>
      <c r="L523" s="264"/>
      <c r="M523" s="265"/>
      <c r="N523" s="266"/>
      <c r="O523" s="266"/>
      <c r="P523" s="266"/>
      <c r="Q523" s="266"/>
      <c r="R523" s="266"/>
      <c r="S523" s="266"/>
      <c r="T523" s="26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8" t="s">
        <v>190</v>
      </c>
      <c r="AU523" s="268" t="s">
        <v>87</v>
      </c>
      <c r="AV523" s="14" t="s">
        <v>186</v>
      </c>
      <c r="AW523" s="14" t="s">
        <v>34</v>
      </c>
      <c r="AX523" s="14" t="s">
        <v>85</v>
      </c>
      <c r="AY523" s="268" t="s">
        <v>179</v>
      </c>
    </row>
    <row r="524" s="2" customFormat="1" ht="16.5" customHeight="1">
      <c r="A524" s="39"/>
      <c r="B524" s="40"/>
      <c r="C524" s="229" t="s">
        <v>500</v>
      </c>
      <c r="D524" s="229" t="s">
        <v>181</v>
      </c>
      <c r="E524" s="230" t="s">
        <v>3591</v>
      </c>
      <c r="F524" s="231" t="s">
        <v>3592</v>
      </c>
      <c r="G524" s="232" t="s">
        <v>195</v>
      </c>
      <c r="H524" s="233">
        <v>17</v>
      </c>
      <c r="I524" s="234"/>
      <c r="J524" s="235">
        <f>ROUND(I524*H524,2)</f>
        <v>0</v>
      </c>
      <c r="K524" s="231" t="s">
        <v>1</v>
      </c>
      <c r="L524" s="45"/>
      <c r="M524" s="236" t="s">
        <v>1</v>
      </c>
      <c r="N524" s="237" t="s">
        <v>43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186</v>
      </c>
      <c r="AT524" s="240" t="s">
        <v>181</v>
      </c>
      <c r="AU524" s="240" t="s">
        <v>87</v>
      </c>
      <c r="AY524" s="18" t="s">
        <v>179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85</v>
      </c>
      <c r="BK524" s="241">
        <f>ROUND(I524*H524,2)</f>
        <v>0</v>
      </c>
      <c r="BL524" s="18" t="s">
        <v>186</v>
      </c>
      <c r="BM524" s="240" t="s">
        <v>3593</v>
      </c>
    </row>
    <row r="525" s="2" customFormat="1">
      <c r="A525" s="39"/>
      <c r="B525" s="40"/>
      <c r="C525" s="41"/>
      <c r="D525" s="242" t="s">
        <v>188</v>
      </c>
      <c r="E525" s="41"/>
      <c r="F525" s="243" t="s">
        <v>3592</v>
      </c>
      <c r="G525" s="41"/>
      <c r="H525" s="41"/>
      <c r="I525" s="244"/>
      <c r="J525" s="41"/>
      <c r="K525" s="41"/>
      <c r="L525" s="45"/>
      <c r="M525" s="245"/>
      <c r="N525" s="246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188</v>
      </c>
      <c r="AU525" s="18" t="s">
        <v>87</v>
      </c>
    </row>
    <row r="526" s="2" customFormat="1" ht="21.75" customHeight="1">
      <c r="A526" s="39"/>
      <c r="B526" s="40"/>
      <c r="C526" s="229" t="s">
        <v>505</v>
      </c>
      <c r="D526" s="229" t="s">
        <v>181</v>
      </c>
      <c r="E526" s="230" t="s">
        <v>3224</v>
      </c>
      <c r="F526" s="231" t="s">
        <v>3225</v>
      </c>
      <c r="G526" s="232" t="s">
        <v>195</v>
      </c>
      <c r="H526" s="233">
        <v>2</v>
      </c>
      <c r="I526" s="234"/>
      <c r="J526" s="235">
        <f>ROUND(I526*H526,2)</f>
        <v>0</v>
      </c>
      <c r="K526" s="231" t="s">
        <v>1</v>
      </c>
      <c r="L526" s="45"/>
      <c r="M526" s="236" t="s">
        <v>1</v>
      </c>
      <c r="N526" s="237" t="s">
        <v>43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186</v>
      </c>
      <c r="AT526" s="240" t="s">
        <v>181</v>
      </c>
      <c r="AU526" s="240" t="s">
        <v>87</v>
      </c>
      <c r="AY526" s="18" t="s">
        <v>179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85</v>
      </c>
      <c r="BK526" s="241">
        <f>ROUND(I526*H526,2)</f>
        <v>0</v>
      </c>
      <c r="BL526" s="18" t="s">
        <v>186</v>
      </c>
      <c r="BM526" s="240" t="s">
        <v>3594</v>
      </c>
    </row>
    <row r="527" s="2" customFormat="1">
      <c r="A527" s="39"/>
      <c r="B527" s="40"/>
      <c r="C527" s="41"/>
      <c r="D527" s="242" t="s">
        <v>188</v>
      </c>
      <c r="E527" s="41"/>
      <c r="F527" s="243" t="s">
        <v>3225</v>
      </c>
      <c r="G527" s="41"/>
      <c r="H527" s="41"/>
      <c r="I527" s="244"/>
      <c r="J527" s="41"/>
      <c r="K527" s="41"/>
      <c r="L527" s="45"/>
      <c r="M527" s="245"/>
      <c r="N527" s="246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188</v>
      </c>
      <c r="AU527" s="18" t="s">
        <v>87</v>
      </c>
    </row>
    <row r="528" s="15" customFormat="1">
      <c r="A528" s="15"/>
      <c r="B528" s="270"/>
      <c r="C528" s="271"/>
      <c r="D528" s="242" t="s">
        <v>190</v>
      </c>
      <c r="E528" s="272" t="s">
        <v>1</v>
      </c>
      <c r="F528" s="273" t="s">
        <v>3427</v>
      </c>
      <c r="G528" s="271"/>
      <c r="H528" s="272" t="s">
        <v>1</v>
      </c>
      <c r="I528" s="274"/>
      <c r="J528" s="271"/>
      <c r="K528" s="271"/>
      <c r="L528" s="275"/>
      <c r="M528" s="276"/>
      <c r="N528" s="277"/>
      <c r="O528" s="277"/>
      <c r="P528" s="277"/>
      <c r="Q528" s="277"/>
      <c r="R528" s="277"/>
      <c r="S528" s="277"/>
      <c r="T528" s="27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9" t="s">
        <v>190</v>
      </c>
      <c r="AU528" s="279" t="s">
        <v>87</v>
      </c>
      <c r="AV528" s="15" t="s">
        <v>85</v>
      </c>
      <c r="AW528" s="15" t="s">
        <v>34</v>
      </c>
      <c r="AX528" s="15" t="s">
        <v>78</v>
      </c>
      <c r="AY528" s="279" t="s">
        <v>179</v>
      </c>
    </row>
    <row r="529" s="13" customFormat="1">
      <c r="A529" s="13"/>
      <c r="B529" s="247"/>
      <c r="C529" s="248"/>
      <c r="D529" s="242" t="s">
        <v>190</v>
      </c>
      <c r="E529" s="249" t="s">
        <v>1</v>
      </c>
      <c r="F529" s="250" t="s">
        <v>85</v>
      </c>
      <c r="G529" s="248"/>
      <c r="H529" s="251">
        <v>1</v>
      </c>
      <c r="I529" s="252"/>
      <c r="J529" s="248"/>
      <c r="K529" s="248"/>
      <c r="L529" s="253"/>
      <c r="M529" s="254"/>
      <c r="N529" s="255"/>
      <c r="O529" s="255"/>
      <c r="P529" s="255"/>
      <c r="Q529" s="255"/>
      <c r="R529" s="255"/>
      <c r="S529" s="255"/>
      <c r="T529" s="25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7" t="s">
        <v>190</v>
      </c>
      <c r="AU529" s="257" t="s">
        <v>87</v>
      </c>
      <c r="AV529" s="13" t="s">
        <v>87</v>
      </c>
      <c r="AW529" s="13" t="s">
        <v>34</v>
      </c>
      <c r="AX529" s="13" t="s">
        <v>78</v>
      </c>
      <c r="AY529" s="257" t="s">
        <v>179</v>
      </c>
    </row>
    <row r="530" s="15" customFormat="1">
      <c r="A530" s="15"/>
      <c r="B530" s="270"/>
      <c r="C530" s="271"/>
      <c r="D530" s="242" t="s">
        <v>190</v>
      </c>
      <c r="E530" s="272" t="s">
        <v>1</v>
      </c>
      <c r="F530" s="273" t="s">
        <v>3443</v>
      </c>
      <c r="G530" s="271"/>
      <c r="H530" s="272" t="s">
        <v>1</v>
      </c>
      <c r="I530" s="274"/>
      <c r="J530" s="271"/>
      <c r="K530" s="271"/>
      <c r="L530" s="275"/>
      <c r="M530" s="276"/>
      <c r="N530" s="277"/>
      <c r="O530" s="277"/>
      <c r="P530" s="277"/>
      <c r="Q530" s="277"/>
      <c r="R530" s="277"/>
      <c r="S530" s="277"/>
      <c r="T530" s="27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79" t="s">
        <v>190</v>
      </c>
      <c r="AU530" s="279" t="s">
        <v>87</v>
      </c>
      <c r="AV530" s="15" t="s">
        <v>85</v>
      </c>
      <c r="AW530" s="15" t="s">
        <v>34</v>
      </c>
      <c r="AX530" s="15" t="s">
        <v>78</v>
      </c>
      <c r="AY530" s="279" t="s">
        <v>179</v>
      </c>
    </row>
    <row r="531" s="13" customFormat="1">
      <c r="A531" s="13"/>
      <c r="B531" s="247"/>
      <c r="C531" s="248"/>
      <c r="D531" s="242" t="s">
        <v>190</v>
      </c>
      <c r="E531" s="249" t="s">
        <v>1</v>
      </c>
      <c r="F531" s="250" t="s">
        <v>85</v>
      </c>
      <c r="G531" s="248"/>
      <c r="H531" s="251">
        <v>1</v>
      </c>
      <c r="I531" s="252"/>
      <c r="J531" s="248"/>
      <c r="K531" s="248"/>
      <c r="L531" s="253"/>
      <c r="M531" s="254"/>
      <c r="N531" s="255"/>
      <c r="O531" s="255"/>
      <c r="P531" s="255"/>
      <c r="Q531" s="255"/>
      <c r="R531" s="255"/>
      <c r="S531" s="255"/>
      <c r="T531" s="25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7" t="s">
        <v>190</v>
      </c>
      <c r="AU531" s="257" t="s">
        <v>87</v>
      </c>
      <c r="AV531" s="13" t="s">
        <v>87</v>
      </c>
      <c r="AW531" s="13" t="s">
        <v>34</v>
      </c>
      <c r="AX531" s="13" t="s">
        <v>78</v>
      </c>
      <c r="AY531" s="257" t="s">
        <v>179</v>
      </c>
    </row>
    <row r="532" s="14" customFormat="1">
      <c r="A532" s="14"/>
      <c r="B532" s="258"/>
      <c r="C532" s="259"/>
      <c r="D532" s="242" t="s">
        <v>190</v>
      </c>
      <c r="E532" s="260" t="s">
        <v>1</v>
      </c>
      <c r="F532" s="261" t="s">
        <v>192</v>
      </c>
      <c r="G532" s="259"/>
      <c r="H532" s="262">
        <v>2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8" t="s">
        <v>190</v>
      </c>
      <c r="AU532" s="268" t="s">
        <v>87</v>
      </c>
      <c r="AV532" s="14" t="s">
        <v>186</v>
      </c>
      <c r="AW532" s="14" t="s">
        <v>34</v>
      </c>
      <c r="AX532" s="14" t="s">
        <v>85</v>
      </c>
      <c r="AY532" s="268" t="s">
        <v>179</v>
      </c>
    </row>
    <row r="533" s="2" customFormat="1" ht="16.5" customHeight="1">
      <c r="A533" s="39"/>
      <c r="B533" s="40"/>
      <c r="C533" s="280" t="s">
        <v>512</v>
      </c>
      <c r="D533" s="280" t="s">
        <v>400</v>
      </c>
      <c r="E533" s="281" t="s">
        <v>3595</v>
      </c>
      <c r="F533" s="282" t="s">
        <v>3596</v>
      </c>
      <c r="G533" s="283" t="s">
        <v>195</v>
      </c>
      <c r="H533" s="284">
        <v>2</v>
      </c>
      <c r="I533" s="285"/>
      <c r="J533" s="286">
        <f>ROUND(I533*H533,2)</f>
        <v>0</v>
      </c>
      <c r="K533" s="282" t="s">
        <v>1</v>
      </c>
      <c r="L533" s="287"/>
      <c r="M533" s="288" t="s">
        <v>1</v>
      </c>
      <c r="N533" s="289" t="s">
        <v>43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227</v>
      </c>
      <c r="AT533" s="240" t="s">
        <v>400</v>
      </c>
      <c r="AU533" s="240" t="s">
        <v>87</v>
      </c>
      <c r="AY533" s="18" t="s">
        <v>179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85</v>
      </c>
      <c r="BK533" s="241">
        <f>ROUND(I533*H533,2)</f>
        <v>0</v>
      </c>
      <c r="BL533" s="18" t="s">
        <v>186</v>
      </c>
      <c r="BM533" s="240" t="s">
        <v>3597</v>
      </c>
    </row>
    <row r="534" s="2" customFormat="1">
      <c r="A534" s="39"/>
      <c r="B534" s="40"/>
      <c r="C534" s="41"/>
      <c r="D534" s="242" t="s">
        <v>188</v>
      </c>
      <c r="E534" s="41"/>
      <c r="F534" s="243" t="s">
        <v>3596</v>
      </c>
      <c r="G534" s="41"/>
      <c r="H534" s="41"/>
      <c r="I534" s="244"/>
      <c r="J534" s="41"/>
      <c r="K534" s="41"/>
      <c r="L534" s="45"/>
      <c r="M534" s="245"/>
      <c r="N534" s="24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188</v>
      </c>
      <c r="AU534" s="18" t="s">
        <v>87</v>
      </c>
    </row>
    <row r="535" s="15" customFormat="1">
      <c r="A535" s="15"/>
      <c r="B535" s="270"/>
      <c r="C535" s="271"/>
      <c r="D535" s="242" t="s">
        <v>190</v>
      </c>
      <c r="E535" s="272" t="s">
        <v>1</v>
      </c>
      <c r="F535" s="273" t="s">
        <v>3427</v>
      </c>
      <c r="G535" s="271"/>
      <c r="H535" s="272" t="s">
        <v>1</v>
      </c>
      <c r="I535" s="274"/>
      <c r="J535" s="271"/>
      <c r="K535" s="271"/>
      <c r="L535" s="275"/>
      <c r="M535" s="276"/>
      <c r="N535" s="277"/>
      <c r="O535" s="277"/>
      <c r="P535" s="277"/>
      <c r="Q535" s="277"/>
      <c r="R535" s="277"/>
      <c r="S535" s="277"/>
      <c r="T535" s="278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9" t="s">
        <v>190</v>
      </c>
      <c r="AU535" s="279" t="s">
        <v>87</v>
      </c>
      <c r="AV535" s="15" t="s">
        <v>85</v>
      </c>
      <c r="AW535" s="15" t="s">
        <v>34</v>
      </c>
      <c r="AX535" s="15" t="s">
        <v>78</v>
      </c>
      <c r="AY535" s="279" t="s">
        <v>179</v>
      </c>
    </row>
    <row r="536" s="13" customFormat="1">
      <c r="A536" s="13"/>
      <c r="B536" s="247"/>
      <c r="C536" s="248"/>
      <c r="D536" s="242" t="s">
        <v>190</v>
      </c>
      <c r="E536" s="249" t="s">
        <v>1</v>
      </c>
      <c r="F536" s="250" t="s">
        <v>85</v>
      </c>
      <c r="G536" s="248"/>
      <c r="H536" s="251">
        <v>1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7" t="s">
        <v>190</v>
      </c>
      <c r="AU536" s="257" t="s">
        <v>87</v>
      </c>
      <c r="AV536" s="13" t="s">
        <v>87</v>
      </c>
      <c r="AW536" s="13" t="s">
        <v>34</v>
      </c>
      <c r="AX536" s="13" t="s">
        <v>78</v>
      </c>
      <c r="AY536" s="257" t="s">
        <v>179</v>
      </c>
    </row>
    <row r="537" s="15" customFormat="1">
      <c r="A537" s="15"/>
      <c r="B537" s="270"/>
      <c r="C537" s="271"/>
      <c r="D537" s="242" t="s">
        <v>190</v>
      </c>
      <c r="E537" s="272" t="s">
        <v>1</v>
      </c>
      <c r="F537" s="273" t="s">
        <v>3443</v>
      </c>
      <c r="G537" s="271"/>
      <c r="H537" s="272" t="s">
        <v>1</v>
      </c>
      <c r="I537" s="274"/>
      <c r="J537" s="271"/>
      <c r="K537" s="271"/>
      <c r="L537" s="275"/>
      <c r="M537" s="276"/>
      <c r="N537" s="277"/>
      <c r="O537" s="277"/>
      <c r="P537" s="277"/>
      <c r="Q537" s="277"/>
      <c r="R537" s="277"/>
      <c r="S537" s="277"/>
      <c r="T537" s="278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9" t="s">
        <v>190</v>
      </c>
      <c r="AU537" s="279" t="s">
        <v>87</v>
      </c>
      <c r="AV537" s="15" t="s">
        <v>85</v>
      </c>
      <c r="AW537" s="15" t="s">
        <v>34</v>
      </c>
      <c r="AX537" s="15" t="s">
        <v>78</v>
      </c>
      <c r="AY537" s="279" t="s">
        <v>179</v>
      </c>
    </row>
    <row r="538" s="13" customFormat="1">
      <c r="A538" s="13"/>
      <c r="B538" s="247"/>
      <c r="C538" s="248"/>
      <c r="D538" s="242" t="s">
        <v>190</v>
      </c>
      <c r="E538" s="249" t="s">
        <v>1</v>
      </c>
      <c r="F538" s="250" t="s">
        <v>85</v>
      </c>
      <c r="G538" s="248"/>
      <c r="H538" s="251">
        <v>1</v>
      </c>
      <c r="I538" s="252"/>
      <c r="J538" s="248"/>
      <c r="K538" s="248"/>
      <c r="L538" s="253"/>
      <c r="M538" s="254"/>
      <c r="N538" s="255"/>
      <c r="O538" s="255"/>
      <c r="P538" s="255"/>
      <c r="Q538" s="255"/>
      <c r="R538" s="255"/>
      <c r="S538" s="255"/>
      <c r="T538" s="25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7" t="s">
        <v>190</v>
      </c>
      <c r="AU538" s="257" t="s">
        <v>87</v>
      </c>
      <c r="AV538" s="13" t="s">
        <v>87</v>
      </c>
      <c r="AW538" s="13" t="s">
        <v>34</v>
      </c>
      <c r="AX538" s="13" t="s">
        <v>78</v>
      </c>
      <c r="AY538" s="257" t="s">
        <v>179</v>
      </c>
    </row>
    <row r="539" s="14" customFormat="1">
      <c r="A539" s="14"/>
      <c r="B539" s="258"/>
      <c r="C539" s="259"/>
      <c r="D539" s="242" t="s">
        <v>190</v>
      </c>
      <c r="E539" s="260" t="s">
        <v>1</v>
      </c>
      <c r="F539" s="261" t="s">
        <v>192</v>
      </c>
      <c r="G539" s="259"/>
      <c r="H539" s="262">
        <v>2</v>
      </c>
      <c r="I539" s="263"/>
      <c r="J539" s="259"/>
      <c r="K539" s="259"/>
      <c r="L539" s="264"/>
      <c r="M539" s="265"/>
      <c r="N539" s="266"/>
      <c r="O539" s="266"/>
      <c r="P539" s="266"/>
      <c r="Q539" s="266"/>
      <c r="R539" s="266"/>
      <c r="S539" s="266"/>
      <c r="T539" s="26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8" t="s">
        <v>190</v>
      </c>
      <c r="AU539" s="268" t="s">
        <v>87</v>
      </c>
      <c r="AV539" s="14" t="s">
        <v>186</v>
      </c>
      <c r="AW539" s="14" t="s">
        <v>34</v>
      </c>
      <c r="AX539" s="14" t="s">
        <v>85</v>
      </c>
      <c r="AY539" s="268" t="s">
        <v>179</v>
      </c>
    </row>
    <row r="540" s="2" customFormat="1" ht="24.15" customHeight="1">
      <c r="A540" s="39"/>
      <c r="B540" s="40"/>
      <c r="C540" s="280" t="s">
        <v>524</v>
      </c>
      <c r="D540" s="280" t="s">
        <v>400</v>
      </c>
      <c r="E540" s="281" t="s">
        <v>3598</v>
      </c>
      <c r="F540" s="282" t="s">
        <v>3599</v>
      </c>
      <c r="G540" s="283" t="s">
        <v>195</v>
      </c>
      <c r="H540" s="284">
        <v>2</v>
      </c>
      <c r="I540" s="285"/>
      <c r="J540" s="286">
        <f>ROUND(I540*H540,2)</f>
        <v>0</v>
      </c>
      <c r="K540" s="282" t="s">
        <v>1</v>
      </c>
      <c r="L540" s="287"/>
      <c r="M540" s="288" t="s">
        <v>1</v>
      </c>
      <c r="N540" s="289" t="s">
        <v>43</v>
      </c>
      <c r="O540" s="92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227</v>
      </c>
      <c r="AT540" s="240" t="s">
        <v>400</v>
      </c>
      <c r="AU540" s="240" t="s">
        <v>87</v>
      </c>
      <c r="AY540" s="18" t="s">
        <v>179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85</v>
      </c>
      <c r="BK540" s="241">
        <f>ROUND(I540*H540,2)</f>
        <v>0</v>
      </c>
      <c r="BL540" s="18" t="s">
        <v>186</v>
      </c>
      <c r="BM540" s="240" t="s">
        <v>3600</v>
      </c>
    </row>
    <row r="541" s="2" customFormat="1">
      <c r="A541" s="39"/>
      <c r="B541" s="40"/>
      <c r="C541" s="41"/>
      <c r="D541" s="242" t="s">
        <v>188</v>
      </c>
      <c r="E541" s="41"/>
      <c r="F541" s="243" t="s">
        <v>3599</v>
      </c>
      <c r="G541" s="41"/>
      <c r="H541" s="41"/>
      <c r="I541" s="244"/>
      <c r="J541" s="41"/>
      <c r="K541" s="41"/>
      <c r="L541" s="45"/>
      <c r="M541" s="245"/>
      <c r="N541" s="24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188</v>
      </c>
      <c r="AU541" s="18" t="s">
        <v>87</v>
      </c>
    </row>
    <row r="542" s="15" customFormat="1">
      <c r="A542" s="15"/>
      <c r="B542" s="270"/>
      <c r="C542" s="271"/>
      <c r="D542" s="242" t="s">
        <v>190</v>
      </c>
      <c r="E542" s="272" t="s">
        <v>1</v>
      </c>
      <c r="F542" s="273" t="s">
        <v>3427</v>
      </c>
      <c r="G542" s="271"/>
      <c r="H542" s="272" t="s">
        <v>1</v>
      </c>
      <c r="I542" s="274"/>
      <c r="J542" s="271"/>
      <c r="K542" s="271"/>
      <c r="L542" s="275"/>
      <c r="M542" s="276"/>
      <c r="N542" s="277"/>
      <c r="O542" s="277"/>
      <c r="P542" s="277"/>
      <c r="Q542" s="277"/>
      <c r="R542" s="277"/>
      <c r="S542" s="277"/>
      <c r="T542" s="278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9" t="s">
        <v>190</v>
      </c>
      <c r="AU542" s="279" t="s">
        <v>87</v>
      </c>
      <c r="AV542" s="15" t="s">
        <v>85</v>
      </c>
      <c r="AW542" s="15" t="s">
        <v>34</v>
      </c>
      <c r="AX542" s="15" t="s">
        <v>78</v>
      </c>
      <c r="AY542" s="279" t="s">
        <v>179</v>
      </c>
    </row>
    <row r="543" s="13" customFormat="1">
      <c r="A543" s="13"/>
      <c r="B543" s="247"/>
      <c r="C543" s="248"/>
      <c r="D543" s="242" t="s">
        <v>190</v>
      </c>
      <c r="E543" s="249" t="s">
        <v>1</v>
      </c>
      <c r="F543" s="250" t="s">
        <v>85</v>
      </c>
      <c r="G543" s="248"/>
      <c r="H543" s="251">
        <v>1</v>
      </c>
      <c r="I543" s="252"/>
      <c r="J543" s="248"/>
      <c r="K543" s="248"/>
      <c r="L543" s="253"/>
      <c r="M543" s="254"/>
      <c r="N543" s="255"/>
      <c r="O543" s="255"/>
      <c r="P543" s="255"/>
      <c r="Q543" s="255"/>
      <c r="R543" s="255"/>
      <c r="S543" s="255"/>
      <c r="T543" s="25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7" t="s">
        <v>190</v>
      </c>
      <c r="AU543" s="257" t="s">
        <v>87</v>
      </c>
      <c r="AV543" s="13" t="s">
        <v>87</v>
      </c>
      <c r="AW543" s="13" t="s">
        <v>34</v>
      </c>
      <c r="AX543" s="13" t="s">
        <v>78</v>
      </c>
      <c r="AY543" s="257" t="s">
        <v>179</v>
      </c>
    </row>
    <row r="544" s="15" customFormat="1">
      <c r="A544" s="15"/>
      <c r="B544" s="270"/>
      <c r="C544" s="271"/>
      <c r="D544" s="242" t="s">
        <v>190</v>
      </c>
      <c r="E544" s="272" t="s">
        <v>1</v>
      </c>
      <c r="F544" s="273" t="s">
        <v>3443</v>
      </c>
      <c r="G544" s="271"/>
      <c r="H544" s="272" t="s">
        <v>1</v>
      </c>
      <c r="I544" s="274"/>
      <c r="J544" s="271"/>
      <c r="K544" s="271"/>
      <c r="L544" s="275"/>
      <c r="M544" s="276"/>
      <c r="N544" s="277"/>
      <c r="O544" s="277"/>
      <c r="P544" s="277"/>
      <c r="Q544" s="277"/>
      <c r="R544" s="277"/>
      <c r="S544" s="277"/>
      <c r="T544" s="27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9" t="s">
        <v>190</v>
      </c>
      <c r="AU544" s="279" t="s">
        <v>87</v>
      </c>
      <c r="AV544" s="15" t="s">
        <v>85</v>
      </c>
      <c r="AW544" s="15" t="s">
        <v>34</v>
      </c>
      <c r="AX544" s="15" t="s">
        <v>78</v>
      </c>
      <c r="AY544" s="279" t="s">
        <v>179</v>
      </c>
    </row>
    <row r="545" s="13" customFormat="1">
      <c r="A545" s="13"/>
      <c r="B545" s="247"/>
      <c r="C545" s="248"/>
      <c r="D545" s="242" t="s">
        <v>190</v>
      </c>
      <c r="E545" s="249" t="s">
        <v>1</v>
      </c>
      <c r="F545" s="250" t="s">
        <v>85</v>
      </c>
      <c r="G545" s="248"/>
      <c r="H545" s="251">
        <v>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7" t="s">
        <v>190</v>
      </c>
      <c r="AU545" s="257" t="s">
        <v>87</v>
      </c>
      <c r="AV545" s="13" t="s">
        <v>87</v>
      </c>
      <c r="AW545" s="13" t="s">
        <v>34</v>
      </c>
      <c r="AX545" s="13" t="s">
        <v>78</v>
      </c>
      <c r="AY545" s="257" t="s">
        <v>179</v>
      </c>
    </row>
    <row r="546" s="14" customFormat="1">
      <c r="A546" s="14"/>
      <c r="B546" s="258"/>
      <c r="C546" s="259"/>
      <c r="D546" s="242" t="s">
        <v>190</v>
      </c>
      <c r="E546" s="260" t="s">
        <v>1</v>
      </c>
      <c r="F546" s="261" t="s">
        <v>192</v>
      </c>
      <c r="G546" s="259"/>
      <c r="H546" s="262">
        <v>2</v>
      </c>
      <c r="I546" s="263"/>
      <c r="J546" s="259"/>
      <c r="K546" s="259"/>
      <c r="L546" s="264"/>
      <c r="M546" s="265"/>
      <c r="N546" s="266"/>
      <c r="O546" s="266"/>
      <c r="P546" s="266"/>
      <c r="Q546" s="266"/>
      <c r="R546" s="266"/>
      <c r="S546" s="266"/>
      <c r="T546" s="26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8" t="s">
        <v>190</v>
      </c>
      <c r="AU546" s="268" t="s">
        <v>87</v>
      </c>
      <c r="AV546" s="14" t="s">
        <v>186</v>
      </c>
      <c r="AW546" s="14" t="s">
        <v>34</v>
      </c>
      <c r="AX546" s="14" t="s">
        <v>85</v>
      </c>
      <c r="AY546" s="268" t="s">
        <v>179</v>
      </c>
    </row>
    <row r="547" s="2" customFormat="1" ht="24.15" customHeight="1">
      <c r="A547" s="39"/>
      <c r="B547" s="40"/>
      <c r="C547" s="229" t="s">
        <v>532</v>
      </c>
      <c r="D547" s="229" t="s">
        <v>181</v>
      </c>
      <c r="E547" s="230" t="s">
        <v>3234</v>
      </c>
      <c r="F547" s="231" t="s">
        <v>3235</v>
      </c>
      <c r="G547" s="232" t="s">
        <v>195</v>
      </c>
      <c r="H547" s="233">
        <v>19</v>
      </c>
      <c r="I547" s="234"/>
      <c r="J547" s="235">
        <f>ROUND(I547*H547,2)</f>
        <v>0</v>
      </c>
      <c r="K547" s="231" t="s">
        <v>1</v>
      </c>
      <c r="L547" s="45"/>
      <c r="M547" s="236" t="s">
        <v>1</v>
      </c>
      <c r="N547" s="237" t="s">
        <v>43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186</v>
      </c>
      <c r="AT547" s="240" t="s">
        <v>181</v>
      </c>
      <c r="AU547" s="240" t="s">
        <v>87</v>
      </c>
      <c r="AY547" s="18" t="s">
        <v>179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85</v>
      </c>
      <c r="BK547" s="241">
        <f>ROUND(I547*H547,2)</f>
        <v>0</v>
      </c>
      <c r="BL547" s="18" t="s">
        <v>186</v>
      </c>
      <c r="BM547" s="240" t="s">
        <v>3601</v>
      </c>
    </row>
    <row r="548" s="2" customFormat="1">
      <c r="A548" s="39"/>
      <c r="B548" s="40"/>
      <c r="C548" s="41"/>
      <c r="D548" s="242" t="s">
        <v>188</v>
      </c>
      <c r="E548" s="41"/>
      <c r="F548" s="243" t="s">
        <v>3235</v>
      </c>
      <c r="G548" s="41"/>
      <c r="H548" s="41"/>
      <c r="I548" s="244"/>
      <c r="J548" s="41"/>
      <c r="K548" s="41"/>
      <c r="L548" s="45"/>
      <c r="M548" s="245"/>
      <c r="N548" s="246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188</v>
      </c>
      <c r="AU548" s="18" t="s">
        <v>87</v>
      </c>
    </row>
    <row r="549" s="2" customFormat="1">
      <c r="A549" s="39"/>
      <c r="B549" s="40"/>
      <c r="C549" s="41"/>
      <c r="D549" s="242" t="s">
        <v>198</v>
      </c>
      <c r="E549" s="41"/>
      <c r="F549" s="269" t="s">
        <v>3602</v>
      </c>
      <c r="G549" s="41"/>
      <c r="H549" s="41"/>
      <c r="I549" s="244"/>
      <c r="J549" s="41"/>
      <c r="K549" s="41"/>
      <c r="L549" s="45"/>
      <c r="M549" s="245"/>
      <c r="N549" s="24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198</v>
      </c>
      <c r="AU549" s="18" t="s">
        <v>87</v>
      </c>
    </row>
    <row r="550" s="15" customFormat="1">
      <c r="A550" s="15"/>
      <c r="B550" s="270"/>
      <c r="C550" s="271"/>
      <c r="D550" s="242" t="s">
        <v>190</v>
      </c>
      <c r="E550" s="272" t="s">
        <v>1</v>
      </c>
      <c r="F550" s="273" t="s">
        <v>3427</v>
      </c>
      <c r="G550" s="271"/>
      <c r="H550" s="272" t="s">
        <v>1</v>
      </c>
      <c r="I550" s="274"/>
      <c r="J550" s="271"/>
      <c r="K550" s="271"/>
      <c r="L550" s="275"/>
      <c r="M550" s="276"/>
      <c r="N550" s="277"/>
      <c r="O550" s="277"/>
      <c r="P550" s="277"/>
      <c r="Q550" s="277"/>
      <c r="R550" s="277"/>
      <c r="S550" s="277"/>
      <c r="T550" s="27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9" t="s">
        <v>190</v>
      </c>
      <c r="AU550" s="279" t="s">
        <v>87</v>
      </c>
      <c r="AV550" s="15" t="s">
        <v>85</v>
      </c>
      <c r="AW550" s="15" t="s">
        <v>34</v>
      </c>
      <c r="AX550" s="15" t="s">
        <v>78</v>
      </c>
      <c r="AY550" s="279" t="s">
        <v>179</v>
      </c>
    </row>
    <row r="551" s="13" customFormat="1">
      <c r="A551" s="13"/>
      <c r="B551" s="247"/>
      <c r="C551" s="248"/>
      <c r="D551" s="242" t="s">
        <v>190</v>
      </c>
      <c r="E551" s="249" t="s">
        <v>1</v>
      </c>
      <c r="F551" s="250" t="s">
        <v>284</v>
      </c>
      <c r="G551" s="248"/>
      <c r="H551" s="251">
        <v>17</v>
      </c>
      <c r="I551" s="252"/>
      <c r="J551" s="248"/>
      <c r="K551" s="248"/>
      <c r="L551" s="253"/>
      <c r="M551" s="254"/>
      <c r="N551" s="255"/>
      <c r="O551" s="255"/>
      <c r="P551" s="255"/>
      <c r="Q551" s="255"/>
      <c r="R551" s="255"/>
      <c r="S551" s="255"/>
      <c r="T551" s="25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7" t="s">
        <v>190</v>
      </c>
      <c r="AU551" s="257" t="s">
        <v>87</v>
      </c>
      <c r="AV551" s="13" t="s">
        <v>87</v>
      </c>
      <c r="AW551" s="13" t="s">
        <v>34</v>
      </c>
      <c r="AX551" s="13" t="s">
        <v>78</v>
      </c>
      <c r="AY551" s="257" t="s">
        <v>179</v>
      </c>
    </row>
    <row r="552" s="15" customFormat="1">
      <c r="A552" s="15"/>
      <c r="B552" s="270"/>
      <c r="C552" s="271"/>
      <c r="D552" s="242" t="s">
        <v>190</v>
      </c>
      <c r="E552" s="272" t="s">
        <v>1</v>
      </c>
      <c r="F552" s="273" t="s">
        <v>3443</v>
      </c>
      <c r="G552" s="271"/>
      <c r="H552" s="272" t="s">
        <v>1</v>
      </c>
      <c r="I552" s="274"/>
      <c r="J552" s="271"/>
      <c r="K552" s="271"/>
      <c r="L552" s="275"/>
      <c r="M552" s="276"/>
      <c r="N552" s="277"/>
      <c r="O552" s="277"/>
      <c r="P552" s="277"/>
      <c r="Q552" s="277"/>
      <c r="R552" s="277"/>
      <c r="S552" s="277"/>
      <c r="T552" s="27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9" t="s">
        <v>190</v>
      </c>
      <c r="AU552" s="279" t="s">
        <v>87</v>
      </c>
      <c r="AV552" s="15" t="s">
        <v>85</v>
      </c>
      <c r="AW552" s="15" t="s">
        <v>34</v>
      </c>
      <c r="AX552" s="15" t="s">
        <v>78</v>
      </c>
      <c r="AY552" s="279" t="s">
        <v>179</v>
      </c>
    </row>
    <row r="553" s="13" customFormat="1">
      <c r="A553" s="13"/>
      <c r="B553" s="247"/>
      <c r="C553" s="248"/>
      <c r="D553" s="242" t="s">
        <v>190</v>
      </c>
      <c r="E553" s="249" t="s">
        <v>1</v>
      </c>
      <c r="F553" s="250" t="s">
        <v>87</v>
      </c>
      <c r="G553" s="248"/>
      <c r="H553" s="251">
        <v>2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7" t="s">
        <v>190</v>
      </c>
      <c r="AU553" s="257" t="s">
        <v>87</v>
      </c>
      <c r="AV553" s="13" t="s">
        <v>87</v>
      </c>
      <c r="AW553" s="13" t="s">
        <v>34</v>
      </c>
      <c r="AX553" s="13" t="s">
        <v>78</v>
      </c>
      <c r="AY553" s="257" t="s">
        <v>179</v>
      </c>
    </row>
    <row r="554" s="14" customFormat="1">
      <c r="A554" s="14"/>
      <c r="B554" s="258"/>
      <c r="C554" s="259"/>
      <c r="D554" s="242" t="s">
        <v>190</v>
      </c>
      <c r="E554" s="260" t="s">
        <v>1</v>
      </c>
      <c r="F554" s="261" t="s">
        <v>192</v>
      </c>
      <c r="G554" s="259"/>
      <c r="H554" s="262">
        <v>19</v>
      </c>
      <c r="I554" s="263"/>
      <c r="J554" s="259"/>
      <c r="K554" s="259"/>
      <c r="L554" s="264"/>
      <c r="M554" s="265"/>
      <c r="N554" s="266"/>
      <c r="O554" s="266"/>
      <c r="P554" s="266"/>
      <c r="Q554" s="266"/>
      <c r="R554" s="266"/>
      <c r="S554" s="266"/>
      <c r="T554" s="26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8" t="s">
        <v>190</v>
      </c>
      <c r="AU554" s="268" t="s">
        <v>87</v>
      </c>
      <c r="AV554" s="14" t="s">
        <v>186</v>
      </c>
      <c r="AW554" s="14" t="s">
        <v>34</v>
      </c>
      <c r="AX554" s="14" t="s">
        <v>85</v>
      </c>
      <c r="AY554" s="268" t="s">
        <v>179</v>
      </c>
    </row>
    <row r="555" s="2" customFormat="1" ht="24.15" customHeight="1">
      <c r="A555" s="39"/>
      <c r="B555" s="40"/>
      <c r="C555" s="280" t="s">
        <v>538</v>
      </c>
      <c r="D555" s="280" t="s">
        <v>400</v>
      </c>
      <c r="E555" s="281" t="s">
        <v>3603</v>
      </c>
      <c r="F555" s="282" t="s">
        <v>3604</v>
      </c>
      <c r="G555" s="283" t="s">
        <v>195</v>
      </c>
      <c r="H555" s="284">
        <v>19</v>
      </c>
      <c r="I555" s="285"/>
      <c r="J555" s="286">
        <f>ROUND(I555*H555,2)</f>
        <v>0</v>
      </c>
      <c r="K555" s="282" t="s">
        <v>1</v>
      </c>
      <c r="L555" s="287"/>
      <c r="M555" s="288" t="s">
        <v>1</v>
      </c>
      <c r="N555" s="289" t="s">
        <v>43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227</v>
      </c>
      <c r="AT555" s="240" t="s">
        <v>400</v>
      </c>
      <c r="AU555" s="240" t="s">
        <v>87</v>
      </c>
      <c r="AY555" s="18" t="s">
        <v>179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85</v>
      </c>
      <c r="BK555" s="241">
        <f>ROUND(I555*H555,2)</f>
        <v>0</v>
      </c>
      <c r="BL555" s="18" t="s">
        <v>186</v>
      </c>
      <c r="BM555" s="240" t="s">
        <v>3605</v>
      </c>
    </row>
    <row r="556" s="2" customFormat="1">
      <c r="A556" s="39"/>
      <c r="B556" s="40"/>
      <c r="C556" s="41"/>
      <c r="D556" s="242" t="s">
        <v>188</v>
      </c>
      <c r="E556" s="41"/>
      <c r="F556" s="243" t="s">
        <v>3604</v>
      </c>
      <c r="G556" s="41"/>
      <c r="H556" s="41"/>
      <c r="I556" s="244"/>
      <c r="J556" s="41"/>
      <c r="K556" s="41"/>
      <c r="L556" s="45"/>
      <c r="M556" s="245"/>
      <c r="N556" s="246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188</v>
      </c>
      <c r="AU556" s="18" t="s">
        <v>87</v>
      </c>
    </row>
    <row r="557" s="2" customFormat="1" ht="16.5" customHeight="1">
      <c r="A557" s="39"/>
      <c r="B557" s="40"/>
      <c r="C557" s="280" t="s">
        <v>545</v>
      </c>
      <c r="D557" s="280" t="s">
        <v>400</v>
      </c>
      <c r="E557" s="281" t="s">
        <v>3606</v>
      </c>
      <c r="F557" s="282" t="s">
        <v>3607</v>
      </c>
      <c r="G557" s="283" t="s">
        <v>195</v>
      </c>
      <c r="H557" s="284">
        <v>19</v>
      </c>
      <c r="I557" s="285"/>
      <c r="J557" s="286">
        <f>ROUND(I557*H557,2)</f>
        <v>0</v>
      </c>
      <c r="K557" s="282" t="s">
        <v>1</v>
      </c>
      <c r="L557" s="287"/>
      <c r="M557" s="288" t="s">
        <v>1</v>
      </c>
      <c r="N557" s="289" t="s">
        <v>43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227</v>
      </c>
      <c r="AT557" s="240" t="s">
        <v>400</v>
      </c>
      <c r="AU557" s="240" t="s">
        <v>87</v>
      </c>
      <c r="AY557" s="18" t="s">
        <v>179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85</v>
      </c>
      <c r="BK557" s="241">
        <f>ROUND(I557*H557,2)</f>
        <v>0</v>
      </c>
      <c r="BL557" s="18" t="s">
        <v>186</v>
      </c>
      <c r="BM557" s="240" t="s">
        <v>3608</v>
      </c>
    </row>
    <row r="558" s="2" customFormat="1">
      <c r="A558" s="39"/>
      <c r="B558" s="40"/>
      <c r="C558" s="41"/>
      <c r="D558" s="242" t="s">
        <v>188</v>
      </c>
      <c r="E558" s="41"/>
      <c r="F558" s="243" t="s">
        <v>3607</v>
      </c>
      <c r="G558" s="41"/>
      <c r="H558" s="41"/>
      <c r="I558" s="244"/>
      <c r="J558" s="41"/>
      <c r="K558" s="41"/>
      <c r="L558" s="45"/>
      <c r="M558" s="245"/>
      <c r="N558" s="24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188</v>
      </c>
      <c r="AU558" s="18" t="s">
        <v>87</v>
      </c>
    </row>
    <row r="559" s="15" customFormat="1">
      <c r="A559" s="15"/>
      <c r="B559" s="270"/>
      <c r="C559" s="271"/>
      <c r="D559" s="242" t="s">
        <v>190</v>
      </c>
      <c r="E559" s="272" t="s">
        <v>1</v>
      </c>
      <c r="F559" s="273" t="s">
        <v>3427</v>
      </c>
      <c r="G559" s="271"/>
      <c r="H559" s="272" t="s">
        <v>1</v>
      </c>
      <c r="I559" s="274"/>
      <c r="J559" s="271"/>
      <c r="K559" s="271"/>
      <c r="L559" s="275"/>
      <c r="M559" s="276"/>
      <c r="N559" s="277"/>
      <c r="O559" s="277"/>
      <c r="P559" s="277"/>
      <c r="Q559" s="277"/>
      <c r="R559" s="277"/>
      <c r="S559" s="277"/>
      <c r="T559" s="27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9" t="s">
        <v>190</v>
      </c>
      <c r="AU559" s="279" t="s">
        <v>87</v>
      </c>
      <c r="AV559" s="15" t="s">
        <v>85</v>
      </c>
      <c r="AW559" s="15" t="s">
        <v>34</v>
      </c>
      <c r="AX559" s="15" t="s">
        <v>78</v>
      </c>
      <c r="AY559" s="279" t="s">
        <v>179</v>
      </c>
    </row>
    <row r="560" s="13" customFormat="1">
      <c r="A560" s="13"/>
      <c r="B560" s="247"/>
      <c r="C560" s="248"/>
      <c r="D560" s="242" t="s">
        <v>190</v>
      </c>
      <c r="E560" s="249" t="s">
        <v>1</v>
      </c>
      <c r="F560" s="250" t="s">
        <v>284</v>
      </c>
      <c r="G560" s="248"/>
      <c r="H560" s="251">
        <v>17</v>
      </c>
      <c r="I560" s="252"/>
      <c r="J560" s="248"/>
      <c r="K560" s="248"/>
      <c r="L560" s="253"/>
      <c r="M560" s="254"/>
      <c r="N560" s="255"/>
      <c r="O560" s="255"/>
      <c r="P560" s="255"/>
      <c r="Q560" s="255"/>
      <c r="R560" s="255"/>
      <c r="S560" s="255"/>
      <c r="T560" s="25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7" t="s">
        <v>190</v>
      </c>
      <c r="AU560" s="257" t="s">
        <v>87</v>
      </c>
      <c r="AV560" s="13" t="s">
        <v>87</v>
      </c>
      <c r="AW560" s="13" t="s">
        <v>34</v>
      </c>
      <c r="AX560" s="13" t="s">
        <v>78</v>
      </c>
      <c r="AY560" s="257" t="s">
        <v>179</v>
      </c>
    </row>
    <row r="561" s="15" customFormat="1">
      <c r="A561" s="15"/>
      <c r="B561" s="270"/>
      <c r="C561" s="271"/>
      <c r="D561" s="242" t="s">
        <v>190</v>
      </c>
      <c r="E561" s="272" t="s">
        <v>1</v>
      </c>
      <c r="F561" s="273" t="s">
        <v>3443</v>
      </c>
      <c r="G561" s="271"/>
      <c r="H561" s="272" t="s">
        <v>1</v>
      </c>
      <c r="I561" s="274"/>
      <c r="J561" s="271"/>
      <c r="K561" s="271"/>
      <c r="L561" s="275"/>
      <c r="M561" s="276"/>
      <c r="N561" s="277"/>
      <c r="O561" s="277"/>
      <c r="P561" s="277"/>
      <c r="Q561" s="277"/>
      <c r="R561" s="277"/>
      <c r="S561" s="277"/>
      <c r="T561" s="278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9" t="s">
        <v>190</v>
      </c>
      <c r="AU561" s="279" t="s">
        <v>87</v>
      </c>
      <c r="AV561" s="15" t="s">
        <v>85</v>
      </c>
      <c r="AW561" s="15" t="s">
        <v>34</v>
      </c>
      <c r="AX561" s="15" t="s">
        <v>78</v>
      </c>
      <c r="AY561" s="279" t="s">
        <v>179</v>
      </c>
    </row>
    <row r="562" s="13" customFormat="1">
      <c r="A562" s="13"/>
      <c r="B562" s="247"/>
      <c r="C562" s="248"/>
      <c r="D562" s="242" t="s">
        <v>190</v>
      </c>
      <c r="E562" s="249" t="s">
        <v>1</v>
      </c>
      <c r="F562" s="250" t="s">
        <v>87</v>
      </c>
      <c r="G562" s="248"/>
      <c r="H562" s="251">
        <v>2</v>
      </c>
      <c r="I562" s="252"/>
      <c r="J562" s="248"/>
      <c r="K562" s="248"/>
      <c r="L562" s="253"/>
      <c r="M562" s="254"/>
      <c r="N562" s="255"/>
      <c r="O562" s="255"/>
      <c r="P562" s="255"/>
      <c r="Q562" s="255"/>
      <c r="R562" s="255"/>
      <c r="S562" s="255"/>
      <c r="T562" s="25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7" t="s">
        <v>190</v>
      </c>
      <c r="AU562" s="257" t="s">
        <v>87</v>
      </c>
      <c r="AV562" s="13" t="s">
        <v>87</v>
      </c>
      <c r="AW562" s="13" t="s">
        <v>34</v>
      </c>
      <c r="AX562" s="13" t="s">
        <v>78</v>
      </c>
      <c r="AY562" s="257" t="s">
        <v>179</v>
      </c>
    </row>
    <row r="563" s="14" customFormat="1">
      <c r="A563" s="14"/>
      <c r="B563" s="258"/>
      <c r="C563" s="259"/>
      <c r="D563" s="242" t="s">
        <v>190</v>
      </c>
      <c r="E563" s="260" t="s">
        <v>1</v>
      </c>
      <c r="F563" s="261" t="s">
        <v>192</v>
      </c>
      <c r="G563" s="259"/>
      <c r="H563" s="262">
        <v>19</v>
      </c>
      <c r="I563" s="263"/>
      <c r="J563" s="259"/>
      <c r="K563" s="259"/>
      <c r="L563" s="264"/>
      <c r="M563" s="265"/>
      <c r="N563" s="266"/>
      <c r="O563" s="266"/>
      <c r="P563" s="266"/>
      <c r="Q563" s="266"/>
      <c r="R563" s="266"/>
      <c r="S563" s="266"/>
      <c r="T563" s="26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8" t="s">
        <v>190</v>
      </c>
      <c r="AU563" s="268" t="s">
        <v>87</v>
      </c>
      <c r="AV563" s="14" t="s">
        <v>186</v>
      </c>
      <c r="AW563" s="14" t="s">
        <v>34</v>
      </c>
      <c r="AX563" s="14" t="s">
        <v>85</v>
      </c>
      <c r="AY563" s="268" t="s">
        <v>179</v>
      </c>
    </row>
    <row r="564" s="2" customFormat="1" ht="21.75" customHeight="1">
      <c r="A564" s="39"/>
      <c r="B564" s="40"/>
      <c r="C564" s="280" t="s">
        <v>550</v>
      </c>
      <c r="D564" s="280" t="s">
        <v>400</v>
      </c>
      <c r="E564" s="281" t="s">
        <v>3609</v>
      </c>
      <c r="F564" s="282" t="s">
        <v>3610</v>
      </c>
      <c r="G564" s="283" t="s">
        <v>195</v>
      </c>
      <c r="H564" s="284">
        <v>19</v>
      </c>
      <c r="I564" s="285"/>
      <c r="J564" s="286">
        <f>ROUND(I564*H564,2)</f>
        <v>0</v>
      </c>
      <c r="K564" s="282" t="s">
        <v>1</v>
      </c>
      <c r="L564" s="287"/>
      <c r="M564" s="288" t="s">
        <v>1</v>
      </c>
      <c r="N564" s="289" t="s">
        <v>43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227</v>
      </c>
      <c r="AT564" s="240" t="s">
        <v>400</v>
      </c>
      <c r="AU564" s="240" t="s">
        <v>87</v>
      </c>
      <c r="AY564" s="18" t="s">
        <v>179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85</v>
      </c>
      <c r="BK564" s="241">
        <f>ROUND(I564*H564,2)</f>
        <v>0</v>
      </c>
      <c r="BL564" s="18" t="s">
        <v>186</v>
      </c>
      <c r="BM564" s="240" t="s">
        <v>3611</v>
      </c>
    </row>
    <row r="565" s="2" customFormat="1">
      <c r="A565" s="39"/>
      <c r="B565" s="40"/>
      <c r="C565" s="41"/>
      <c r="D565" s="242" t="s">
        <v>188</v>
      </c>
      <c r="E565" s="41"/>
      <c r="F565" s="243" t="s">
        <v>3610</v>
      </c>
      <c r="G565" s="41"/>
      <c r="H565" s="41"/>
      <c r="I565" s="244"/>
      <c r="J565" s="41"/>
      <c r="K565" s="41"/>
      <c r="L565" s="45"/>
      <c r="M565" s="245"/>
      <c r="N565" s="246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188</v>
      </c>
      <c r="AU565" s="18" t="s">
        <v>87</v>
      </c>
    </row>
    <row r="566" s="2" customFormat="1" ht="21.75" customHeight="1">
      <c r="A566" s="39"/>
      <c r="B566" s="40"/>
      <c r="C566" s="229" t="s">
        <v>559</v>
      </c>
      <c r="D566" s="229" t="s">
        <v>181</v>
      </c>
      <c r="E566" s="230" t="s">
        <v>3612</v>
      </c>
      <c r="F566" s="231" t="s">
        <v>3613</v>
      </c>
      <c r="G566" s="232" t="s">
        <v>195</v>
      </c>
      <c r="H566" s="233">
        <v>1</v>
      </c>
      <c r="I566" s="234"/>
      <c r="J566" s="235">
        <f>ROUND(I566*H566,2)</f>
        <v>0</v>
      </c>
      <c r="K566" s="231" t="s">
        <v>1</v>
      </c>
      <c r="L566" s="45"/>
      <c r="M566" s="236" t="s">
        <v>1</v>
      </c>
      <c r="N566" s="237" t="s">
        <v>43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186</v>
      </c>
      <c r="AT566" s="240" t="s">
        <v>181</v>
      </c>
      <c r="AU566" s="240" t="s">
        <v>87</v>
      </c>
      <c r="AY566" s="18" t="s">
        <v>179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85</v>
      </c>
      <c r="BK566" s="241">
        <f>ROUND(I566*H566,2)</f>
        <v>0</v>
      </c>
      <c r="BL566" s="18" t="s">
        <v>186</v>
      </c>
      <c r="BM566" s="240" t="s">
        <v>3614</v>
      </c>
    </row>
    <row r="567" s="2" customFormat="1">
      <c r="A567" s="39"/>
      <c r="B567" s="40"/>
      <c r="C567" s="41"/>
      <c r="D567" s="242" t="s">
        <v>188</v>
      </c>
      <c r="E567" s="41"/>
      <c r="F567" s="243" t="s">
        <v>3613</v>
      </c>
      <c r="G567" s="41"/>
      <c r="H567" s="41"/>
      <c r="I567" s="244"/>
      <c r="J567" s="41"/>
      <c r="K567" s="41"/>
      <c r="L567" s="45"/>
      <c r="M567" s="245"/>
      <c r="N567" s="24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188</v>
      </c>
      <c r="AU567" s="18" t="s">
        <v>87</v>
      </c>
    </row>
    <row r="568" s="15" customFormat="1">
      <c r="A568" s="15"/>
      <c r="B568" s="270"/>
      <c r="C568" s="271"/>
      <c r="D568" s="242" t="s">
        <v>190</v>
      </c>
      <c r="E568" s="272" t="s">
        <v>1</v>
      </c>
      <c r="F568" s="273" t="s">
        <v>3427</v>
      </c>
      <c r="G568" s="271"/>
      <c r="H568" s="272" t="s">
        <v>1</v>
      </c>
      <c r="I568" s="274"/>
      <c r="J568" s="271"/>
      <c r="K568" s="271"/>
      <c r="L568" s="275"/>
      <c r="M568" s="276"/>
      <c r="N568" s="277"/>
      <c r="O568" s="277"/>
      <c r="P568" s="277"/>
      <c r="Q568" s="277"/>
      <c r="R568" s="277"/>
      <c r="S568" s="277"/>
      <c r="T568" s="278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9" t="s">
        <v>190</v>
      </c>
      <c r="AU568" s="279" t="s">
        <v>87</v>
      </c>
      <c r="AV568" s="15" t="s">
        <v>85</v>
      </c>
      <c r="AW568" s="15" t="s">
        <v>34</v>
      </c>
      <c r="AX568" s="15" t="s">
        <v>78</v>
      </c>
      <c r="AY568" s="279" t="s">
        <v>179</v>
      </c>
    </row>
    <row r="569" s="13" customFormat="1">
      <c r="A569" s="13"/>
      <c r="B569" s="247"/>
      <c r="C569" s="248"/>
      <c r="D569" s="242" t="s">
        <v>190</v>
      </c>
      <c r="E569" s="249" t="s">
        <v>1</v>
      </c>
      <c r="F569" s="250" t="s">
        <v>85</v>
      </c>
      <c r="G569" s="248"/>
      <c r="H569" s="251">
        <v>1</v>
      </c>
      <c r="I569" s="252"/>
      <c r="J569" s="248"/>
      <c r="K569" s="248"/>
      <c r="L569" s="253"/>
      <c r="M569" s="254"/>
      <c r="N569" s="255"/>
      <c r="O569" s="255"/>
      <c r="P569" s="255"/>
      <c r="Q569" s="255"/>
      <c r="R569" s="255"/>
      <c r="S569" s="255"/>
      <c r="T569" s="25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7" t="s">
        <v>190</v>
      </c>
      <c r="AU569" s="257" t="s">
        <v>87</v>
      </c>
      <c r="AV569" s="13" t="s">
        <v>87</v>
      </c>
      <c r="AW569" s="13" t="s">
        <v>34</v>
      </c>
      <c r="AX569" s="13" t="s">
        <v>78</v>
      </c>
      <c r="AY569" s="257" t="s">
        <v>179</v>
      </c>
    </row>
    <row r="570" s="14" customFormat="1">
      <c r="A570" s="14"/>
      <c r="B570" s="258"/>
      <c r="C570" s="259"/>
      <c r="D570" s="242" t="s">
        <v>190</v>
      </c>
      <c r="E570" s="260" t="s">
        <v>1</v>
      </c>
      <c r="F570" s="261" t="s">
        <v>192</v>
      </c>
      <c r="G570" s="259"/>
      <c r="H570" s="262">
        <v>1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8" t="s">
        <v>190</v>
      </c>
      <c r="AU570" s="268" t="s">
        <v>87</v>
      </c>
      <c r="AV570" s="14" t="s">
        <v>186</v>
      </c>
      <c r="AW570" s="14" t="s">
        <v>34</v>
      </c>
      <c r="AX570" s="14" t="s">
        <v>85</v>
      </c>
      <c r="AY570" s="268" t="s">
        <v>179</v>
      </c>
    </row>
    <row r="571" s="2" customFormat="1" ht="16.5" customHeight="1">
      <c r="A571" s="39"/>
      <c r="B571" s="40"/>
      <c r="C571" s="280" t="s">
        <v>565</v>
      </c>
      <c r="D571" s="280" t="s">
        <v>400</v>
      </c>
      <c r="E571" s="281" t="s">
        <v>3615</v>
      </c>
      <c r="F571" s="282" t="s">
        <v>3616</v>
      </c>
      <c r="G571" s="283" t="s">
        <v>195</v>
      </c>
      <c r="H571" s="284">
        <v>1</v>
      </c>
      <c r="I571" s="285"/>
      <c r="J571" s="286">
        <f>ROUND(I571*H571,2)</f>
        <v>0</v>
      </c>
      <c r="K571" s="282" t="s">
        <v>1</v>
      </c>
      <c r="L571" s="287"/>
      <c r="M571" s="288" t="s">
        <v>1</v>
      </c>
      <c r="N571" s="289" t="s">
        <v>43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227</v>
      </c>
      <c r="AT571" s="240" t="s">
        <v>400</v>
      </c>
      <c r="AU571" s="240" t="s">
        <v>87</v>
      </c>
      <c r="AY571" s="18" t="s">
        <v>179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85</v>
      </c>
      <c r="BK571" s="241">
        <f>ROUND(I571*H571,2)</f>
        <v>0</v>
      </c>
      <c r="BL571" s="18" t="s">
        <v>186</v>
      </c>
      <c r="BM571" s="240" t="s">
        <v>3617</v>
      </c>
    </row>
    <row r="572" s="2" customFormat="1">
      <c r="A572" s="39"/>
      <c r="B572" s="40"/>
      <c r="C572" s="41"/>
      <c r="D572" s="242" t="s">
        <v>188</v>
      </c>
      <c r="E572" s="41"/>
      <c r="F572" s="243" t="s">
        <v>3616</v>
      </c>
      <c r="G572" s="41"/>
      <c r="H572" s="41"/>
      <c r="I572" s="244"/>
      <c r="J572" s="41"/>
      <c r="K572" s="41"/>
      <c r="L572" s="45"/>
      <c r="M572" s="245"/>
      <c r="N572" s="24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188</v>
      </c>
      <c r="AU572" s="18" t="s">
        <v>87</v>
      </c>
    </row>
    <row r="573" s="2" customFormat="1" ht="24.15" customHeight="1">
      <c r="A573" s="39"/>
      <c r="B573" s="40"/>
      <c r="C573" s="280" t="s">
        <v>571</v>
      </c>
      <c r="D573" s="280" t="s">
        <v>400</v>
      </c>
      <c r="E573" s="281" t="s">
        <v>3618</v>
      </c>
      <c r="F573" s="282" t="s">
        <v>3619</v>
      </c>
      <c r="G573" s="283" t="s">
        <v>195</v>
      </c>
      <c r="H573" s="284">
        <v>1</v>
      </c>
      <c r="I573" s="285"/>
      <c r="J573" s="286">
        <f>ROUND(I573*H573,2)</f>
        <v>0</v>
      </c>
      <c r="K573" s="282" t="s">
        <v>1</v>
      </c>
      <c r="L573" s="287"/>
      <c r="M573" s="288" t="s">
        <v>1</v>
      </c>
      <c r="N573" s="289" t="s">
        <v>43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227</v>
      </c>
      <c r="AT573" s="240" t="s">
        <v>400</v>
      </c>
      <c r="AU573" s="240" t="s">
        <v>87</v>
      </c>
      <c r="AY573" s="18" t="s">
        <v>179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85</v>
      </c>
      <c r="BK573" s="241">
        <f>ROUND(I573*H573,2)</f>
        <v>0</v>
      </c>
      <c r="BL573" s="18" t="s">
        <v>186</v>
      </c>
      <c r="BM573" s="240" t="s">
        <v>3620</v>
      </c>
    </row>
    <row r="574" s="2" customFormat="1">
      <c r="A574" s="39"/>
      <c r="B574" s="40"/>
      <c r="C574" s="41"/>
      <c r="D574" s="242" t="s">
        <v>188</v>
      </c>
      <c r="E574" s="41"/>
      <c r="F574" s="243" t="s">
        <v>3619</v>
      </c>
      <c r="G574" s="41"/>
      <c r="H574" s="41"/>
      <c r="I574" s="244"/>
      <c r="J574" s="41"/>
      <c r="K574" s="41"/>
      <c r="L574" s="45"/>
      <c r="M574" s="245"/>
      <c r="N574" s="246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188</v>
      </c>
      <c r="AU574" s="18" t="s">
        <v>87</v>
      </c>
    </row>
    <row r="575" s="2" customFormat="1" ht="16.5" customHeight="1">
      <c r="A575" s="39"/>
      <c r="B575" s="40"/>
      <c r="C575" s="229" t="s">
        <v>580</v>
      </c>
      <c r="D575" s="229" t="s">
        <v>181</v>
      </c>
      <c r="E575" s="230" t="s">
        <v>3241</v>
      </c>
      <c r="F575" s="231" t="s">
        <v>3242</v>
      </c>
      <c r="G575" s="232" t="s">
        <v>253</v>
      </c>
      <c r="H575" s="233">
        <v>192</v>
      </c>
      <c r="I575" s="234"/>
      <c r="J575" s="235">
        <f>ROUND(I575*H575,2)</f>
        <v>0</v>
      </c>
      <c r="K575" s="231" t="s">
        <v>1</v>
      </c>
      <c r="L575" s="45"/>
      <c r="M575" s="236" t="s">
        <v>1</v>
      </c>
      <c r="N575" s="237" t="s">
        <v>43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186</v>
      </c>
      <c r="AT575" s="240" t="s">
        <v>181</v>
      </c>
      <c r="AU575" s="240" t="s">
        <v>87</v>
      </c>
      <c r="AY575" s="18" t="s">
        <v>179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85</v>
      </c>
      <c r="BK575" s="241">
        <f>ROUND(I575*H575,2)</f>
        <v>0</v>
      </c>
      <c r="BL575" s="18" t="s">
        <v>186</v>
      </c>
      <c r="BM575" s="240" t="s">
        <v>3621</v>
      </c>
    </row>
    <row r="576" s="2" customFormat="1">
      <c r="A576" s="39"/>
      <c r="B576" s="40"/>
      <c r="C576" s="41"/>
      <c r="D576" s="242" t="s">
        <v>188</v>
      </c>
      <c r="E576" s="41"/>
      <c r="F576" s="243" t="s">
        <v>3242</v>
      </c>
      <c r="G576" s="41"/>
      <c r="H576" s="41"/>
      <c r="I576" s="244"/>
      <c r="J576" s="41"/>
      <c r="K576" s="41"/>
      <c r="L576" s="45"/>
      <c r="M576" s="245"/>
      <c r="N576" s="24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188</v>
      </c>
      <c r="AU576" s="18" t="s">
        <v>87</v>
      </c>
    </row>
    <row r="577" s="2" customFormat="1" ht="21.75" customHeight="1">
      <c r="A577" s="39"/>
      <c r="B577" s="40"/>
      <c r="C577" s="229" t="s">
        <v>586</v>
      </c>
      <c r="D577" s="229" t="s">
        <v>181</v>
      </c>
      <c r="E577" s="230" t="s">
        <v>2164</v>
      </c>
      <c r="F577" s="231" t="s">
        <v>2165</v>
      </c>
      <c r="G577" s="232" t="s">
        <v>253</v>
      </c>
      <c r="H577" s="233">
        <v>360</v>
      </c>
      <c r="I577" s="234"/>
      <c r="J577" s="235">
        <f>ROUND(I577*H577,2)</f>
        <v>0</v>
      </c>
      <c r="K577" s="231" t="s">
        <v>1</v>
      </c>
      <c r="L577" s="45"/>
      <c r="M577" s="236" t="s">
        <v>1</v>
      </c>
      <c r="N577" s="237" t="s">
        <v>43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186</v>
      </c>
      <c r="AT577" s="240" t="s">
        <v>181</v>
      </c>
      <c r="AU577" s="240" t="s">
        <v>87</v>
      </c>
      <c r="AY577" s="18" t="s">
        <v>179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85</v>
      </c>
      <c r="BK577" s="241">
        <f>ROUND(I577*H577,2)</f>
        <v>0</v>
      </c>
      <c r="BL577" s="18" t="s">
        <v>186</v>
      </c>
      <c r="BM577" s="240" t="s">
        <v>3622</v>
      </c>
    </row>
    <row r="578" s="2" customFormat="1">
      <c r="A578" s="39"/>
      <c r="B578" s="40"/>
      <c r="C578" s="41"/>
      <c r="D578" s="242" t="s">
        <v>188</v>
      </c>
      <c r="E578" s="41"/>
      <c r="F578" s="243" t="s">
        <v>2165</v>
      </c>
      <c r="G578" s="41"/>
      <c r="H578" s="41"/>
      <c r="I578" s="244"/>
      <c r="J578" s="41"/>
      <c r="K578" s="41"/>
      <c r="L578" s="45"/>
      <c r="M578" s="245"/>
      <c r="N578" s="246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188</v>
      </c>
      <c r="AU578" s="18" t="s">
        <v>87</v>
      </c>
    </row>
    <row r="579" s="15" customFormat="1">
      <c r="A579" s="15"/>
      <c r="B579" s="270"/>
      <c r="C579" s="271"/>
      <c r="D579" s="242" t="s">
        <v>190</v>
      </c>
      <c r="E579" s="272" t="s">
        <v>1</v>
      </c>
      <c r="F579" s="273" t="s">
        <v>3427</v>
      </c>
      <c r="G579" s="271"/>
      <c r="H579" s="272" t="s">
        <v>1</v>
      </c>
      <c r="I579" s="274"/>
      <c r="J579" s="271"/>
      <c r="K579" s="271"/>
      <c r="L579" s="275"/>
      <c r="M579" s="276"/>
      <c r="N579" s="277"/>
      <c r="O579" s="277"/>
      <c r="P579" s="277"/>
      <c r="Q579" s="277"/>
      <c r="R579" s="277"/>
      <c r="S579" s="277"/>
      <c r="T579" s="27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9" t="s">
        <v>190</v>
      </c>
      <c r="AU579" s="279" t="s">
        <v>87</v>
      </c>
      <c r="AV579" s="15" t="s">
        <v>85</v>
      </c>
      <c r="AW579" s="15" t="s">
        <v>34</v>
      </c>
      <c r="AX579" s="15" t="s">
        <v>78</v>
      </c>
      <c r="AY579" s="279" t="s">
        <v>179</v>
      </c>
    </row>
    <row r="580" s="13" customFormat="1">
      <c r="A580" s="13"/>
      <c r="B580" s="247"/>
      <c r="C580" s="248"/>
      <c r="D580" s="242" t="s">
        <v>190</v>
      </c>
      <c r="E580" s="249" t="s">
        <v>1</v>
      </c>
      <c r="F580" s="250" t="s">
        <v>3558</v>
      </c>
      <c r="G580" s="248"/>
      <c r="H580" s="251">
        <v>183</v>
      </c>
      <c r="I580" s="252"/>
      <c r="J580" s="248"/>
      <c r="K580" s="248"/>
      <c r="L580" s="253"/>
      <c r="M580" s="254"/>
      <c r="N580" s="255"/>
      <c r="O580" s="255"/>
      <c r="P580" s="255"/>
      <c r="Q580" s="255"/>
      <c r="R580" s="255"/>
      <c r="S580" s="255"/>
      <c r="T580" s="25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7" t="s">
        <v>190</v>
      </c>
      <c r="AU580" s="257" t="s">
        <v>87</v>
      </c>
      <c r="AV580" s="13" t="s">
        <v>87</v>
      </c>
      <c r="AW580" s="13" t="s">
        <v>34</v>
      </c>
      <c r="AX580" s="13" t="s">
        <v>78</v>
      </c>
      <c r="AY580" s="257" t="s">
        <v>179</v>
      </c>
    </row>
    <row r="581" s="15" customFormat="1">
      <c r="A581" s="15"/>
      <c r="B581" s="270"/>
      <c r="C581" s="271"/>
      <c r="D581" s="242" t="s">
        <v>190</v>
      </c>
      <c r="E581" s="272" t="s">
        <v>1</v>
      </c>
      <c r="F581" s="273" t="s">
        <v>3443</v>
      </c>
      <c r="G581" s="271"/>
      <c r="H581" s="272" t="s">
        <v>1</v>
      </c>
      <c r="I581" s="274"/>
      <c r="J581" s="271"/>
      <c r="K581" s="271"/>
      <c r="L581" s="275"/>
      <c r="M581" s="276"/>
      <c r="N581" s="277"/>
      <c r="O581" s="277"/>
      <c r="P581" s="277"/>
      <c r="Q581" s="277"/>
      <c r="R581" s="277"/>
      <c r="S581" s="277"/>
      <c r="T581" s="27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9" t="s">
        <v>190</v>
      </c>
      <c r="AU581" s="279" t="s">
        <v>87</v>
      </c>
      <c r="AV581" s="15" t="s">
        <v>85</v>
      </c>
      <c r="AW581" s="15" t="s">
        <v>34</v>
      </c>
      <c r="AX581" s="15" t="s">
        <v>78</v>
      </c>
      <c r="AY581" s="279" t="s">
        <v>179</v>
      </c>
    </row>
    <row r="582" s="13" customFormat="1">
      <c r="A582" s="13"/>
      <c r="B582" s="247"/>
      <c r="C582" s="248"/>
      <c r="D582" s="242" t="s">
        <v>190</v>
      </c>
      <c r="E582" s="249" t="s">
        <v>1</v>
      </c>
      <c r="F582" s="250" t="s">
        <v>3559</v>
      </c>
      <c r="G582" s="248"/>
      <c r="H582" s="251">
        <v>177</v>
      </c>
      <c r="I582" s="252"/>
      <c r="J582" s="248"/>
      <c r="K582" s="248"/>
      <c r="L582" s="253"/>
      <c r="M582" s="254"/>
      <c r="N582" s="255"/>
      <c r="O582" s="255"/>
      <c r="P582" s="255"/>
      <c r="Q582" s="255"/>
      <c r="R582" s="255"/>
      <c r="S582" s="255"/>
      <c r="T582" s="25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7" t="s">
        <v>190</v>
      </c>
      <c r="AU582" s="257" t="s">
        <v>87</v>
      </c>
      <c r="AV582" s="13" t="s">
        <v>87</v>
      </c>
      <c r="AW582" s="13" t="s">
        <v>34</v>
      </c>
      <c r="AX582" s="13" t="s">
        <v>78</v>
      </c>
      <c r="AY582" s="257" t="s">
        <v>179</v>
      </c>
    </row>
    <row r="583" s="14" customFormat="1">
      <c r="A583" s="14"/>
      <c r="B583" s="258"/>
      <c r="C583" s="259"/>
      <c r="D583" s="242" t="s">
        <v>190</v>
      </c>
      <c r="E583" s="260" t="s">
        <v>1</v>
      </c>
      <c r="F583" s="261" t="s">
        <v>192</v>
      </c>
      <c r="G583" s="259"/>
      <c r="H583" s="262">
        <v>360</v>
      </c>
      <c r="I583" s="263"/>
      <c r="J583" s="259"/>
      <c r="K583" s="259"/>
      <c r="L583" s="264"/>
      <c r="M583" s="265"/>
      <c r="N583" s="266"/>
      <c r="O583" s="266"/>
      <c r="P583" s="266"/>
      <c r="Q583" s="266"/>
      <c r="R583" s="266"/>
      <c r="S583" s="266"/>
      <c r="T583" s="26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8" t="s">
        <v>190</v>
      </c>
      <c r="AU583" s="268" t="s">
        <v>87</v>
      </c>
      <c r="AV583" s="14" t="s">
        <v>186</v>
      </c>
      <c r="AW583" s="14" t="s">
        <v>34</v>
      </c>
      <c r="AX583" s="14" t="s">
        <v>85</v>
      </c>
      <c r="AY583" s="268" t="s">
        <v>179</v>
      </c>
    </row>
    <row r="584" s="2" customFormat="1" ht="24.15" customHeight="1">
      <c r="A584" s="39"/>
      <c r="B584" s="40"/>
      <c r="C584" s="229" t="s">
        <v>593</v>
      </c>
      <c r="D584" s="229" t="s">
        <v>181</v>
      </c>
      <c r="E584" s="230" t="s">
        <v>1617</v>
      </c>
      <c r="F584" s="231" t="s">
        <v>1618</v>
      </c>
      <c r="G584" s="232" t="s">
        <v>195</v>
      </c>
      <c r="H584" s="233">
        <v>20</v>
      </c>
      <c r="I584" s="234"/>
      <c r="J584" s="235">
        <f>ROUND(I584*H584,2)</f>
        <v>0</v>
      </c>
      <c r="K584" s="231" t="s">
        <v>1</v>
      </c>
      <c r="L584" s="45"/>
      <c r="M584" s="236" t="s">
        <v>1</v>
      </c>
      <c r="N584" s="237" t="s">
        <v>43</v>
      </c>
      <c r="O584" s="92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0" t="s">
        <v>186</v>
      </c>
      <c r="AT584" s="240" t="s">
        <v>181</v>
      </c>
      <c r="AU584" s="240" t="s">
        <v>87</v>
      </c>
      <c r="AY584" s="18" t="s">
        <v>179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85</v>
      </c>
      <c r="BK584" s="241">
        <f>ROUND(I584*H584,2)</f>
        <v>0</v>
      </c>
      <c r="BL584" s="18" t="s">
        <v>186</v>
      </c>
      <c r="BM584" s="240" t="s">
        <v>3623</v>
      </c>
    </row>
    <row r="585" s="2" customFormat="1">
      <c r="A585" s="39"/>
      <c r="B585" s="40"/>
      <c r="C585" s="41"/>
      <c r="D585" s="242" t="s">
        <v>188</v>
      </c>
      <c r="E585" s="41"/>
      <c r="F585" s="243" t="s">
        <v>1618</v>
      </c>
      <c r="G585" s="41"/>
      <c r="H585" s="41"/>
      <c r="I585" s="244"/>
      <c r="J585" s="41"/>
      <c r="K585" s="41"/>
      <c r="L585" s="45"/>
      <c r="M585" s="245"/>
      <c r="N585" s="24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188</v>
      </c>
      <c r="AU585" s="18" t="s">
        <v>87</v>
      </c>
    </row>
    <row r="586" s="2" customFormat="1" ht="33" customHeight="1">
      <c r="A586" s="39"/>
      <c r="B586" s="40"/>
      <c r="C586" s="229" t="s">
        <v>599</v>
      </c>
      <c r="D586" s="229" t="s">
        <v>181</v>
      </c>
      <c r="E586" s="230" t="s">
        <v>3624</v>
      </c>
      <c r="F586" s="231" t="s">
        <v>3625</v>
      </c>
      <c r="G586" s="232" t="s">
        <v>195</v>
      </c>
      <c r="H586" s="233">
        <v>1</v>
      </c>
      <c r="I586" s="234"/>
      <c r="J586" s="235">
        <f>ROUND(I586*H586,2)</f>
        <v>0</v>
      </c>
      <c r="K586" s="231" t="s">
        <v>1</v>
      </c>
      <c r="L586" s="45"/>
      <c r="M586" s="236" t="s">
        <v>1</v>
      </c>
      <c r="N586" s="237" t="s">
        <v>43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186</v>
      </c>
      <c r="AT586" s="240" t="s">
        <v>181</v>
      </c>
      <c r="AU586" s="240" t="s">
        <v>87</v>
      </c>
      <c r="AY586" s="18" t="s">
        <v>179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85</v>
      </c>
      <c r="BK586" s="241">
        <f>ROUND(I586*H586,2)</f>
        <v>0</v>
      </c>
      <c r="BL586" s="18" t="s">
        <v>186</v>
      </c>
      <c r="BM586" s="240" t="s">
        <v>3626</v>
      </c>
    </row>
    <row r="587" s="2" customFormat="1">
      <c r="A587" s="39"/>
      <c r="B587" s="40"/>
      <c r="C587" s="41"/>
      <c r="D587" s="242" t="s">
        <v>188</v>
      </c>
      <c r="E587" s="41"/>
      <c r="F587" s="243" t="s">
        <v>3625</v>
      </c>
      <c r="G587" s="41"/>
      <c r="H587" s="41"/>
      <c r="I587" s="244"/>
      <c r="J587" s="41"/>
      <c r="K587" s="41"/>
      <c r="L587" s="45"/>
      <c r="M587" s="245"/>
      <c r="N587" s="246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188</v>
      </c>
      <c r="AU587" s="18" t="s">
        <v>87</v>
      </c>
    </row>
    <row r="588" s="15" customFormat="1">
      <c r="A588" s="15"/>
      <c r="B588" s="270"/>
      <c r="C588" s="271"/>
      <c r="D588" s="242" t="s">
        <v>190</v>
      </c>
      <c r="E588" s="272" t="s">
        <v>1</v>
      </c>
      <c r="F588" s="273" t="s">
        <v>3627</v>
      </c>
      <c r="G588" s="271"/>
      <c r="H588" s="272" t="s">
        <v>1</v>
      </c>
      <c r="I588" s="274"/>
      <c r="J588" s="271"/>
      <c r="K588" s="271"/>
      <c r="L588" s="275"/>
      <c r="M588" s="276"/>
      <c r="N588" s="277"/>
      <c r="O588" s="277"/>
      <c r="P588" s="277"/>
      <c r="Q588" s="277"/>
      <c r="R588" s="277"/>
      <c r="S588" s="277"/>
      <c r="T588" s="27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9" t="s">
        <v>190</v>
      </c>
      <c r="AU588" s="279" t="s">
        <v>87</v>
      </c>
      <c r="AV588" s="15" t="s">
        <v>85</v>
      </c>
      <c r="AW588" s="15" t="s">
        <v>34</v>
      </c>
      <c r="AX588" s="15" t="s">
        <v>78</v>
      </c>
      <c r="AY588" s="279" t="s">
        <v>179</v>
      </c>
    </row>
    <row r="589" s="13" customFormat="1">
      <c r="A589" s="13"/>
      <c r="B589" s="247"/>
      <c r="C589" s="248"/>
      <c r="D589" s="242" t="s">
        <v>190</v>
      </c>
      <c r="E589" s="249" t="s">
        <v>1</v>
      </c>
      <c r="F589" s="250" t="s">
        <v>85</v>
      </c>
      <c r="G589" s="248"/>
      <c r="H589" s="251">
        <v>1</v>
      </c>
      <c r="I589" s="252"/>
      <c r="J589" s="248"/>
      <c r="K589" s="248"/>
      <c r="L589" s="253"/>
      <c r="M589" s="254"/>
      <c r="N589" s="255"/>
      <c r="O589" s="255"/>
      <c r="P589" s="255"/>
      <c r="Q589" s="255"/>
      <c r="R589" s="255"/>
      <c r="S589" s="255"/>
      <c r="T589" s="25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7" t="s">
        <v>190</v>
      </c>
      <c r="AU589" s="257" t="s">
        <v>87</v>
      </c>
      <c r="AV589" s="13" t="s">
        <v>87</v>
      </c>
      <c r="AW589" s="13" t="s">
        <v>34</v>
      </c>
      <c r="AX589" s="13" t="s">
        <v>78</v>
      </c>
      <c r="AY589" s="257" t="s">
        <v>179</v>
      </c>
    </row>
    <row r="590" s="14" customFormat="1">
      <c r="A590" s="14"/>
      <c r="B590" s="258"/>
      <c r="C590" s="259"/>
      <c r="D590" s="242" t="s">
        <v>190</v>
      </c>
      <c r="E590" s="260" t="s">
        <v>1</v>
      </c>
      <c r="F590" s="261" t="s">
        <v>192</v>
      </c>
      <c r="G590" s="259"/>
      <c r="H590" s="262">
        <v>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8" t="s">
        <v>190</v>
      </c>
      <c r="AU590" s="268" t="s">
        <v>87</v>
      </c>
      <c r="AV590" s="14" t="s">
        <v>186</v>
      </c>
      <c r="AW590" s="14" t="s">
        <v>34</v>
      </c>
      <c r="AX590" s="14" t="s">
        <v>85</v>
      </c>
      <c r="AY590" s="268" t="s">
        <v>179</v>
      </c>
    </row>
    <row r="591" s="2" customFormat="1" ht="24.15" customHeight="1">
      <c r="A591" s="39"/>
      <c r="B591" s="40"/>
      <c r="C591" s="280" t="s">
        <v>605</v>
      </c>
      <c r="D591" s="280" t="s">
        <v>400</v>
      </c>
      <c r="E591" s="281" t="s">
        <v>3628</v>
      </c>
      <c r="F591" s="282" t="s">
        <v>3629</v>
      </c>
      <c r="G591" s="283" t="s">
        <v>195</v>
      </c>
      <c r="H591" s="284">
        <v>1</v>
      </c>
      <c r="I591" s="285"/>
      <c r="J591" s="286">
        <f>ROUND(I591*H591,2)</f>
        <v>0</v>
      </c>
      <c r="K591" s="282" t="s">
        <v>1</v>
      </c>
      <c r="L591" s="287"/>
      <c r="M591" s="288" t="s">
        <v>1</v>
      </c>
      <c r="N591" s="289" t="s">
        <v>43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227</v>
      </c>
      <c r="AT591" s="240" t="s">
        <v>400</v>
      </c>
      <c r="AU591" s="240" t="s">
        <v>87</v>
      </c>
      <c r="AY591" s="18" t="s">
        <v>179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85</v>
      </c>
      <c r="BK591" s="241">
        <f>ROUND(I591*H591,2)</f>
        <v>0</v>
      </c>
      <c r="BL591" s="18" t="s">
        <v>186</v>
      </c>
      <c r="BM591" s="240" t="s">
        <v>3630</v>
      </c>
    </row>
    <row r="592" s="2" customFormat="1">
      <c r="A592" s="39"/>
      <c r="B592" s="40"/>
      <c r="C592" s="41"/>
      <c r="D592" s="242" t="s">
        <v>188</v>
      </c>
      <c r="E592" s="41"/>
      <c r="F592" s="243" t="s">
        <v>3629</v>
      </c>
      <c r="G592" s="41"/>
      <c r="H592" s="41"/>
      <c r="I592" s="244"/>
      <c r="J592" s="41"/>
      <c r="K592" s="41"/>
      <c r="L592" s="45"/>
      <c r="M592" s="245"/>
      <c r="N592" s="24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188</v>
      </c>
      <c r="AU592" s="18" t="s">
        <v>87</v>
      </c>
    </row>
    <row r="593" s="2" customFormat="1" ht="24.15" customHeight="1">
      <c r="A593" s="39"/>
      <c r="B593" s="40"/>
      <c r="C593" s="229" t="s">
        <v>612</v>
      </c>
      <c r="D593" s="229" t="s">
        <v>181</v>
      </c>
      <c r="E593" s="230" t="s">
        <v>3269</v>
      </c>
      <c r="F593" s="231" t="s">
        <v>3270</v>
      </c>
      <c r="G593" s="232" t="s">
        <v>195</v>
      </c>
      <c r="H593" s="233">
        <v>3</v>
      </c>
      <c r="I593" s="234"/>
      <c r="J593" s="235">
        <f>ROUND(I593*H593,2)</f>
        <v>0</v>
      </c>
      <c r="K593" s="231" t="s">
        <v>1</v>
      </c>
      <c r="L593" s="45"/>
      <c r="M593" s="236" t="s">
        <v>1</v>
      </c>
      <c r="N593" s="237" t="s">
        <v>43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186</v>
      </c>
      <c r="AT593" s="240" t="s">
        <v>181</v>
      </c>
      <c r="AU593" s="240" t="s">
        <v>87</v>
      </c>
      <c r="AY593" s="18" t="s">
        <v>179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85</v>
      </c>
      <c r="BK593" s="241">
        <f>ROUND(I593*H593,2)</f>
        <v>0</v>
      </c>
      <c r="BL593" s="18" t="s">
        <v>186</v>
      </c>
      <c r="BM593" s="240" t="s">
        <v>3631</v>
      </c>
    </row>
    <row r="594" s="2" customFormat="1">
      <c r="A594" s="39"/>
      <c r="B594" s="40"/>
      <c r="C594" s="41"/>
      <c r="D594" s="242" t="s">
        <v>188</v>
      </c>
      <c r="E594" s="41"/>
      <c r="F594" s="243" t="s">
        <v>3270</v>
      </c>
      <c r="G594" s="41"/>
      <c r="H594" s="41"/>
      <c r="I594" s="244"/>
      <c r="J594" s="41"/>
      <c r="K594" s="41"/>
      <c r="L594" s="45"/>
      <c r="M594" s="245"/>
      <c r="N594" s="246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188</v>
      </c>
      <c r="AU594" s="18" t="s">
        <v>87</v>
      </c>
    </row>
    <row r="595" s="15" customFormat="1">
      <c r="A595" s="15"/>
      <c r="B595" s="270"/>
      <c r="C595" s="271"/>
      <c r="D595" s="242" t="s">
        <v>190</v>
      </c>
      <c r="E595" s="272" t="s">
        <v>1</v>
      </c>
      <c r="F595" s="273" t="s">
        <v>3632</v>
      </c>
      <c r="G595" s="271"/>
      <c r="H595" s="272" t="s">
        <v>1</v>
      </c>
      <c r="I595" s="274"/>
      <c r="J595" s="271"/>
      <c r="K595" s="271"/>
      <c r="L595" s="275"/>
      <c r="M595" s="276"/>
      <c r="N595" s="277"/>
      <c r="O595" s="277"/>
      <c r="P595" s="277"/>
      <c r="Q595" s="277"/>
      <c r="R595" s="277"/>
      <c r="S595" s="277"/>
      <c r="T595" s="278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9" t="s">
        <v>190</v>
      </c>
      <c r="AU595" s="279" t="s">
        <v>87</v>
      </c>
      <c r="AV595" s="15" t="s">
        <v>85</v>
      </c>
      <c r="AW595" s="15" t="s">
        <v>34</v>
      </c>
      <c r="AX595" s="15" t="s">
        <v>78</v>
      </c>
      <c r="AY595" s="279" t="s">
        <v>179</v>
      </c>
    </row>
    <row r="596" s="13" customFormat="1">
      <c r="A596" s="13"/>
      <c r="B596" s="247"/>
      <c r="C596" s="248"/>
      <c r="D596" s="242" t="s">
        <v>190</v>
      </c>
      <c r="E596" s="249" t="s">
        <v>1</v>
      </c>
      <c r="F596" s="250" t="s">
        <v>95</v>
      </c>
      <c r="G596" s="248"/>
      <c r="H596" s="251">
        <v>3</v>
      </c>
      <c r="I596" s="252"/>
      <c r="J596" s="248"/>
      <c r="K596" s="248"/>
      <c r="L596" s="253"/>
      <c r="M596" s="254"/>
      <c r="N596" s="255"/>
      <c r="O596" s="255"/>
      <c r="P596" s="255"/>
      <c r="Q596" s="255"/>
      <c r="R596" s="255"/>
      <c r="S596" s="255"/>
      <c r="T596" s="25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7" t="s">
        <v>190</v>
      </c>
      <c r="AU596" s="257" t="s">
        <v>87</v>
      </c>
      <c r="AV596" s="13" t="s">
        <v>87</v>
      </c>
      <c r="AW596" s="13" t="s">
        <v>34</v>
      </c>
      <c r="AX596" s="13" t="s">
        <v>78</v>
      </c>
      <c r="AY596" s="257" t="s">
        <v>179</v>
      </c>
    </row>
    <row r="597" s="14" customFormat="1">
      <c r="A597" s="14"/>
      <c r="B597" s="258"/>
      <c r="C597" s="259"/>
      <c r="D597" s="242" t="s">
        <v>190</v>
      </c>
      <c r="E597" s="260" t="s">
        <v>1</v>
      </c>
      <c r="F597" s="261" t="s">
        <v>192</v>
      </c>
      <c r="G597" s="259"/>
      <c r="H597" s="262">
        <v>3</v>
      </c>
      <c r="I597" s="263"/>
      <c r="J597" s="259"/>
      <c r="K597" s="259"/>
      <c r="L597" s="264"/>
      <c r="M597" s="265"/>
      <c r="N597" s="266"/>
      <c r="O597" s="266"/>
      <c r="P597" s="266"/>
      <c r="Q597" s="266"/>
      <c r="R597" s="266"/>
      <c r="S597" s="266"/>
      <c r="T597" s="26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8" t="s">
        <v>190</v>
      </c>
      <c r="AU597" s="268" t="s">
        <v>87</v>
      </c>
      <c r="AV597" s="14" t="s">
        <v>186</v>
      </c>
      <c r="AW597" s="14" t="s">
        <v>34</v>
      </c>
      <c r="AX597" s="14" t="s">
        <v>85</v>
      </c>
      <c r="AY597" s="268" t="s">
        <v>179</v>
      </c>
    </row>
    <row r="598" s="2" customFormat="1" ht="24.15" customHeight="1">
      <c r="A598" s="39"/>
      <c r="B598" s="40"/>
      <c r="C598" s="229" t="s">
        <v>618</v>
      </c>
      <c r="D598" s="229" t="s">
        <v>181</v>
      </c>
      <c r="E598" s="230" t="s">
        <v>3633</v>
      </c>
      <c r="F598" s="231" t="s">
        <v>3634</v>
      </c>
      <c r="G598" s="232" t="s">
        <v>195</v>
      </c>
      <c r="H598" s="233">
        <v>3</v>
      </c>
      <c r="I598" s="234"/>
      <c r="J598" s="235">
        <f>ROUND(I598*H598,2)</f>
        <v>0</v>
      </c>
      <c r="K598" s="231" t="s">
        <v>1</v>
      </c>
      <c r="L598" s="45"/>
      <c r="M598" s="236" t="s">
        <v>1</v>
      </c>
      <c r="N598" s="237" t="s">
        <v>43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186</v>
      </c>
      <c r="AT598" s="240" t="s">
        <v>181</v>
      </c>
      <c r="AU598" s="240" t="s">
        <v>87</v>
      </c>
      <c r="AY598" s="18" t="s">
        <v>179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85</v>
      </c>
      <c r="BK598" s="241">
        <f>ROUND(I598*H598,2)</f>
        <v>0</v>
      </c>
      <c r="BL598" s="18" t="s">
        <v>186</v>
      </c>
      <c r="BM598" s="240" t="s">
        <v>3635</v>
      </c>
    </row>
    <row r="599" s="2" customFormat="1">
      <c r="A599" s="39"/>
      <c r="B599" s="40"/>
      <c r="C599" s="41"/>
      <c r="D599" s="242" t="s">
        <v>188</v>
      </c>
      <c r="E599" s="41"/>
      <c r="F599" s="243" t="s">
        <v>3634</v>
      </c>
      <c r="G599" s="41"/>
      <c r="H599" s="41"/>
      <c r="I599" s="244"/>
      <c r="J599" s="41"/>
      <c r="K599" s="41"/>
      <c r="L599" s="45"/>
      <c r="M599" s="245"/>
      <c r="N599" s="246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188</v>
      </c>
      <c r="AU599" s="18" t="s">
        <v>87</v>
      </c>
    </row>
    <row r="600" s="15" customFormat="1">
      <c r="A600" s="15"/>
      <c r="B600" s="270"/>
      <c r="C600" s="271"/>
      <c r="D600" s="242" t="s">
        <v>190</v>
      </c>
      <c r="E600" s="272" t="s">
        <v>1</v>
      </c>
      <c r="F600" s="273" t="s">
        <v>3636</v>
      </c>
      <c r="G600" s="271"/>
      <c r="H600" s="272" t="s">
        <v>1</v>
      </c>
      <c r="I600" s="274"/>
      <c r="J600" s="271"/>
      <c r="K600" s="271"/>
      <c r="L600" s="275"/>
      <c r="M600" s="276"/>
      <c r="N600" s="277"/>
      <c r="O600" s="277"/>
      <c r="P600" s="277"/>
      <c r="Q600" s="277"/>
      <c r="R600" s="277"/>
      <c r="S600" s="277"/>
      <c r="T600" s="27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9" t="s">
        <v>190</v>
      </c>
      <c r="AU600" s="279" t="s">
        <v>87</v>
      </c>
      <c r="AV600" s="15" t="s">
        <v>85</v>
      </c>
      <c r="AW600" s="15" t="s">
        <v>34</v>
      </c>
      <c r="AX600" s="15" t="s">
        <v>78</v>
      </c>
      <c r="AY600" s="279" t="s">
        <v>179</v>
      </c>
    </row>
    <row r="601" s="13" customFormat="1">
      <c r="A601" s="13"/>
      <c r="B601" s="247"/>
      <c r="C601" s="248"/>
      <c r="D601" s="242" t="s">
        <v>190</v>
      </c>
      <c r="E601" s="249" t="s">
        <v>1</v>
      </c>
      <c r="F601" s="250" t="s">
        <v>95</v>
      </c>
      <c r="G601" s="248"/>
      <c r="H601" s="251">
        <v>3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7" t="s">
        <v>190</v>
      </c>
      <c r="AU601" s="257" t="s">
        <v>87</v>
      </c>
      <c r="AV601" s="13" t="s">
        <v>87</v>
      </c>
      <c r="AW601" s="13" t="s">
        <v>34</v>
      </c>
      <c r="AX601" s="13" t="s">
        <v>78</v>
      </c>
      <c r="AY601" s="257" t="s">
        <v>179</v>
      </c>
    </row>
    <row r="602" s="14" customFormat="1">
      <c r="A602" s="14"/>
      <c r="B602" s="258"/>
      <c r="C602" s="259"/>
      <c r="D602" s="242" t="s">
        <v>190</v>
      </c>
      <c r="E602" s="260" t="s">
        <v>1</v>
      </c>
      <c r="F602" s="261" t="s">
        <v>192</v>
      </c>
      <c r="G602" s="259"/>
      <c r="H602" s="262">
        <v>3</v>
      </c>
      <c r="I602" s="263"/>
      <c r="J602" s="259"/>
      <c r="K602" s="259"/>
      <c r="L602" s="264"/>
      <c r="M602" s="265"/>
      <c r="N602" s="266"/>
      <c r="O602" s="266"/>
      <c r="P602" s="266"/>
      <c r="Q602" s="266"/>
      <c r="R602" s="266"/>
      <c r="S602" s="266"/>
      <c r="T602" s="26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8" t="s">
        <v>190</v>
      </c>
      <c r="AU602" s="268" t="s">
        <v>87</v>
      </c>
      <c r="AV602" s="14" t="s">
        <v>186</v>
      </c>
      <c r="AW602" s="14" t="s">
        <v>34</v>
      </c>
      <c r="AX602" s="14" t="s">
        <v>85</v>
      </c>
      <c r="AY602" s="268" t="s">
        <v>179</v>
      </c>
    </row>
    <row r="603" s="2" customFormat="1" ht="16.5" customHeight="1">
      <c r="A603" s="39"/>
      <c r="B603" s="40"/>
      <c r="C603" s="280" t="s">
        <v>625</v>
      </c>
      <c r="D603" s="280" t="s">
        <v>400</v>
      </c>
      <c r="E603" s="281" t="s">
        <v>3637</v>
      </c>
      <c r="F603" s="282" t="s">
        <v>3638</v>
      </c>
      <c r="G603" s="283" t="s">
        <v>195</v>
      </c>
      <c r="H603" s="284">
        <v>3</v>
      </c>
      <c r="I603" s="285"/>
      <c r="J603" s="286">
        <f>ROUND(I603*H603,2)</f>
        <v>0</v>
      </c>
      <c r="K603" s="282" t="s">
        <v>1</v>
      </c>
      <c r="L603" s="287"/>
      <c r="M603" s="288" t="s">
        <v>1</v>
      </c>
      <c r="N603" s="289" t="s">
        <v>43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227</v>
      </c>
      <c r="AT603" s="240" t="s">
        <v>400</v>
      </c>
      <c r="AU603" s="240" t="s">
        <v>87</v>
      </c>
      <c r="AY603" s="18" t="s">
        <v>179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85</v>
      </c>
      <c r="BK603" s="241">
        <f>ROUND(I603*H603,2)</f>
        <v>0</v>
      </c>
      <c r="BL603" s="18" t="s">
        <v>186</v>
      </c>
      <c r="BM603" s="240" t="s">
        <v>3639</v>
      </c>
    </row>
    <row r="604" s="2" customFormat="1">
      <c r="A604" s="39"/>
      <c r="B604" s="40"/>
      <c r="C604" s="41"/>
      <c r="D604" s="242" t="s">
        <v>188</v>
      </c>
      <c r="E604" s="41"/>
      <c r="F604" s="243" t="s">
        <v>3638</v>
      </c>
      <c r="G604" s="41"/>
      <c r="H604" s="41"/>
      <c r="I604" s="244"/>
      <c r="J604" s="41"/>
      <c r="K604" s="41"/>
      <c r="L604" s="45"/>
      <c r="M604" s="245"/>
      <c r="N604" s="246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188</v>
      </c>
      <c r="AU604" s="18" t="s">
        <v>87</v>
      </c>
    </row>
    <row r="605" s="2" customFormat="1" ht="24.15" customHeight="1">
      <c r="A605" s="39"/>
      <c r="B605" s="40"/>
      <c r="C605" s="229" t="s">
        <v>631</v>
      </c>
      <c r="D605" s="229" t="s">
        <v>181</v>
      </c>
      <c r="E605" s="230" t="s">
        <v>3640</v>
      </c>
      <c r="F605" s="231" t="s">
        <v>3641</v>
      </c>
      <c r="G605" s="232" t="s">
        <v>195</v>
      </c>
      <c r="H605" s="233">
        <v>17</v>
      </c>
      <c r="I605" s="234"/>
      <c r="J605" s="235">
        <f>ROUND(I605*H605,2)</f>
        <v>0</v>
      </c>
      <c r="K605" s="231" t="s">
        <v>1</v>
      </c>
      <c r="L605" s="45"/>
      <c r="M605" s="236" t="s">
        <v>1</v>
      </c>
      <c r="N605" s="237" t="s">
        <v>43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186</v>
      </c>
      <c r="AT605" s="240" t="s">
        <v>181</v>
      </c>
      <c r="AU605" s="240" t="s">
        <v>87</v>
      </c>
      <c r="AY605" s="18" t="s">
        <v>179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85</v>
      </c>
      <c r="BK605" s="241">
        <f>ROUND(I605*H605,2)</f>
        <v>0</v>
      </c>
      <c r="BL605" s="18" t="s">
        <v>186</v>
      </c>
      <c r="BM605" s="240" t="s">
        <v>3642</v>
      </c>
    </row>
    <row r="606" s="2" customFormat="1">
      <c r="A606" s="39"/>
      <c r="B606" s="40"/>
      <c r="C606" s="41"/>
      <c r="D606" s="242" t="s">
        <v>188</v>
      </c>
      <c r="E606" s="41"/>
      <c r="F606" s="243" t="s">
        <v>3641</v>
      </c>
      <c r="G606" s="41"/>
      <c r="H606" s="41"/>
      <c r="I606" s="244"/>
      <c r="J606" s="41"/>
      <c r="K606" s="41"/>
      <c r="L606" s="45"/>
      <c r="M606" s="245"/>
      <c r="N606" s="24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188</v>
      </c>
      <c r="AU606" s="18" t="s">
        <v>87</v>
      </c>
    </row>
    <row r="607" s="2" customFormat="1" ht="16.5" customHeight="1">
      <c r="A607" s="39"/>
      <c r="B607" s="40"/>
      <c r="C607" s="229" t="s">
        <v>637</v>
      </c>
      <c r="D607" s="229" t="s">
        <v>181</v>
      </c>
      <c r="E607" s="230" t="s">
        <v>3643</v>
      </c>
      <c r="F607" s="231" t="s">
        <v>3644</v>
      </c>
      <c r="G607" s="232" t="s">
        <v>195</v>
      </c>
      <c r="H607" s="233">
        <v>19</v>
      </c>
      <c r="I607" s="234"/>
      <c r="J607" s="235">
        <f>ROUND(I607*H607,2)</f>
        <v>0</v>
      </c>
      <c r="K607" s="231" t="s">
        <v>1</v>
      </c>
      <c r="L607" s="45"/>
      <c r="M607" s="236" t="s">
        <v>1</v>
      </c>
      <c r="N607" s="237" t="s">
        <v>43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186</v>
      </c>
      <c r="AT607" s="240" t="s">
        <v>181</v>
      </c>
      <c r="AU607" s="240" t="s">
        <v>87</v>
      </c>
      <c r="AY607" s="18" t="s">
        <v>179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85</v>
      </c>
      <c r="BK607" s="241">
        <f>ROUND(I607*H607,2)</f>
        <v>0</v>
      </c>
      <c r="BL607" s="18" t="s">
        <v>186</v>
      </c>
      <c r="BM607" s="240" t="s">
        <v>3645</v>
      </c>
    </row>
    <row r="608" s="2" customFormat="1">
      <c r="A608" s="39"/>
      <c r="B608" s="40"/>
      <c r="C608" s="41"/>
      <c r="D608" s="242" t="s">
        <v>188</v>
      </c>
      <c r="E608" s="41"/>
      <c r="F608" s="243" t="s">
        <v>3644</v>
      </c>
      <c r="G608" s="41"/>
      <c r="H608" s="41"/>
      <c r="I608" s="244"/>
      <c r="J608" s="41"/>
      <c r="K608" s="41"/>
      <c r="L608" s="45"/>
      <c r="M608" s="245"/>
      <c r="N608" s="246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188</v>
      </c>
      <c r="AU608" s="18" t="s">
        <v>87</v>
      </c>
    </row>
    <row r="609" s="15" customFormat="1">
      <c r="A609" s="15"/>
      <c r="B609" s="270"/>
      <c r="C609" s="271"/>
      <c r="D609" s="242" t="s">
        <v>190</v>
      </c>
      <c r="E609" s="272" t="s">
        <v>1</v>
      </c>
      <c r="F609" s="273" t="s">
        <v>3646</v>
      </c>
      <c r="G609" s="271"/>
      <c r="H609" s="272" t="s">
        <v>1</v>
      </c>
      <c r="I609" s="274"/>
      <c r="J609" s="271"/>
      <c r="K609" s="271"/>
      <c r="L609" s="275"/>
      <c r="M609" s="276"/>
      <c r="N609" s="277"/>
      <c r="O609" s="277"/>
      <c r="P609" s="277"/>
      <c r="Q609" s="277"/>
      <c r="R609" s="277"/>
      <c r="S609" s="277"/>
      <c r="T609" s="27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9" t="s">
        <v>190</v>
      </c>
      <c r="AU609" s="279" t="s">
        <v>87</v>
      </c>
      <c r="AV609" s="15" t="s">
        <v>85</v>
      </c>
      <c r="AW609" s="15" t="s">
        <v>34</v>
      </c>
      <c r="AX609" s="15" t="s">
        <v>78</v>
      </c>
      <c r="AY609" s="279" t="s">
        <v>179</v>
      </c>
    </row>
    <row r="610" s="15" customFormat="1">
      <c r="A610" s="15"/>
      <c r="B610" s="270"/>
      <c r="C610" s="271"/>
      <c r="D610" s="242" t="s">
        <v>190</v>
      </c>
      <c r="E610" s="272" t="s">
        <v>1</v>
      </c>
      <c r="F610" s="273" t="s">
        <v>3427</v>
      </c>
      <c r="G610" s="271"/>
      <c r="H610" s="272" t="s">
        <v>1</v>
      </c>
      <c r="I610" s="274"/>
      <c r="J610" s="271"/>
      <c r="K610" s="271"/>
      <c r="L610" s="275"/>
      <c r="M610" s="276"/>
      <c r="N610" s="277"/>
      <c r="O610" s="277"/>
      <c r="P610" s="277"/>
      <c r="Q610" s="277"/>
      <c r="R610" s="277"/>
      <c r="S610" s="277"/>
      <c r="T610" s="278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9" t="s">
        <v>190</v>
      </c>
      <c r="AU610" s="279" t="s">
        <v>87</v>
      </c>
      <c r="AV610" s="15" t="s">
        <v>85</v>
      </c>
      <c r="AW610" s="15" t="s">
        <v>34</v>
      </c>
      <c r="AX610" s="15" t="s">
        <v>78</v>
      </c>
      <c r="AY610" s="279" t="s">
        <v>179</v>
      </c>
    </row>
    <row r="611" s="13" customFormat="1">
      <c r="A611" s="13"/>
      <c r="B611" s="247"/>
      <c r="C611" s="248"/>
      <c r="D611" s="242" t="s">
        <v>190</v>
      </c>
      <c r="E611" s="249" t="s">
        <v>1</v>
      </c>
      <c r="F611" s="250" t="s">
        <v>284</v>
      </c>
      <c r="G611" s="248"/>
      <c r="H611" s="251">
        <v>17</v>
      </c>
      <c r="I611" s="252"/>
      <c r="J611" s="248"/>
      <c r="K611" s="248"/>
      <c r="L611" s="253"/>
      <c r="M611" s="254"/>
      <c r="N611" s="255"/>
      <c r="O611" s="255"/>
      <c r="P611" s="255"/>
      <c r="Q611" s="255"/>
      <c r="R611" s="255"/>
      <c r="S611" s="255"/>
      <c r="T611" s="25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7" t="s">
        <v>190</v>
      </c>
      <c r="AU611" s="257" t="s">
        <v>87</v>
      </c>
      <c r="AV611" s="13" t="s">
        <v>87</v>
      </c>
      <c r="AW611" s="13" t="s">
        <v>34</v>
      </c>
      <c r="AX611" s="13" t="s">
        <v>78</v>
      </c>
      <c r="AY611" s="257" t="s">
        <v>179</v>
      </c>
    </row>
    <row r="612" s="15" customFormat="1">
      <c r="A612" s="15"/>
      <c r="B612" s="270"/>
      <c r="C612" s="271"/>
      <c r="D612" s="242" t="s">
        <v>190</v>
      </c>
      <c r="E612" s="272" t="s">
        <v>1</v>
      </c>
      <c r="F612" s="273" t="s">
        <v>3443</v>
      </c>
      <c r="G612" s="271"/>
      <c r="H612" s="272" t="s">
        <v>1</v>
      </c>
      <c r="I612" s="274"/>
      <c r="J612" s="271"/>
      <c r="K612" s="271"/>
      <c r="L612" s="275"/>
      <c r="M612" s="276"/>
      <c r="N612" s="277"/>
      <c r="O612" s="277"/>
      <c r="P612" s="277"/>
      <c r="Q612" s="277"/>
      <c r="R612" s="277"/>
      <c r="S612" s="277"/>
      <c r="T612" s="27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9" t="s">
        <v>190</v>
      </c>
      <c r="AU612" s="279" t="s">
        <v>87</v>
      </c>
      <c r="AV612" s="15" t="s">
        <v>85</v>
      </c>
      <c r="AW612" s="15" t="s">
        <v>34</v>
      </c>
      <c r="AX612" s="15" t="s">
        <v>78</v>
      </c>
      <c r="AY612" s="279" t="s">
        <v>179</v>
      </c>
    </row>
    <row r="613" s="13" customFormat="1">
      <c r="A613" s="13"/>
      <c r="B613" s="247"/>
      <c r="C613" s="248"/>
      <c r="D613" s="242" t="s">
        <v>190</v>
      </c>
      <c r="E613" s="249" t="s">
        <v>1</v>
      </c>
      <c r="F613" s="250" t="s">
        <v>87</v>
      </c>
      <c r="G613" s="248"/>
      <c r="H613" s="251">
        <v>2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7" t="s">
        <v>190</v>
      </c>
      <c r="AU613" s="257" t="s">
        <v>87</v>
      </c>
      <c r="AV613" s="13" t="s">
        <v>87</v>
      </c>
      <c r="AW613" s="13" t="s">
        <v>34</v>
      </c>
      <c r="AX613" s="13" t="s">
        <v>78</v>
      </c>
      <c r="AY613" s="257" t="s">
        <v>179</v>
      </c>
    </row>
    <row r="614" s="14" customFormat="1">
      <c r="A614" s="14"/>
      <c r="B614" s="258"/>
      <c r="C614" s="259"/>
      <c r="D614" s="242" t="s">
        <v>190</v>
      </c>
      <c r="E614" s="260" t="s">
        <v>1</v>
      </c>
      <c r="F614" s="261" t="s">
        <v>192</v>
      </c>
      <c r="G614" s="259"/>
      <c r="H614" s="262">
        <v>19</v>
      </c>
      <c r="I614" s="263"/>
      <c r="J614" s="259"/>
      <c r="K614" s="259"/>
      <c r="L614" s="264"/>
      <c r="M614" s="265"/>
      <c r="N614" s="266"/>
      <c r="O614" s="266"/>
      <c r="P614" s="266"/>
      <c r="Q614" s="266"/>
      <c r="R614" s="266"/>
      <c r="S614" s="266"/>
      <c r="T614" s="26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8" t="s">
        <v>190</v>
      </c>
      <c r="AU614" s="268" t="s">
        <v>87</v>
      </c>
      <c r="AV614" s="14" t="s">
        <v>186</v>
      </c>
      <c r="AW614" s="14" t="s">
        <v>34</v>
      </c>
      <c r="AX614" s="14" t="s">
        <v>85</v>
      </c>
      <c r="AY614" s="268" t="s">
        <v>179</v>
      </c>
    </row>
    <row r="615" s="2" customFormat="1" ht="16.5" customHeight="1">
      <c r="A615" s="39"/>
      <c r="B615" s="40"/>
      <c r="C615" s="280" t="s">
        <v>643</v>
      </c>
      <c r="D615" s="280" t="s">
        <v>400</v>
      </c>
      <c r="E615" s="281" t="s">
        <v>3647</v>
      </c>
      <c r="F615" s="282" t="s">
        <v>3648</v>
      </c>
      <c r="G615" s="283" t="s">
        <v>195</v>
      </c>
      <c r="H615" s="284">
        <v>19</v>
      </c>
      <c r="I615" s="285"/>
      <c r="J615" s="286">
        <f>ROUND(I615*H615,2)</f>
        <v>0</v>
      </c>
      <c r="K615" s="282" t="s">
        <v>1</v>
      </c>
      <c r="L615" s="287"/>
      <c r="M615" s="288" t="s">
        <v>1</v>
      </c>
      <c r="N615" s="289" t="s">
        <v>43</v>
      </c>
      <c r="O615" s="92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227</v>
      </c>
      <c r="AT615" s="240" t="s">
        <v>400</v>
      </c>
      <c r="AU615" s="240" t="s">
        <v>87</v>
      </c>
      <c r="AY615" s="18" t="s">
        <v>179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85</v>
      </c>
      <c r="BK615" s="241">
        <f>ROUND(I615*H615,2)</f>
        <v>0</v>
      </c>
      <c r="BL615" s="18" t="s">
        <v>186</v>
      </c>
      <c r="BM615" s="240" t="s">
        <v>3649</v>
      </c>
    </row>
    <row r="616" s="2" customFormat="1">
      <c r="A616" s="39"/>
      <c r="B616" s="40"/>
      <c r="C616" s="41"/>
      <c r="D616" s="242" t="s">
        <v>188</v>
      </c>
      <c r="E616" s="41"/>
      <c r="F616" s="243" t="s">
        <v>3648</v>
      </c>
      <c r="G616" s="41"/>
      <c r="H616" s="41"/>
      <c r="I616" s="244"/>
      <c r="J616" s="41"/>
      <c r="K616" s="41"/>
      <c r="L616" s="45"/>
      <c r="M616" s="245"/>
      <c r="N616" s="246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188</v>
      </c>
      <c r="AU616" s="18" t="s">
        <v>87</v>
      </c>
    </row>
    <row r="617" s="15" customFormat="1">
      <c r="A617" s="15"/>
      <c r="B617" s="270"/>
      <c r="C617" s="271"/>
      <c r="D617" s="242" t="s">
        <v>190</v>
      </c>
      <c r="E617" s="272" t="s">
        <v>1</v>
      </c>
      <c r="F617" s="273" t="s">
        <v>3646</v>
      </c>
      <c r="G617" s="271"/>
      <c r="H617" s="272" t="s">
        <v>1</v>
      </c>
      <c r="I617" s="274"/>
      <c r="J617" s="271"/>
      <c r="K617" s="271"/>
      <c r="L617" s="275"/>
      <c r="M617" s="276"/>
      <c r="N617" s="277"/>
      <c r="O617" s="277"/>
      <c r="P617" s="277"/>
      <c r="Q617" s="277"/>
      <c r="R617" s="277"/>
      <c r="S617" s="277"/>
      <c r="T617" s="278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9" t="s">
        <v>190</v>
      </c>
      <c r="AU617" s="279" t="s">
        <v>87</v>
      </c>
      <c r="AV617" s="15" t="s">
        <v>85</v>
      </c>
      <c r="AW617" s="15" t="s">
        <v>34</v>
      </c>
      <c r="AX617" s="15" t="s">
        <v>78</v>
      </c>
      <c r="AY617" s="279" t="s">
        <v>179</v>
      </c>
    </row>
    <row r="618" s="15" customFormat="1">
      <c r="A618" s="15"/>
      <c r="B618" s="270"/>
      <c r="C618" s="271"/>
      <c r="D618" s="242" t="s">
        <v>190</v>
      </c>
      <c r="E618" s="272" t="s">
        <v>1</v>
      </c>
      <c r="F618" s="273" t="s">
        <v>3427</v>
      </c>
      <c r="G618" s="271"/>
      <c r="H618" s="272" t="s">
        <v>1</v>
      </c>
      <c r="I618" s="274"/>
      <c r="J618" s="271"/>
      <c r="K618" s="271"/>
      <c r="L618" s="275"/>
      <c r="M618" s="276"/>
      <c r="N618" s="277"/>
      <c r="O618" s="277"/>
      <c r="P618" s="277"/>
      <c r="Q618" s="277"/>
      <c r="R618" s="277"/>
      <c r="S618" s="277"/>
      <c r="T618" s="27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9" t="s">
        <v>190</v>
      </c>
      <c r="AU618" s="279" t="s">
        <v>87</v>
      </c>
      <c r="AV618" s="15" t="s">
        <v>85</v>
      </c>
      <c r="AW618" s="15" t="s">
        <v>34</v>
      </c>
      <c r="AX618" s="15" t="s">
        <v>78</v>
      </c>
      <c r="AY618" s="279" t="s">
        <v>179</v>
      </c>
    </row>
    <row r="619" s="13" customFormat="1">
      <c r="A619" s="13"/>
      <c r="B619" s="247"/>
      <c r="C619" s="248"/>
      <c r="D619" s="242" t="s">
        <v>190</v>
      </c>
      <c r="E619" s="249" t="s">
        <v>1</v>
      </c>
      <c r="F619" s="250" t="s">
        <v>284</v>
      </c>
      <c r="G619" s="248"/>
      <c r="H619" s="251">
        <v>17</v>
      </c>
      <c r="I619" s="252"/>
      <c r="J619" s="248"/>
      <c r="K619" s="248"/>
      <c r="L619" s="253"/>
      <c r="M619" s="254"/>
      <c r="N619" s="255"/>
      <c r="O619" s="255"/>
      <c r="P619" s="255"/>
      <c r="Q619" s="255"/>
      <c r="R619" s="255"/>
      <c r="S619" s="255"/>
      <c r="T619" s="25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7" t="s">
        <v>190</v>
      </c>
      <c r="AU619" s="257" t="s">
        <v>87</v>
      </c>
      <c r="AV619" s="13" t="s">
        <v>87</v>
      </c>
      <c r="AW619" s="13" t="s">
        <v>34</v>
      </c>
      <c r="AX619" s="13" t="s">
        <v>78</v>
      </c>
      <c r="AY619" s="257" t="s">
        <v>179</v>
      </c>
    </row>
    <row r="620" s="15" customFormat="1">
      <c r="A620" s="15"/>
      <c r="B620" s="270"/>
      <c r="C620" s="271"/>
      <c r="D620" s="242" t="s">
        <v>190</v>
      </c>
      <c r="E620" s="272" t="s">
        <v>1</v>
      </c>
      <c r="F620" s="273" t="s">
        <v>3443</v>
      </c>
      <c r="G620" s="271"/>
      <c r="H620" s="272" t="s">
        <v>1</v>
      </c>
      <c r="I620" s="274"/>
      <c r="J620" s="271"/>
      <c r="K620" s="271"/>
      <c r="L620" s="275"/>
      <c r="M620" s="276"/>
      <c r="N620" s="277"/>
      <c r="O620" s="277"/>
      <c r="P620" s="277"/>
      <c r="Q620" s="277"/>
      <c r="R620" s="277"/>
      <c r="S620" s="277"/>
      <c r="T620" s="27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9" t="s">
        <v>190</v>
      </c>
      <c r="AU620" s="279" t="s">
        <v>87</v>
      </c>
      <c r="AV620" s="15" t="s">
        <v>85</v>
      </c>
      <c r="AW620" s="15" t="s">
        <v>34</v>
      </c>
      <c r="AX620" s="15" t="s">
        <v>78</v>
      </c>
      <c r="AY620" s="279" t="s">
        <v>179</v>
      </c>
    </row>
    <row r="621" s="13" customFormat="1">
      <c r="A621" s="13"/>
      <c r="B621" s="247"/>
      <c r="C621" s="248"/>
      <c r="D621" s="242" t="s">
        <v>190</v>
      </c>
      <c r="E621" s="249" t="s">
        <v>1</v>
      </c>
      <c r="F621" s="250" t="s">
        <v>87</v>
      </c>
      <c r="G621" s="248"/>
      <c r="H621" s="251">
        <v>2</v>
      </c>
      <c r="I621" s="252"/>
      <c r="J621" s="248"/>
      <c r="K621" s="248"/>
      <c r="L621" s="253"/>
      <c r="M621" s="254"/>
      <c r="N621" s="255"/>
      <c r="O621" s="255"/>
      <c r="P621" s="255"/>
      <c r="Q621" s="255"/>
      <c r="R621" s="255"/>
      <c r="S621" s="255"/>
      <c r="T621" s="25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7" t="s">
        <v>190</v>
      </c>
      <c r="AU621" s="257" t="s">
        <v>87</v>
      </c>
      <c r="AV621" s="13" t="s">
        <v>87</v>
      </c>
      <c r="AW621" s="13" t="s">
        <v>34</v>
      </c>
      <c r="AX621" s="13" t="s">
        <v>78</v>
      </c>
      <c r="AY621" s="257" t="s">
        <v>179</v>
      </c>
    </row>
    <row r="622" s="14" customFormat="1">
      <c r="A622" s="14"/>
      <c r="B622" s="258"/>
      <c r="C622" s="259"/>
      <c r="D622" s="242" t="s">
        <v>190</v>
      </c>
      <c r="E622" s="260" t="s">
        <v>1</v>
      </c>
      <c r="F622" s="261" t="s">
        <v>192</v>
      </c>
      <c r="G622" s="259"/>
      <c r="H622" s="262">
        <v>19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8" t="s">
        <v>190</v>
      </c>
      <c r="AU622" s="268" t="s">
        <v>87</v>
      </c>
      <c r="AV622" s="14" t="s">
        <v>186</v>
      </c>
      <c r="AW622" s="14" t="s">
        <v>34</v>
      </c>
      <c r="AX622" s="14" t="s">
        <v>85</v>
      </c>
      <c r="AY622" s="268" t="s">
        <v>179</v>
      </c>
    </row>
    <row r="623" s="2" customFormat="1" ht="24.15" customHeight="1">
      <c r="A623" s="39"/>
      <c r="B623" s="40"/>
      <c r="C623" s="280" t="s">
        <v>649</v>
      </c>
      <c r="D623" s="280" t="s">
        <v>400</v>
      </c>
      <c r="E623" s="281" t="s">
        <v>3650</v>
      </c>
      <c r="F623" s="282" t="s">
        <v>3651</v>
      </c>
      <c r="G623" s="283" t="s">
        <v>195</v>
      </c>
      <c r="H623" s="284">
        <v>19</v>
      </c>
      <c r="I623" s="285"/>
      <c r="J623" s="286">
        <f>ROUND(I623*H623,2)</f>
        <v>0</v>
      </c>
      <c r="K623" s="282" t="s">
        <v>1</v>
      </c>
      <c r="L623" s="287"/>
      <c r="M623" s="288" t="s">
        <v>1</v>
      </c>
      <c r="N623" s="289" t="s">
        <v>43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227</v>
      </c>
      <c r="AT623" s="240" t="s">
        <v>400</v>
      </c>
      <c r="AU623" s="240" t="s">
        <v>87</v>
      </c>
      <c r="AY623" s="18" t="s">
        <v>179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85</v>
      </c>
      <c r="BK623" s="241">
        <f>ROUND(I623*H623,2)</f>
        <v>0</v>
      </c>
      <c r="BL623" s="18" t="s">
        <v>186</v>
      </c>
      <c r="BM623" s="240" t="s">
        <v>3652</v>
      </c>
    </row>
    <row r="624" s="2" customFormat="1">
      <c r="A624" s="39"/>
      <c r="B624" s="40"/>
      <c r="C624" s="41"/>
      <c r="D624" s="242" t="s">
        <v>188</v>
      </c>
      <c r="E624" s="41"/>
      <c r="F624" s="243" t="s">
        <v>3651</v>
      </c>
      <c r="G624" s="41"/>
      <c r="H624" s="41"/>
      <c r="I624" s="244"/>
      <c r="J624" s="41"/>
      <c r="K624" s="41"/>
      <c r="L624" s="45"/>
      <c r="M624" s="245"/>
      <c r="N624" s="24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188</v>
      </c>
      <c r="AU624" s="18" t="s">
        <v>87</v>
      </c>
    </row>
    <row r="625" s="2" customFormat="1" ht="16.5" customHeight="1">
      <c r="A625" s="39"/>
      <c r="B625" s="40"/>
      <c r="C625" s="229" t="s">
        <v>656</v>
      </c>
      <c r="D625" s="229" t="s">
        <v>181</v>
      </c>
      <c r="E625" s="230" t="s">
        <v>3300</v>
      </c>
      <c r="F625" s="231" t="s">
        <v>3301</v>
      </c>
      <c r="G625" s="232" t="s">
        <v>195</v>
      </c>
      <c r="H625" s="233">
        <v>3</v>
      </c>
      <c r="I625" s="234"/>
      <c r="J625" s="235">
        <f>ROUND(I625*H625,2)</f>
        <v>0</v>
      </c>
      <c r="K625" s="231" t="s">
        <v>1</v>
      </c>
      <c r="L625" s="45"/>
      <c r="M625" s="236" t="s">
        <v>1</v>
      </c>
      <c r="N625" s="237" t="s">
        <v>43</v>
      </c>
      <c r="O625" s="92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0" t="s">
        <v>186</v>
      </c>
      <c r="AT625" s="240" t="s">
        <v>181</v>
      </c>
      <c r="AU625" s="240" t="s">
        <v>87</v>
      </c>
      <c r="AY625" s="18" t="s">
        <v>179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85</v>
      </c>
      <c r="BK625" s="241">
        <f>ROUND(I625*H625,2)</f>
        <v>0</v>
      </c>
      <c r="BL625" s="18" t="s">
        <v>186</v>
      </c>
      <c r="BM625" s="240" t="s">
        <v>3653</v>
      </c>
    </row>
    <row r="626" s="2" customFormat="1">
      <c r="A626" s="39"/>
      <c r="B626" s="40"/>
      <c r="C626" s="41"/>
      <c r="D626" s="242" t="s">
        <v>188</v>
      </c>
      <c r="E626" s="41"/>
      <c r="F626" s="243" t="s">
        <v>3301</v>
      </c>
      <c r="G626" s="41"/>
      <c r="H626" s="41"/>
      <c r="I626" s="244"/>
      <c r="J626" s="41"/>
      <c r="K626" s="41"/>
      <c r="L626" s="45"/>
      <c r="M626" s="245"/>
      <c r="N626" s="246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188</v>
      </c>
      <c r="AU626" s="18" t="s">
        <v>87</v>
      </c>
    </row>
    <row r="627" s="15" customFormat="1">
      <c r="A627" s="15"/>
      <c r="B627" s="270"/>
      <c r="C627" s="271"/>
      <c r="D627" s="242" t="s">
        <v>190</v>
      </c>
      <c r="E627" s="272" t="s">
        <v>1</v>
      </c>
      <c r="F627" s="273" t="s">
        <v>3654</v>
      </c>
      <c r="G627" s="271"/>
      <c r="H627" s="272" t="s">
        <v>1</v>
      </c>
      <c r="I627" s="274"/>
      <c r="J627" s="271"/>
      <c r="K627" s="271"/>
      <c r="L627" s="275"/>
      <c r="M627" s="276"/>
      <c r="N627" s="277"/>
      <c r="O627" s="277"/>
      <c r="P627" s="277"/>
      <c r="Q627" s="277"/>
      <c r="R627" s="277"/>
      <c r="S627" s="277"/>
      <c r="T627" s="27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9" t="s">
        <v>190</v>
      </c>
      <c r="AU627" s="279" t="s">
        <v>87</v>
      </c>
      <c r="AV627" s="15" t="s">
        <v>85</v>
      </c>
      <c r="AW627" s="15" t="s">
        <v>34</v>
      </c>
      <c r="AX627" s="15" t="s">
        <v>78</v>
      </c>
      <c r="AY627" s="279" t="s">
        <v>179</v>
      </c>
    </row>
    <row r="628" s="15" customFormat="1">
      <c r="A628" s="15"/>
      <c r="B628" s="270"/>
      <c r="C628" s="271"/>
      <c r="D628" s="242" t="s">
        <v>190</v>
      </c>
      <c r="E628" s="272" t="s">
        <v>1</v>
      </c>
      <c r="F628" s="273" t="s">
        <v>3655</v>
      </c>
      <c r="G628" s="271"/>
      <c r="H628" s="272" t="s">
        <v>1</v>
      </c>
      <c r="I628" s="274"/>
      <c r="J628" s="271"/>
      <c r="K628" s="271"/>
      <c r="L628" s="275"/>
      <c r="M628" s="276"/>
      <c r="N628" s="277"/>
      <c r="O628" s="277"/>
      <c r="P628" s="277"/>
      <c r="Q628" s="277"/>
      <c r="R628" s="277"/>
      <c r="S628" s="277"/>
      <c r="T628" s="27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9" t="s">
        <v>190</v>
      </c>
      <c r="AU628" s="279" t="s">
        <v>87</v>
      </c>
      <c r="AV628" s="15" t="s">
        <v>85</v>
      </c>
      <c r="AW628" s="15" t="s">
        <v>34</v>
      </c>
      <c r="AX628" s="15" t="s">
        <v>78</v>
      </c>
      <c r="AY628" s="279" t="s">
        <v>179</v>
      </c>
    </row>
    <row r="629" s="13" customFormat="1">
      <c r="A629" s="13"/>
      <c r="B629" s="247"/>
      <c r="C629" s="248"/>
      <c r="D629" s="242" t="s">
        <v>190</v>
      </c>
      <c r="E629" s="249" t="s">
        <v>1</v>
      </c>
      <c r="F629" s="250" t="s">
        <v>87</v>
      </c>
      <c r="G629" s="248"/>
      <c r="H629" s="251">
        <v>2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7" t="s">
        <v>190</v>
      </c>
      <c r="AU629" s="257" t="s">
        <v>87</v>
      </c>
      <c r="AV629" s="13" t="s">
        <v>87</v>
      </c>
      <c r="AW629" s="13" t="s">
        <v>34</v>
      </c>
      <c r="AX629" s="13" t="s">
        <v>78</v>
      </c>
      <c r="AY629" s="257" t="s">
        <v>179</v>
      </c>
    </row>
    <row r="630" s="15" customFormat="1">
      <c r="A630" s="15"/>
      <c r="B630" s="270"/>
      <c r="C630" s="271"/>
      <c r="D630" s="242" t="s">
        <v>190</v>
      </c>
      <c r="E630" s="272" t="s">
        <v>1</v>
      </c>
      <c r="F630" s="273" t="s">
        <v>3443</v>
      </c>
      <c r="G630" s="271"/>
      <c r="H630" s="272" t="s">
        <v>1</v>
      </c>
      <c r="I630" s="274"/>
      <c r="J630" s="271"/>
      <c r="K630" s="271"/>
      <c r="L630" s="275"/>
      <c r="M630" s="276"/>
      <c r="N630" s="277"/>
      <c r="O630" s="277"/>
      <c r="P630" s="277"/>
      <c r="Q630" s="277"/>
      <c r="R630" s="277"/>
      <c r="S630" s="277"/>
      <c r="T630" s="278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9" t="s">
        <v>190</v>
      </c>
      <c r="AU630" s="279" t="s">
        <v>87</v>
      </c>
      <c r="AV630" s="15" t="s">
        <v>85</v>
      </c>
      <c r="AW630" s="15" t="s">
        <v>34</v>
      </c>
      <c r="AX630" s="15" t="s">
        <v>78</v>
      </c>
      <c r="AY630" s="279" t="s">
        <v>179</v>
      </c>
    </row>
    <row r="631" s="13" customFormat="1">
      <c r="A631" s="13"/>
      <c r="B631" s="247"/>
      <c r="C631" s="248"/>
      <c r="D631" s="242" t="s">
        <v>190</v>
      </c>
      <c r="E631" s="249" t="s">
        <v>1</v>
      </c>
      <c r="F631" s="250" t="s">
        <v>85</v>
      </c>
      <c r="G631" s="248"/>
      <c r="H631" s="251">
        <v>1</v>
      </c>
      <c r="I631" s="252"/>
      <c r="J631" s="248"/>
      <c r="K631" s="248"/>
      <c r="L631" s="253"/>
      <c r="M631" s="254"/>
      <c r="N631" s="255"/>
      <c r="O631" s="255"/>
      <c r="P631" s="255"/>
      <c r="Q631" s="255"/>
      <c r="R631" s="255"/>
      <c r="S631" s="255"/>
      <c r="T631" s="25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7" t="s">
        <v>190</v>
      </c>
      <c r="AU631" s="257" t="s">
        <v>87</v>
      </c>
      <c r="AV631" s="13" t="s">
        <v>87</v>
      </c>
      <c r="AW631" s="13" t="s">
        <v>34</v>
      </c>
      <c r="AX631" s="13" t="s">
        <v>78</v>
      </c>
      <c r="AY631" s="257" t="s">
        <v>179</v>
      </c>
    </row>
    <row r="632" s="14" customFormat="1">
      <c r="A632" s="14"/>
      <c r="B632" s="258"/>
      <c r="C632" s="259"/>
      <c r="D632" s="242" t="s">
        <v>190</v>
      </c>
      <c r="E632" s="260" t="s">
        <v>1</v>
      </c>
      <c r="F632" s="261" t="s">
        <v>192</v>
      </c>
      <c r="G632" s="259"/>
      <c r="H632" s="262">
        <v>3</v>
      </c>
      <c r="I632" s="263"/>
      <c r="J632" s="259"/>
      <c r="K632" s="259"/>
      <c r="L632" s="264"/>
      <c r="M632" s="265"/>
      <c r="N632" s="266"/>
      <c r="O632" s="266"/>
      <c r="P632" s="266"/>
      <c r="Q632" s="266"/>
      <c r="R632" s="266"/>
      <c r="S632" s="266"/>
      <c r="T632" s="26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8" t="s">
        <v>190</v>
      </c>
      <c r="AU632" s="268" t="s">
        <v>87</v>
      </c>
      <c r="AV632" s="14" t="s">
        <v>186</v>
      </c>
      <c r="AW632" s="14" t="s">
        <v>34</v>
      </c>
      <c r="AX632" s="14" t="s">
        <v>85</v>
      </c>
      <c r="AY632" s="268" t="s">
        <v>179</v>
      </c>
    </row>
    <row r="633" s="2" customFormat="1" ht="21.75" customHeight="1">
      <c r="A633" s="39"/>
      <c r="B633" s="40"/>
      <c r="C633" s="280" t="s">
        <v>662</v>
      </c>
      <c r="D633" s="280" t="s">
        <v>400</v>
      </c>
      <c r="E633" s="281" t="s">
        <v>3656</v>
      </c>
      <c r="F633" s="282" t="s">
        <v>3657</v>
      </c>
      <c r="G633" s="283" t="s">
        <v>195</v>
      </c>
      <c r="H633" s="284">
        <v>3</v>
      </c>
      <c r="I633" s="285"/>
      <c r="J633" s="286">
        <f>ROUND(I633*H633,2)</f>
        <v>0</v>
      </c>
      <c r="K633" s="282" t="s">
        <v>1</v>
      </c>
      <c r="L633" s="287"/>
      <c r="M633" s="288" t="s">
        <v>1</v>
      </c>
      <c r="N633" s="289" t="s">
        <v>43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227</v>
      </c>
      <c r="AT633" s="240" t="s">
        <v>400</v>
      </c>
      <c r="AU633" s="240" t="s">
        <v>87</v>
      </c>
      <c r="AY633" s="18" t="s">
        <v>179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85</v>
      </c>
      <c r="BK633" s="241">
        <f>ROUND(I633*H633,2)</f>
        <v>0</v>
      </c>
      <c r="BL633" s="18" t="s">
        <v>186</v>
      </c>
      <c r="BM633" s="240" t="s">
        <v>3658</v>
      </c>
    </row>
    <row r="634" s="2" customFormat="1">
      <c r="A634" s="39"/>
      <c r="B634" s="40"/>
      <c r="C634" s="41"/>
      <c r="D634" s="242" t="s">
        <v>188</v>
      </c>
      <c r="E634" s="41"/>
      <c r="F634" s="243" t="s">
        <v>3657</v>
      </c>
      <c r="G634" s="41"/>
      <c r="H634" s="41"/>
      <c r="I634" s="244"/>
      <c r="J634" s="41"/>
      <c r="K634" s="41"/>
      <c r="L634" s="45"/>
      <c r="M634" s="245"/>
      <c r="N634" s="24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188</v>
      </c>
      <c r="AU634" s="18" t="s">
        <v>87</v>
      </c>
    </row>
    <row r="635" s="15" customFormat="1">
      <c r="A635" s="15"/>
      <c r="B635" s="270"/>
      <c r="C635" s="271"/>
      <c r="D635" s="242" t="s">
        <v>190</v>
      </c>
      <c r="E635" s="272" t="s">
        <v>1</v>
      </c>
      <c r="F635" s="273" t="s">
        <v>3427</v>
      </c>
      <c r="G635" s="271"/>
      <c r="H635" s="272" t="s">
        <v>1</v>
      </c>
      <c r="I635" s="274"/>
      <c r="J635" s="271"/>
      <c r="K635" s="271"/>
      <c r="L635" s="275"/>
      <c r="M635" s="276"/>
      <c r="N635" s="277"/>
      <c r="O635" s="277"/>
      <c r="P635" s="277"/>
      <c r="Q635" s="277"/>
      <c r="R635" s="277"/>
      <c r="S635" s="277"/>
      <c r="T635" s="27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9" t="s">
        <v>190</v>
      </c>
      <c r="AU635" s="279" t="s">
        <v>87</v>
      </c>
      <c r="AV635" s="15" t="s">
        <v>85</v>
      </c>
      <c r="AW635" s="15" t="s">
        <v>34</v>
      </c>
      <c r="AX635" s="15" t="s">
        <v>78</v>
      </c>
      <c r="AY635" s="279" t="s">
        <v>179</v>
      </c>
    </row>
    <row r="636" s="13" customFormat="1">
      <c r="A636" s="13"/>
      <c r="B636" s="247"/>
      <c r="C636" s="248"/>
      <c r="D636" s="242" t="s">
        <v>190</v>
      </c>
      <c r="E636" s="249" t="s">
        <v>1</v>
      </c>
      <c r="F636" s="250" t="s">
        <v>87</v>
      </c>
      <c r="G636" s="248"/>
      <c r="H636" s="251">
        <v>2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7" t="s">
        <v>190</v>
      </c>
      <c r="AU636" s="257" t="s">
        <v>87</v>
      </c>
      <c r="AV636" s="13" t="s">
        <v>87</v>
      </c>
      <c r="AW636" s="13" t="s">
        <v>34</v>
      </c>
      <c r="AX636" s="13" t="s">
        <v>78</v>
      </c>
      <c r="AY636" s="257" t="s">
        <v>179</v>
      </c>
    </row>
    <row r="637" s="15" customFormat="1">
      <c r="A637" s="15"/>
      <c r="B637" s="270"/>
      <c r="C637" s="271"/>
      <c r="D637" s="242" t="s">
        <v>190</v>
      </c>
      <c r="E637" s="272" t="s">
        <v>1</v>
      </c>
      <c r="F637" s="273" t="s">
        <v>3443</v>
      </c>
      <c r="G637" s="271"/>
      <c r="H637" s="272" t="s">
        <v>1</v>
      </c>
      <c r="I637" s="274"/>
      <c r="J637" s="271"/>
      <c r="K637" s="271"/>
      <c r="L637" s="275"/>
      <c r="M637" s="276"/>
      <c r="N637" s="277"/>
      <c r="O637" s="277"/>
      <c r="P637" s="277"/>
      <c r="Q637" s="277"/>
      <c r="R637" s="277"/>
      <c r="S637" s="277"/>
      <c r="T637" s="278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9" t="s">
        <v>190</v>
      </c>
      <c r="AU637" s="279" t="s">
        <v>87</v>
      </c>
      <c r="AV637" s="15" t="s">
        <v>85</v>
      </c>
      <c r="AW637" s="15" t="s">
        <v>34</v>
      </c>
      <c r="AX637" s="15" t="s">
        <v>78</v>
      </c>
      <c r="AY637" s="279" t="s">
        <v>179</v>
      </c>
    </row>
    <row r="638" s="13" customFormat="1">
      <c r="A638" s="13"/>
      <c r="B638" s="247"/>
      <c r="C638" s="248"/>
      <c r="D638" s="242" t="s">
        <v>190</v>
      </c>
      <c r="E638" s="249" t="s">
        <v>1</v>
      </c>
      <c r="F638" s="250" t="s">
        <v>85</v>
      </c>
      <c r="G638" s="248"/>
      <c r="H638" s="251">
        <v>1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7" t="s">
        <v>190</v>
      </c>
      <c r="AU638" s="257" t="s">
        <v>87</v>
      </c>
      <c r="AV638" s="13" t="s">
        <v>87</v>
      </c>
      <c r="AW638" s="13" t="s">
        <v>34</v>
      </c>
      <c r="AX638" s="13" t="s">
        <v>78</v>
      </c>
      <c r="AY638" s="257" t="s">
        <v>179</v>
      </c>
    </row>
    <row r="639" s="14" customFormat="1">
      <c r="A639" s="14"/>
      <c r="B639" s="258"/>
      <c r="C639" s="259"/>
      <c r="D639" s="242" t="s">
        <v>190</v>
      </c>
      <c r="E639" s="260" t="s">
        <v>1</v>
      </c>
      <c r="F639" s="261" t="s">
        <v>192</v>
      </c>
      <c r="G639" s="259"/>
      <c r="H639" s="262">
        <v>3</v>
      </c>
      <c r="I639" s="263"/>
      <c r="J639" s="259"/>
      <c r="K639" s="259"/>
      <c r="L639" s="264"/>
      <c r="M639" s="265"/>
      <c r="N639" s="266"/>
      <c r="O639" s="266"/>
      <c r="P639" s="266"/>
      <c r="Q639" s="266"/>
      <c r="R639" s="266"/>
      <c r="S639" s="266"/>
      <c r="T639" s="26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8" t="s">
        <v>190</v>
      </c>
      <c r="AU639" s="268" t="s">
        <v>87</v>
      </c>
      <c r="AV639" s="14" t="s">
        <v>186</v>
      </c>
      <c r="AW639" s="14" t="s">
        <v>34</v>
      </c>
      <c r="AX639" s="14" t="s">
        <v>85</v>
      </c>
      <c r="AY639" s="268" t="s">
        <v>179</v>
      </c>
    </row>
    <row r="640" s="2" customFormat="1" ht="24.15" customHeight="1">
      <c r="A640" s="39"/>
      <c r="B640" s="40"/>
      <c r="C640" s="280" t="s">
        <v>670</v>
      </c>
      <c r="D640" s="280" t="s">
        <v>400</v>
      </c>
      <c r="E640" s="281" t="s">
        <v>3307</v>
      </c>
      <c r="F640" s="282" t="s">
        <v>3308</v>
      </c>
      <c r="G640" s="283" t="s">
        <v>195</v>
      </c>
      <c r="H640" s="284">
        <v>3</v>
      </c>
      <c r="I640" s="285"/>
      <c r="J640" s="286">
        <f>ROUND(I640*H640,2)</f>
        <v>0</v>
      </c>
      <c r="K640" s="282" t="s">
        <v>1</v>
      </c>
      <c r="L640" s="287"/>
      <c r="M640" s="288" t="s">
        <v>1</v>
      </c>
      <c r="N640" s="289" t="s">
        <v>43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227</v>
      </c>
      <c r="AT640" s="240" t="s">
        <v>400</v>
      </c>
      <c r="AU640" s="240" t="s">
        <v>87</v>
      </c>
      <c r="AY640" s="18" t="s">
        <v>179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85</v>
      </c>
      <c r="BK640" s="241">
        <f>ROUND(I640*H640,2)</f>
        <v>0</v>
      </c>
      <c r="BL640" s="18" t="s">
        <v>186</v>
      </c>
      <c r="BM640" s="240" t="s">
        <v>3659</v>
      </c>
    </row>
    <row r="641" s="2" customFormat="1">
      <c r="A641" s="39"/>
      <c r="B641" s="40"/>
      <c r="C641" s="41"/>
      <c r="D641" s="242" t="s">
        <v>188</v>
      </c>
      <c r="E641" s="41"/>
      <c r="F641" s="243" t="s">
        <v>3308</v>
      </c>
      <c r="G641" s="41"/>
      <c r="H641" s="41"/>
      <c r="I641" s="244"/>
      <c r="J641" s="41"/>
      <c r="K641" s="41"/>
      <c r="L641" s="45"/>
      <c r="M641" s="245"/>
      <c r="N641" s="246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188</v>
      </c>
      <c r="AU641" s="18" t="s">
        <v>87</v>
      </c>
    </row>
    <row r="642" s="2" customFormat="1" ht="16.5" customHeight="1">
      <c r="A642" s="39"/>
      <c r="B642" s="40"/>
      <c r="C642" s="229" t="s">
        <v>676</v>
      </c>
      <c r="D642" s="229" t="s">
        <v>181</v>
      </c>
      <c r="E642" s="230" t="s">
        <v>3310</v>
      </c>
      <c r="F642" s="231" t="s">
        <v>3311</v>
      </c>
      <c r="G642" s="232" t="s">
        <v>195</v>
      </c>
      <c r="H642" s="233">
        <v>3</v>
      </c>
      <c r="I642" s="234"/>
      <c r="J642" s="235">
        <f>ROUND(I642*H642,2)</f>
        <v>0</v>
      </c>
      <c r="K642" s="231" t="s">
        <v>1</v>
      </c>
      <c r="L642" s="45"/>
      <c r="M642" s="236" t="s">
        <v>1</v>
      </c>
      <c r="N642" s="237" t="s">
        <v>43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186</v>
      </c>
      <c r="AT642" s="240" t="s">
        <v>181</v>
      </c>
      <c r="AU642" s="240" t="s">
        <v>87</v>
      </c>
      <c r="AY642" s="18" t="s">
        <v>179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85</v>
      </c>
      <c r="BK642" s="241">
        <f>ROUND(I642*H642,2)</f>
        <v>0</v>
      </c>
      <c r="BL642" s="18" t="s">
        <v>186</v>
      </c>
      <c r="BM642" s="240" t="s">
        <v>3660</v>
      </c>
    </row>
    <row r="643" s="2" customFormat="1">
      <c r="A643" s="39"/>
      <c r="B643" s="40"/>
      <c r="C643" s="41"/>
      <c r="D643" s="242" t="s">
        <v>188</v>
      </c>
      <c r="E643" s="41"/>
      <c r="F643" s="243" t="s">
        <v>3311</v>
      </c>
      <c r="G643" s="41"/>
      <c r="H643" s="41"/>
      <c r="I643" s="244"/>
      <c r="J643" s="41"/>
      <c r="K643" s="41"/>
      <c r="L643" s="45"/>
      <c r="M643" s="245"/>
      <c r="N643" s="24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188</v>
      </c>
      <c r="AU643" s="18" t="s">
        <v>87</v>
      </c>
    </row>
    <row r="644" s="15" customFormat="1">
      <c r="A644" s="15"/>
      <c r="B644" s="270"/>
      <c r="C644" s="271"/>
      <c r="D644" s="242" t="s">
        <v>190</v>
      </c>
      <c r="E644" s="272" t="s">
        <v>1</v>
      </c>
      <c r="F644" s="273" t="s">
        <v>3427</v>
      </c>
      <c r="G644" s="271"/>
      <c r="H644" s="272" t="s">
        <v>1</v>
      </c>
      <c r="I644" s="274"/>
      <c r="J644" s="271"/>
      <c r="K644" s="271"/>
      <c r="L644" s="275"/>
      <c r="M644" s="276"/>
      <c r="N644" s="277"/>
      <c r="O644" s="277"/>
      <c r="P644" s="277"/>
      <c r="Q644" s="277"/>
      <c r="R644" s="277"/>
      <c r="S644" s="277"/>
      <c r="T644" s="278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9" t="s">
        <v>190</v>
      </c>
      <c r="AU644" s="279" t="s">
        <v>87</v>
      </c>
      <c r="AV644" s="15" t="s">
        <v>85</v>
      </c>
      <c r="AW644" s="15" t="s">
        <v>34</v>
      </c>
      <c r="AX644" s="15" t="s">
        <v>78</v>
      </c>
      <c r="AY644" s="279" t="s">
        <v>179</v>
      </c>
    </row>
    <row r="645" s="13" customFormat="1">
      <c r="A645" s="13"/>
      <c r="B645" s="247"/>
      <c r="C645" s="248"/>
      <c r="D645" s="242" t="s">
        <v>190</v>
      </c>
      <c r="E645" s="249" t="s">
        <v>1</v>
      </c>
      <c r="F645" s="250" t="s">
        <v>85</v>
      </c>
      <c r="G645" s="248"/>
      <c r="H645" s="251">
        <v>1</v>
      </c>
      <c r="I645" s="252"/>
      <c r="J645" s="248"/>
      <c r="K645" s="248"/>
      <c r="L645" s="253"/>
      <c r="M645" s="254"/>
      <c r="N645" s="255"/>
      <c r="O645" s="255"/>
      <c r="P645" s="255"/>
      <c r="Q645" s="255"/>
      <c r="R645" s="255"/>
      <c r="S645" s="255"/>
      <c r="T645" s="25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7" t="s">
        <v>190</v>
      </c>
      <c r="AU645" s="257" t="s">
        <v>87</v>
      </c>
      <c r="AV645" s="13" t="s">
        <v>87</v>
      </c>
      <c r="AW645" s="13" t="s">
        <v>34</v>
      </c>
      <c r="AX645" s="13" t="s">
        <v>78</v>
      </c>
      <c r="AY645" s="257" t="s">
        <v>179</v>
      </c>
    </row>
    <row r="646" s="15" customFormat="1">
      <c r="A646" s="15"/>
      <c r="B646" s="270"/>
      <c r="C646" s="271"/>
      <c r="D646" s="242" t="s">
        <v>190</v>
      </c>
      <c r="E646" s="272" t="s">
        <v>1</v>
      </c>
      <c r="F646" s="273" t="s">
        <v>3443</v>
      </c>
      <c r="G646" s="271"/>
      <c r="H646" s="272" t="s">
        <v>1</v>
      </c>
      <c r="I646" s="274"/>
      <c r="J646" s="271"/>
      <c r="K646" s="271"/>
      <c r="L646" s="275"/>
      <c r="M646" s="276"/>
      <c r="N646" s="277"/>
      <c r="O646" s="277"/>
      <c r="P646" s="277"/>
      <c r="Q646" s="277"/>
      <c r="R646" s="277"/>
      <c r="S646" s="277"/>
      <c r="T646" s="27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9" t="s">
        <v>190</v>
      </c>
      <c r="AU646" s="279" t="s">
        <v>87</v>
      </c>
      <c r="AV646" s="15" t="s">
        <v>85</v>
      </c>
      <c r="AW646" s="15" t="s">
        <v>34</v>
      </c>
      <c r="AX646" s="15" t="s">
        <v>78</v>
      </c>
      <c r="AY646" s="279" t="s">
        <v>179</v>
      </c>
    </row>
    <row r="647" s="13" customFormat="1">
      <c r="A647" s="13"/>
      <c r="B647" s="247"/>
      <c r="C647" s="248"/>
      <c r="D647" s="242" t="s">
        <v>190</v>
      </c>
      <c r="E647" s="249" t="s">
        <v>1</v>
      </c>
      <c r="F647" s="250" t="s">
        <v>87</v>
      </c>
      <c r="G647" s="248"/>
      <c r="H647" s="251">
        <v>2</v>
      </c>
      <c r="I647" s="252"/>
      <c r="J647" s="248"/>
      <c r="K647" s="248"/>
      <c r="L647" s="253"/>
      <c r="M647" s="254"/>
      <c r="N647" s="255"/>
      <c r="O647" s="255"/>
      <c r="P647" s="255"/>
      <c r="Q647" s="255"/>
      <c r="R647" s="255"/>
      <c r="S647" s="255"/>
      <c r="T647" s="25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7" t="s">
        <v>190</v>
      </c>
      <c r="AU647" s="257" t="s">
        <v>87</v>
      </c>
      <c r="AV647" s="13" t="s">
        <v>87</v>
      </c>
      <c r="AW647" s="13" t="s">
        <v>34</v>
      </c>
      <c r="AX647" s="13" t="s">
        <v>78</v>
      </c>
      <c r="AY647" s="257" t="s">
        <v>179</v>
      </c>
    </row>
    <row r="648" s="14" customFormat="1">
      <c r="A648" s="14"/>
      <c r="B648" s="258"/>
      <c r="C648" s="259"/>
      <c r="D648" s="242" t="s">
        <v>190</v>
      </c>
      <c r="E648" s="260" t="s">
        <v>1</v>
      </c>
      <c r="F648" s="261" t="s">
        <v>192</v>
      </c>
      <c r="G648" s="259"/>
      <c r="H648" s="262">
        <v>3</v>
      </c>
      <c r="I648" s="263"/>
      <c r="J648" s="259"/>
      <c r="K648" s="259"/>
      <c r="L648" s="264"/>
      <c r="M648" s="265"/>
      <c r="N648" s="266"/>
      <c r="O648" s="266"/>
      <c r="P648" s="266"/>
      <c r="Q648" s="266"/>
      <c r="R648" s="266"/>
      <c r="S648" s="266"/>
      <c r="T648" s="26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8" t="s">
        <v>190</v>
      </c>
      <c r="AU648" s="268" t="s">
        <v>87</v>
      </c>
      <c r="AV648" s="14" t="s">
        <v>186</v>
      </c>
      <c r="AW648" s="14" t="s">
        <v>34</v>
      </c>
      <c r="AX648" s="14" t="s">
        <v>85</v>
      </c>
      <c r="AY648" s="268" t="s">
        <v>179</v>
      </c>
    </row>
    <row r="649" s="2" customFormat="1" ht="16.5" customHeight="1">
      <c r="A649" s="39"/>
      <c r="B649" s="40"/>
      <c r="C649" s="280" t="s">
        <v>682</v>
      </c>
      <c r="D649" s="280" t="s">
        <v>400</v>
      </c>
      <c r="E649" s="281" t="s">
        <v>3661</v>
      </c>
      <c r="F649" s="282" t="s">
        <v>3662</v>
      </c>
      <c r="G649" s="283" t="s">
        <v>195</v>
      </c>
      <c r="H649" s="284">
        <v>3</v>
      </c>
      <c r="I649" s="285"/>
      <c r="J649" s="286">
        <f>ROUND(I649*H649,2)</f>
        <v>0</v>
      </c>
      <c r="K649" s="282" t="s">
        <v>1</v>
      </c>
      <c r="L649" s="287"/>
      <c r="M649" s="288" t="s">
        <v>1</v>
      </c>
      <c r="N649" s="289" t="s">
        <v>43</v>
      </c>
      <c r="O649" s="92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227</v>
      </c>
      <c r="AT649" s="240" t="s">
        <v>400</v>
      </c>
      <c r="AU649" s="240" t="s">
        <v>87</v>
      </c>
      <c r="AY649" s="18" t="s">
        <v>179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85</v>
      </c>
      <c r="BK649" s="241">
        <f>ROUND(I649*H649,2)</f>
        <v>0</v>
      </c>
      <c r="BL649" s="18" t="s">
        <v>186</v>
      </c>
      <c r="BM649" s="240" t="s">
        <v>3663</v>
      </c>
    </row>
    <row r="650" s="2" customFormat="1">
      <c r="A650" s="39"/>
      <c r="B650" s="40"/>
      <c r="C650" s="41"/>
      <c r="D650" s="242" t="s">
        <v>188</v>
      </c>
      <c r="E650" s="41"/>
      <c r="F650" s="243" t="s">
        <v>3662</v>
      </c>
      <c r="G650" s="41"/>
      <c r="H650" s="41"/>
      <c r="I650" s="244"/>
      <c r="J650" s="41"/>
      <c r="K650" s="41"/>
      <c r="L650" s="45"/>
      <c r="M650" s="245"/>
      <c r="N650" s="246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188</v>
      </c>
      <c r="AU650" s="18" t="s">
        <v>87</v>
      </c>
    </row>
    <row r="651" s="2" customFormat="1" ht="24.15" customHeight="1">
      <c r="A651" s="39"/>
      <c r="B651" s="40"/>
      <c r="C651" s="280" t="s">
        <v>688</v>
      </c>
      <c r="D651" s="280" t="s">
        <v>400</v>
      </c>
      <c r="E651" s="281" t="s">
        <v>3316</v>
      </c>
      <c r="F651" s="282" t="s">
        <v>3317</v>
      </c>
      <c r="G651" s="283" t="s">
        <v>195</v>
      </c>
      <c r="H651" s="284">
        <v>3</v>
      </c>
      <c r="I651" s="285"/>
      <c r="J651" s="286">
        <f>ROUND(I651*H651,2)</f>
        <v>0</v>
      </c>
      <c r="K651" s="282" t="s">
        <v>1</v>
      </c>
      <c r="L651" s="287"/>
      <c r="M651" s="288" t="s">
        <v>1</v>
      </c>
      <c r="N651" s="289" t="s">
        <v>43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227</v>
      </c>
      <c r="AT651" s="240" t="s">
        <v>400</v>
      </c>
      <c r="AU651" s="240" t="s">
        <v>87</v>
      </c>
      <c r="AY651" s="18" t="s">
        <v>179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85</v>
      </c>
      <c r="BK651" s="241">
        <f>ROUND(I651*H651,2)</f>
        <v>0</v>
      </c>
      <c r="BL651" s="18" t="s">
        <v>186</v>
      </c>
      <c r="BM651" s="240" t="s">
        <v>3664</v>
      </c>
    </row>
    <row r="652" s="2" customFormat="1">
      <c r="A652" s="39"/>
      <c r="B652" s="40"/>
      <c r="C652" s="41"/>
      <c r="D652" s="242" t="s">
        <v>188</v>
      </c>
      <c r="E652" s="41"/>
      <c r="F652" s="243" t="s">
        <v>3317</v>
      </c>
      <c r="G652" s="41"/>
      <c r="H652" s="41"/>
      <c r="I652" s="244"/>
      <c r="J652" s="41"/>
      <c r="K652" s="41"/>
      <c r="L652" s="45"/>
      <c r="M652" s="245"/>
      <c r="N652" s="246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188</v>
      </c>
      <c r="AU652" s="18" t="s">
        <v>87</v>
      </c>
    </row>
    <row r="653" s="2" customFormat="1" ht="16.5" customHeight="1">
      <c r="A653" s="39"/>
      <c r="B653" s="40"/>
      <c r="C653" s="229" t="s">
        <v>695</v>
      </c>
      <c r="D653" s="229" t="s">
        <v>181</v>
      </c>
      <c r="E653" s="230" t="s">
        <v>1651</v>
      </c>
      <c r="F653" s="231" t="s">
        <v>1652</v>
      </c>
      <c r="G653" s="232" t="s">
        <v>253</v>
      </c>
      <c r="H653" s="233">
        <v>476</v>
      </c>
      <c r="I653" s="234"/>
      <c r="J653" s="235">
        <f>ROUND(I653*H653,2)</f>
        <v>0</v>
      </c>
      <c r="K653" s="231" t="s">
        <v>1</v>
      </c>
      <c r="L653" s="45"/>
      <c r="M653" s="236" t="s">
        <v>1</v>
      </c>
      <c r="N653" s="237" t="s">
        <v>43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186</v>
      </c>
      <c r="AT653" s="240" t="s">
        <v>181</v>
      </c>
      <c r="AU653" s="240" t="s">
        <v>87</v>
      </c>
      <c r="AY653" s="18" t="s">
        <v>179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85</v>
      </c>
      <c r="BK653" s="241">
        <f>ROUND(I653*H653,2)</f>
        <v>0</v>
      </c>
      <c r="BL653" s="18" t="s">
        <v>186</v>
      </c>
      <c r="BM653" s="240" t="s">
        <v>3665</v>
      </c>
    </row>
    <row r="654" s="2" customFormat="1">
      <c r="A654" s="39"/>
      <c r="B654" s="40"/>
      <c r="C654" s="41"/>
      <c r="D654" s="242" t="s">
        <v>188</v>
      </c>
      <c r="E654" s="41"/>
      <c r="F654" s="243" t="s">
        <v>1652</v>
      </c>
      <c r="G654" s="41"/>
      <c r="H654" s="41"/>
      <c r="I654" s="244"/>
      <c r="J654" s="41"/>
      <c r="K654" s="41"/>
      <c r="L654" s="45"/>
      <c r="M654" s="245"/>
      <c r="N654" s="24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188</v>
      </c>
      <c r="AU654" s="18" t="s">
        <v>87</v>
      </c>
    </row>
    <row r="655" s="2" customFormat="1">
      <c r="A655" s="39"/>
      <c r="B655" s="40"/>
      <c r="C655" s="41"/>
      <c r="D655" s="242" t="s">
        <v>198</v>
      </c>
      <c r="E655" s="41"/>
      <c r="F655" s="269" t="s">
        <v>3322</v>
      </c>
      <c r="G655" s="41"/>
      <c r="H655" s="41"/>
      <c r="I655" s="244"/>
      <c r="J655" s="41"/>
      <c r="K655" s="41"/>
      <c r="L655" s="45"/>
      <c r="M655" s="245"/>
      <c r="N655" s="246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198</v>
      </c>
      <c r="AU655" s="18" t="s">
        <v>87</v>
      </c>
    </row>
    <row r="656" s="15" customFormat="1">
      <c r="A656" s="15"/>
      <c r="B656" s="270"/>
      <c r="C656" s="271"/>
      <c r="D656" s="242" t="s">
        <v>190</v>
      </c>
      <c r="E656" s="272" t="s">
        <v>1</v>
      </c>
      <c r="F656" s="273" t="s">
        <v>3392</v>
      </c>
      <c r="G656" s="271"/>
      <c r="H656" s="272" t="s">
        <v>1</v>
      </c>
      <c r="I656" s="274"/>
      <c r="J656" s="271"/>
      <c r="K656" s="271"/>
      <c r="L656" s="275"/>
      <c r="M656" s="276"/>
      <c r="N656" s="277"/>
      <c r="O656" s="277"/>
      <c r="P656" s="277"/>
      <c r="Q656" s="277"/>
      <c r="R656" s="277"/>
      <c r="S656" s="277"/>
      <c r="T656" s="27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9" t="s">
        <v>190</v>
      </c>
      <c r="AU656" s="279" t="s">
        <v>87</v>
      </c>
      <c r="AV656" s="15" t="s">
        <v>85</v>
      </c>
      <c r="AW656" s="15" t="s">
        <v>34</v>
      </c>
      <c r="AX656" s="15" t="s">
        <v>78</v>
      </c>
      <c r="AY656" s="279" t="s">
        <v>179</v>
      </c>
    </row>
    <row r="657" s="13" customFormat="1">
      <c r="A657" s="13"/>
      <c r="B657" s="247"/>
      <c r="C657" s="248"/>
      <c r="D657" s="242" t="s">
        <v>190</v>
      </c>
      <c r="E657" s="249" t="s">
        <v>1</v>
      </c>
      <c r="F657" s="250" t="s">
        <v>3558</v>
      </c>
      <c r="G657" s="248"/>
      <c r="H657" s="251">
        <v>183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7" t="s">
        <v>190</v>
      </c>
      <c r="AU657" s="257" t="s">
        <v>87</v>
      </c>
      <c r="AV657" s="13" t="s">
        <v>87</v>
      </c>
      <c r="AW657" s="13" t="s">
        <v>34</v>
      </c>
      <c r="AX657" s="13" t="s">
        <v>78</v>
      </c>
      <c r="AY657" s="257" t="s">
        <v>179</v>
      </c>
    </row>
    <row r="658" s="13" customFormat="1">
      <c r="A658" s="13"/>
      <c r="B658" s="247"/>
      <c r="C658" s="248"/>
      <c r="D658" s="242" t="s">
        <v>190</v>
      </c>
      <c r="E658" s="249" t="s">
        <v>1</v>
      </c>
      <c r="F658" s="250" t="s">
        <v>3559</v>
      </c>
      <c r="G658" s="248"/>
      <c r="H658" s="251">
        <v>177</v>
      </c>
      <c r="I658" s="252"/>
      <c r="J658" s="248"/>
      <c r="K658" s="248"/>
      <c r="L658" s="253"/>
      <c r="M658" s="254"/>
      <c r="N658" s="255"/>
      <c r="O658" s="255"/>
      <c r="P658" s="255"/>
      <c r="Q658" s="255"/>
      <c r="R658" s="255"/>
      <c r="S658" s="255"/>
      <c r="T658" s="25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7" t="s">
        <v>190</v>
      </c>
      <c r="AU658" s="257" t="s">
        <v>87</v>
      </c>
      <c r="AV658" s="13" t="s">
        <v>87</v>
      </c>
      <c r="AW658" s="13" t="s">
        <v>34</v>
      </c>
      <c r="AX658" s="13" t="s">
        <v>78</v>
      </c>
      <c r="AY658" s="257" t="s">
        <v>179</v>
      </c>
    </row>
    <row r="659" s="15" customFormat="1">
      <c r="A659" s="15"/>
      <c r="B659" s="270"/>
      <c r="C659" s="271"/>
      <c r="D659" s="242" t="s">
        <v>190</v>
      </c>
      <c r="E659" s="272" t="s">
        <v>1</v>
      </c>
      <c r="F659" s="273" t="s">
        <v>3072</v>
      </c>
      <c r="G659" s="271"/>
      <c r="H659" s="272" t="s">
        <v>1</v>
      </c>
      <c r="I659" s="274"/>
      <c r="J659" s="271"/>
      <c r="K659" s="271"/>
      <c r="L659" s="275"/>
      <c r="M659" s="276"/>
      <c r="N659" s="277"/>
      <c r="O659" s="277"/>
      <c r="P659" s="277"/>
      <c r="Q659" s="277"/>
      <c r="R659" s="277"/>
      <c r="S659" s="277"/>
      <c r="T659" s="27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9" t="s">
        <v>190</v>
      </c>
      <c r="AU659" s="279" t="s">
        <v>87</v>
      </c>
      <c r="AV659" s="15" t="s">
        <v>85</v>
      </c>
      <c r="AW659" s="15" t="s">
        <v>34</v>
      </c>
      <c r="AX659" s="15" t="s">
        <v>78</v>
      </c>
      <c r="AY659" s="279" t="s">
        <v>179</v>
      </c>
    </row>
    <row r="660" s="13" customFormat="1">
      <c r="A660" s="13"/>
      <c r="B660" s="247"/>
      <c r="C660" s="248"/>
      <c r="D660" s="242" t="s">
        <v>190</v>
      </c>
      <c r="E660" s="249" t="s">
        <v>1</v>
      </c>
      <c r="F660" s="250" t="s">
        <v>3666</v>
      </c>
      <c r="G660" s="248"/>
      <c r="H660" s="251">
        <v>66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7" t="s">
        <v>190</v>
      </c>
      <c r="AU660" s="257" t="s">
        <v>87</v>
      </c>
      <c r="AV660" s="13" t="s">
        <v>87</v>
      </c>
      <c r="AW660" s="13" t="s">
        <v>34</v>
      </c>
      <c r="AX660" s="13" t="s">
        <v>78</v>
      </c>
      <c r="AY660" s="257" t="s">
        <v>179</v>
      </c>
    </row>
    <row r="661" s="13" customFormat="1">
      <c r="A661" s="13"/>
      <c r="B661" s="247"/>
      <c r="C661" s="248"/>
      <c r="D661" s="242" t="s">
        <v>190</v>
      </c>
      <c r="E661" s="249" t="s">
        <v>1</v>
      </c>
      <c r="F661" s="250" t="s">
        <v>3546</v>
      </c>
      <c r="G661" s="248"/>
      <c r="H661" s="251">
        <v>5</v>
      </c>
      <c r="I661" s="252"/>
      <c r="J661" s="248"/>
      <c r="K661" s="248"/>
      <c r="L661" s="253"/>
      <c r="M661" s="254"/>
      <c r="N661" s="255"/>
      <c r="O661" s="255"/>
      <c r="P661" s="255"/>
      <c r="Q661" s="255"/>
      <c r="R661" s="255"/>
      <c r="S661" s="255"/>
      <c r="T661" s="25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7" t="s">
        <v>190</v>
      </c>
      <c r="AU661" s="257" t="s">
        <v>87</v>
      </c>
      <c r="AV661" s="13" t="s">
        <v>87</v>
      </c>
      <c r="AW661" s="13" t="s">
        <v>34</v>
      </c>
      <c r="AX661" s="13" t="s">
        <v>78</v>
      </c>
      <c r="AY661" s="257" t="s">
        <v>179</v>
      </c>
    </row>
    <row r="662" s="13" customFormat="1">
      <c r="A662" s="13"/>
      <c r="B662" s="247"/>
      <c r="C662" s="248"/>
      <c r="D662" s="242" t="s">
        <v>190</v>
      </c>
      <c r="E662" s="249" t="s">
        <v>1</v>
      </c>
      <c r="F662" s="250" t="s">
        <v>3667</v>
      </c>
      <c r="G662" s="248"/>
      <c r="H662" s="251">
        <v>20</v>
      </c>
      <c r="I662" s="252"/>
      <c r="J662" s="248"/>
      <c r="K662" s="248"/>
      <c r="L662" s="253"/>
      <c r="M662" s="254"/>
      <c r="N662" s="255"/>
      <c r="O662" s="255"/>
      <c r="P662" s="255"/>
      <c r="Q662" s="255"/>
      <c r="R662" s="255"/>
      <c r="S662" s="255"/>
      <c r="T662" s="256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7" t="s">
        <v>190</v>
      </c>
      <c r="AU662" s="257" t="s">
        <v>87</v>
      </c>
      <c r="AV662" s="13" t="s">
        <v>87</v>
      </c>
      <c r="AW662" s="13" t="s">
        <v>34</v>
      </c>
      <c r="AX662" s="13" t="s">
        <v>78</v>
      </c>
      <c r="AY662" s="257" t="s">
        <v>179</v>
      </c>
    </row>
    <row r="663" s="13" customFormat="1">
      <c r="A663" s="13"/>
      <c r="B663" s="247"/>
      <c r="C663" s="248"/>
      <c r="D663" s="242" t="s">
        <v>190</v>
      </c>
      <c r="E663" s="249" t="s">
        <v>1</v>
      </c>
      <c r="F663" s="250" t="s">
        <v>3545</v>
      </c>
      <c r="G663" s="248"/>
      <c r="H663" s="251">
        <v>25</v>
      </c>
      <c r="I663" s="252"/>
      <c r="J663" s="248"/>
      <c r="K663" s="248"/>
      <c r="L663" s="253"/>
      <c r="M663" s="254"/>
      <c r="N663" s="255"/>
      <c r="O663" s="255"/>
      <c r="P663" s="255"/>
      <c r="Q663" s="255"/>
      <c r="R663" s="255"/>
      <c r="S663" s="255"/>
      <c r="T663" s="25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7" t="s">
        <v>190</v>
      </c>
      <c r="AU663" s="257" t="s">
        <v>87</v>
      </c>
      <c r="AV663" s="13" t="s">
        <v>87</v>
      </c>
      <c r="AW663" s="13" t="s">
        <v>34</v>
      </c>
      <c r="AX663" s="13" t="s">
        <v>78</v>
      </c>
      <c r="AY663" s="257" t="s">
        <v>179</v>
      </c>
    </row>
    <row r="664" s="14" customFormat="1">
      <c r="A664" s="14"/>
      <c r="B664" s="258"/>
      <c r="C664" s="259"/>
      <c r="D664" s="242" t="s">
        <v>190</v>
      </c>
      <c r="E664" s="260" t="s">
        <v>1</v>
      </c>
      <c r="F664" s="261" t="s">
        <v>192</v>
      </c>
      <c r="G664" s="259"/>
      <c r="H664" s="262">
        <v>476</v>
      </c>
      <c r="I664" s="263"/>
      <c r="J664" s="259"/>
      <c r="K664" s="259"/>
      <c r="L664" s="264"/>
      <c r="M664" s="265"/>
      <c r="N664" s="266"/>
      <c r="O664" s="266"/>
      <c r="P664" s="266"/>
      <c r="Q664" s="266"/>
      <c r="R664" s="266"/>
      <c r="S664" s="266"/>
      <c r="T664" s="26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8" t="s">
        <v>190</v>
      </c>
      <c r="AU664" s="268" t="s">
        <v>87</v>
      </c>
      <c r="AV664" s="14" t="s">
        <v>186</v>
      </c>
      <c r="AW664" s="14" t="s">
        <v>34</v>
      </c>
      <c r="AX664" s="14" t="s">
        <v>85</v>
      </c>
      <c r="AY664" s="268" t="s">
        <v>179</v>
      </c>
    </row>
    <row r="665" s="2" customFormat="1" ht="21.75" customHeight="1">
      <c r="A665" s="39"/>
      <c r="B665" s="40"/>
      <c r="C665" s="229" t="s">
        <v>700</v>
      </c>
      <c r="D665" s="229" t="s">
        <v>181</v>
      </c>
      <c r="E665" s="230" t="s">
        <v>1655</v>
      </c>
      <c r="F665" s="231" t="s">
        <v>1656</v>
      </c>
      <c r="G665" s="232" t="s">
        <v>253</v>
      </c>
      <c r="H665" s="233">
        <v>476</v>
      </c>
      <c r="I665" s="234"/>
      <c r="J665" s="235">
        <f>ROUND(I665*H665,2)</f>
        <v>0</v>
      </c>
      <c r="K665" s="231" t="s">
        <v>1</v>
      </c>
      <c r="L665" s="45"/>
      <c r="M665" s="236" t="s">
        <v>1</v>
      </c>
      <c r="N665" s="237" t="s">
        <v>43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186</v>
      </c>
      <c r="AT665" s="240" t="s">
        <v>181</v>
      </c>
      <c r="AU665" s="240" t="s">
        <v>87</v>
      </c>
      <c r="AY665" s="18" t="s">
        <v>179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85</v>
      </c>
      <c r="BK665" s="241">
        <f>ROUND(I665*H665,2)</f>
        <v>0</v>
      </c>
      <c r="BL665" s="18" t="s">
        <v>186</v>
      </c>
      <c r="BM665" s="240" t="s">
        <v>3668</v>
      </c>
    </row>
    <row r="666" s="2" customFormat="1">
      <c r="A666" s="39"/>
      <c r="B666" s="40"/>
      <c r="C666" s="41"/>
      <c r="D666" s="242" t="s">
        <v>188</v>
      </c>
      <c r="E666" s="41"/>
      <c r="F666" s="243" t="s">
        <v>1656</v>
      </c>
      <c r="G666" s="41"/>
      <c r="H666" s="41"/>
      <c r="I666" s="244"/>
      <c r="J666" s="41"/>
      <c r="K666" s="41"/>
      <c r="L666" s="45"/>
      <c r="M666" s="245"/>
      <c r="N666" s="246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188</v>
      </c>
      <c r="AU666" s="18" t="s">
        <v>87</v>
      </c>
    </row>
    <row r="667" s="15" customFormat="1">
      <c r="A667" s="15"/>
      <c r="B667" s="270"/>
      <c r="C667" s="271"/>
      <c r="D667" s="242" t="s">
        <v>190</v>
      </c>
      <c r="E667" s="272" t="s">
        <v>1</v>
      </c>
      <c r="F667" s="273" t="s">
        <v>3392</v>
      </c>
      <c r="G667" s="271"/>
      <c r="H667" s="272" t="s">
        <v>1</v>
      </c>
      <c r="I667" s="274"/>
      <c r="J667" s="271"/>
      <c r="K667" s="271"/>
      <c r="L667" s="275"/>
      <c r="M667" s="276"/>
      <c r="N667" s="277"/>
      <c r="O667" s="277"/>
      <c r="P667" s="277"/>
      <c r="Q667" s="277"/>
      <c r="R667" s="277"/>
      <c r="S667" s="277"/>
      <c r="T667" s="27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9" t="s">
        <v>190</v>
      </c>
      <c r="AU667" s="279" t="s">
        <v>87</v>
      </c>
      <c r="AV667" s="15" t="s">
        <v>85</v>
      </c>
      <c r="AW667" s="15" t="s">
        <v>34</v>
      </c>
      <c r="AX667" s="15" t="s">
        <v>78</v>
      </c>
      <c r="AY667" s="279" t="s">
        <v>179</v>
      </c>
    </row>
    <row r="668" s="13" customFormat="1">
      <c r="A668" s="13"/>
      <c r="B668" s="247"/>
      <c r="C668" s="248"/>
      <c r="D668" s="242" t="s">
        <v>190</v>
      </c>
      <c r="E668" s="249" t="s">
        <v>1</v>
      </c>
      <c r="F668" s="250" t="s">
        <v>3558</v>
      </c>
      <c r="G668" s="248"/>
      <c r="H668" s="251">
        <v>183</v>
      </c>
      <c r="I668" s="252"/>
      <c r="J668" s="248"/>
      <c r="K668" s="248"/>
      <c r="L668" s="253"/>
      <c r="M668" s="254"/>
      <c r="N668" s="255"/>
      <c r="O668" s="255"/>
      <c r="P668" s="255"/>
      <c r="Q668" s="255"/>
      <c r="R668" s="255"/>
      <c r="S668" s="255"/>
      <c r="T668" s="25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7" t="s">
        <v>190</v>
      </c>
      <c r="AU668" s="257" t="s">
        <v>87</v>
      </c>
      <c r="AV668" s="13" t="s">
        <v>87</v>
      </c>
      <c r="AW668" s="13" t="s">
        <v>34</v>
      </c>
      <c r="AX668" s="13" t="s">
        <v>78</v>
      </c>
      <c r="AY668" s="257" t="s">
        <v>179</v>
      </c>
    </row>
    <row r="669" s="13" customFormat="1">
      <c r="A669" s="13"/>
      <c r="B669" s="247"/>
      <c r="C669" s="248"/>
      <c r="D669" s="242" t="s">
        <v>190</v>
      </c>
      <c r="E669" s="249" t="s">
        <v>1</v>
      </c>
      <c r="F669" s="250" t="s">
        <v>3559</v>
      </c>
      <c r="G669" s="248"/>
      <c r="H669" s="251">
        <v>177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7" t="s">
        <v>190</v>
      </c>
      <c r="AU669" s="257" t="s">
        <v>87</v>
      </c>
      <c r="AV669" s="13" t="s">
        <v>87</v>
      </c>
      <c r="AW669" s="13" t="s">
        <v>34</v>
      </c>
      <c r="AX669" s="13" t="s">
        <v>78</v>
      </c>
      <c r="AY669" s="257" t="s">
        <v>179</v>
      </c>
    </row>
    <row r="670" s="15" customFormat="1">
      <c r="A670" s="15"/>
      <c r="B670" s="270"/>
      <c r="C670" s="271"/>
      <c r="D670" s="242" t="s">
        <v>190</v>
      </c>
      <c r="E670" s="272" t="s">
        <v>1</v>
      </c>
      <c r="F670" s="273" t="s">
        <v>3072</v>
      </c>
      <c r="G670" s="271"/>
      <c r="H670" s="272" t="s">
        <v>1</v>
      </c>
      <c r="I670" s="274"/>
      <c r="J670" s="271"/>
      <c r="K670" s="271"/>
      <c r="L670" s="275"/>
      <c r="M670" s="276"/>
      <c r="N670" s="277"/>
      <c r="O670" s="277"/>
      <c r="P670" s="277"/>
      <c r="Q670" s="277"/>
      <c r="R670" s="277"/>
      <c r="S670" s="277"/>
      <c r="T670" s="27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9" t="s">
        <v>190</v>
      </c>
      <c r="AU670" s="279" t="s">
        <v>87</v>
      </c>
      <c r="AV670" s="15" t="s">
        <v>85</v>
      </c>
      <c r="AW670" s="15" t="s">
        <v>34</v>
      </c>
      <c r="AX670" s="15" t="s">
        <v>78</v>
      </c>
      <c r="AY670" s="279" t="s">
        <v>179</v>
      </c>
    </row>
    <row r="671" s="13" customFormat="1">
      <c r="A671" s="13"/>
      <c r="B671" s="247"/>
      <c r="C671" s="248"/>
      <c r="D671" s="242" t="s">
        <v>190</v>
      </c>
      <c r="E671" s="249" t="s">
        <v>1</v>
      </c>
      <c r="F671" s="250" t="s">
        <v>3666</v>
      </c>
      <c r="G671" s="248"/>
      <c r="H671" s="251">
        <v>66</v>
      </c>
      <c r="I671" s="252"/>
      <c r="J671" s="248"/>
      <c r="K671" s="248"/>
      <c r="L671" s="253"/>
      <c r="M671" s="254"/>
      <c r="N671" s="255"/>
      <c r="O671" s="255"/>
      <c r="P671" s="255"/>
      <c r="Q671" s="255"/>
      <c r="R671" s="255"/>
      <c r="S671" s="255"/>
      <c r="T671" s="25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7" t="s">
        <v>190</v>
      </c>
      <c r="AU671" s="257" t="s">
        <v>87</v>
      </c>
      <c r="AV671" s="13" t="s">
        <v>87</v>
      </c>
      <c r="AW671" s="13" t="s">
        <v>34</v>
      </c>
      <c r="AX671" s="13" t="s">
        <v>78</v>
      </c>
      <c r="AY671" s="257" t="s">
        <v>179</v>
      </c>
    </row>
    <row r="672" s="13" customFormat="1">
      <c r="A672" s="13"/>
      <c r="B672" s="247"/>
      <c r="C672" s="248"/>
      <c r="D672" s="242" t="s">
        <v>190</v>
      </c>
      <c r="E672" s="249" t="s">
        <v>1</v>
      </c>
      <c r="F672" s="250" t="s">
        <v>3546</v>
      </c>
      <c r="G672" s="248"/>
      <c r="H672" s="251">
        <v>5</v>
      </c>
      <c r="I672" s="252"/>
      <c r="J672" s="248"/>
      <c r="K672" s="248"/>
      <c r="L672" s="253"/>
      <c r="M672" s="254"/>
      <c r="N672" s="255"/>
      <c r="O672" s="255"/>
      <c r="P672" s="255"/>
      <c r="Q672" s="255"/>
      <c r="R672" s="255"/>
      <c r="S672" s="255"/>
      <c r="T672" s="256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7" t="s">
        <v>190</v>
      </c>
      <c r="AU672" s="257" t="s">
        <v>87</v>
      </c>
      <c r="AV672" s="13" t="s">
        <v>87</v>
      </c>
      <c r="AW672" s="13" t="s">
        <v>34</v>
      </c>
      <c r="AX672" s="13" t="s">
        <v>78</v>
      </c>
      <c r="AY672" s="257" t="s">
        <v>179</v>
      </c>
    </row>
    <row r="673" s="13" customFormat="1">
      <c r="A673" s="13"/>
      <c r="B673" s="247"/>
      <c r="C673" s="248"/>
      <c r="D673" s="242" t="s">
        <v>190</v>
      </c>
      <c r="E673" s="249" t="s">
        <v>1</v>
      </c>
      <c r="F673" s="250" t="s">
        <v>3667</v>
      </c>
      <c r="G673" s="248"/>
      <c r="H673" s="251">
        <v>20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7" t="s">
        <v>190</v>
      </c>
      <c r="AU673" s="257" t="s">
        <v>87</v>
      </c>
      <c r="AV673" s="13" t="s">
        <v>87</v>
      </c>
      <c r="AW673" s="13" t="s">
        <v>34</v>
      </c>
      <c r="AX673" s="13" t="s">
        <v>78</v>
      </c>
      <c r="AY673" s="257" t="s">
        <v>179</v>
      </c>
    </row>
    <row r="674" s="13" customFormat="1">
      <c r="A674" s="13"/>
      <c r="B674" s="247"/>
      <c r="C674" s="248"/>
      <c r="D674" s="242" t="s">
        <v>190</v>
      </c>
      <c r="E674" s="249" t="s">
        <v>1</v>
      </c>
      <c r="F674" s="250" t="s">
        <v>3545</v>
      </c>
      <c r="G674" s="248"/>
      <c r="H674" s="251">
        <v>25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7" t="s">
        <v>190</v>
      </c>
      <c r="AU674" s="257" t="s">
        <v>87</v>
      </c>
      <c r="AV674" s="13" t="s">
        <v>87</v>
      </c>
      <c r="AW674" s="13" t="s">
        <v>34</v>
      </c>
      <c r="AX674" s="13" t="s">
        <v>78</v>
      </c>
      <c r="AY674" s="257" t="s">
        <v>179</v>
      </c>
    </row>
    <row r="675" s="14" customFormat="1">
      <c r="A675" s="14"/>
      <c r="B675" s="258"/>
      <c r="C675" s="259"/>
      <c r="D675" s="242" t="s">
        <v>190</v>
      </c>
      <c r="E675" s="260" t="s">
        <v>1</v>
      </c>
      <c r="F675" s="261" t="s">
        <v>192</v>
      </c>
      <c r="G675" s="259"/>
      <c r="H675" s="262">
        <v>476</v>
      </c>
      <c r="I675" s="263"/>
      <c r="J675" s="259"/>
      <c r="K675" s="259"/>
      <c r="L675" s="264"/>
      <c r="M675" s="265"/>
      <c r="N675" s="266"/>
      <c r="O675" s="266"/>
      <c r="P675" s="266"/>
      <c r="Q675" s="266"/>
      <c r="R675" s="266"/>
      <c r="S675" s="266"/>
      <c r="T675" s="26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8" t="s">
        <v>190</v>
      </c>
      <c r="AU675" s="268" t="s">
        <v>87</v>
      </c>
      <c r="AV675" s="14" t="s">
        <v>186</v>
      </c>
      <c r="AW675" s="14" t="s">
        <v>34</v>
      </c>
      <c r="AX675" s="14" t="s">
        <v>85</v>
      </c>
      <c r="AY675" s="268" t="s">
        <v>179</v>
      </c>
    </row>
    <row r="676" s="12" customFormat="1" ht="22.8" customHeight="1">
      <c r="A676" s="12"/>
      <c r="B676" s="213"/>
      <c r="C676" s="214"/>
      <c r="D676" s="215" t="s">
        <v>77</v>
      </c>
      <c r="E676" s="227" t="s">
        <v>216</v>
      </c>
      <c r="F676" s="227" t="s">
        <v>1029</v>
      </c>
      <c r="G676" s="214"/>
      <c r="H676" s="214"/>
      <c r="I676" s="217"/>
      <c r="J676" s="228">
        <f>BK676</f>
        <v>0</v>
      </c>
      <c r="K676" s="214"/>
      <c r="L676" s="219"/>
      <c r="M676" s="220"/>
      <c r="N676" s="221"/>
      <c r="O676" s="221"/>
      <c r="P676" s="222">
        <f>SUM(P677:P678)</f>
        <v>0</v>
      </c>
      <c r="Q676" s="221"/>
      <c r="R676" s="222">
        <f>SUM(R677:R678)</f>
        <v>0</v>
      </c>
      <c r="S676" s="221"/>
      <c r="T676" s="223">
        <f>SUM(T677:T678)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4" t="s">
        <v>85</v>
      </c>
      <c r="AT676" s="225" t="s">
        <v>77</v>
      </c>
      <c r="AU676" s="225" t="s">
        <v>85</v>
      </c>
      <c r="AY676" s="224" t="s">
        <v>179</v>
      </c>
      <c r="BK676" s="226">
        <f>SUM(BK677:BK678)</f>
        <v>0</v>
      </c>
    </row>
    <row r="677" s="2" customFormat="1" ht="24.15" customHeight="1">
      <c r="A677" s="39"/>
      <c r="B677" s="40"/>
      <c r="C677" s="229" t="s">
        <v>705</v>
      </c>
      <c r="D677" s="229" t="s">
        <v>181</v>
      </c>
      <c r="E677" s="230" t="s">
        <v>1658</v>
      </c>
      <c r="F677" s="231" t="s">
        <v>1659</v>
      </c>
      <c r="G677" s="232" t="s">
        <v>253</v>
      </c>
      <c r="H677" s="233">
        <v>12.4</v>
      </c>
      <c r="I677" s="234"/>
      <c r="J677" s="235">
        <f>ROUND(I677*H677,2)</f>
        <v>0</v>
      </c>
      <c r="K677" s="231" t="s">
        <v>1</v>
      </c>
      <c r="L677" s="45"/>
      <c r="M677" s="236" t="s">
        <v>1</v>
      </c>
      <c r="N677" s="237" t="s">
        <v>43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186</v>
      </c>
      <c r="AT677" s="240" t="s">
        <v>181</v>
      </c>
      <c r="AU677" s="240" t="s">
        <v>87</v>
      </c>
      <c r="AY677" s="18" t="s">
        <v>179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85</v>
      </c>
      <c r="BK677" s="241">
        <f>ROUND(I677*H677,2)</f>
        <v>0</v>
      </c>
      <c r="BL677" s="18" t="s">
        <v>186</v>
      </c>
      <c r="BM677" s="240" t="s">
        <v>3669</v>
      </c>
    </row>
    <row r="678" s="2" customFormat="1">
      <c r="A678" s="39"/>
      <c r="B678" s="40"/>
      <c r="C678" s="41"/>
      <c r="D678" s="242" t="s">
        <v>188</v>
      </c>
      <c r="E678" s="41"/>
      <c r="F678" s="243" t="s">
        <v>1659</v>
      </c>
      <c r="G678" s="41"/>
      <c r="H678" s="41"/>
      <c r="I678" s="244"/>
      <c r="J678" s="41"/>
      <c r="K678" s="41"/>
      <c r="L678" s="45"/>
      <c r="M678" s="245"/>
      <c r="N678" s="24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188</v>
      </c>
      <c r="AU678" s="18" t="s">
        <v>87</v>
      </c>
    </row>
    <row r="679" s="12" customFormat="1" ht="22.8" customHeight="1">
      <c r="A679" s="12"/>
      <c r="B679" s="213"/>
      <c r="C679" s="214"/>
      <c r="D679" s="215" t="s">
        <v>77</v>
      </c>
      <c r="E679" s="227" t="s">
        <v>1287</v>
      </c>
      <c r="F679" s="227" t="s">
        <v>1288</v>
      </c>
      <c r="G679" s="214"/>
      <c r="H679" s="214"/>
      <c r="I679" s="217"/>
      <c r="J679" s="228">
        <f>BK679</f>
        <v>0</v>
      </c>
      <c r="K679" s="214"/>
      <c r="L679" s="219"/>
      <c r="M679" s="220"/>
      <c r="N679" s="221"/>
      <c r="O679" s="221"/>
      <c r="P679" s="222">
        <f>SUM(P680:P694)</f>
        <v>0</v>
      </c>
      <c r="Q679" s="221"/>
      <c r="R679" s="222">
        <f>SUM(R680:R694)</f>
        <v>0</v>
      </c>
      <c r="S679" s="221"/>
      <c r="T679" s="223">
        <f>SUM(T680:T694)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4" t="s">
        <v>85</v>
      </c>
      <c r="AT679" s="225" t="s">
        <v>77</v>
      </c>
      <c r="AU679" s="225" t="s">
        <v>85</v>
      </c>
      <c r="AY679" s="224" t="s">
        <v>179</v>
      </c>
      <c r="BK679" s="226">
        <f>SUM(BK680:BK694)</f>
        <v>0</v>
      </c>
    </row>
    <row r="680" s="2" customFormat="1" ht="16.5" customHeight="1">
      <c r="A680" s="39"/>
      <c r="B680" s="40"/>
      <c r="C680" s="229" t="s">
        <v>709</v>
      </c>
      <c r="D680" s="229" t="s">
        <v>181</v>
      </c>
      <c r="E680" s="230" t="s">
        <v>3368</v>
      </c>
      <c r="F680" s="231" t="s">
        <v>3369</v>
      </c>
      <c r="G680" s="232" t="s">
        <v>403</v>
      </c>
      <c r="H680" s="233">
        <v>3.2469999999999999</v>
      </c>
      <c r="I680" s="234"/>
      <c r="J680" s="235">
        <f>ROUND(I680*H680,2)</f>
        <v>0</v>
      </c>
      <c r="K680" s="231" t="s">
        <v>1</v>
      </c>
      <c r="L680" s="45"/>
      <c r="M680" s="236" t="s">
        <v>1</v>
      </c>
      <c r="N680" s="237" t="s">
        <v>43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186</v>
      </c>
      <c r="AT680" s="240" t="s">
        <v>181</v>
      </c>
      <c r="AU680" s="240" t="s">
        <v>87</v>
      </c>
      <c r="AY680" s="18" t="s">
        <v>179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85</v>
      </c>
      <c r="BK680" s="241">
        <f>ROUND(I680*H680,2)</f>
        <v>0</v>
      </c>
      <c r="BL680" s="18" t="s">
        <v>186</v>
      </c>
      <c r="BM680" s="240" t="s">
        <v>3670</v>
      </c>
    </row>
    <row r="681" s="2" customFormat="1">
      <c r="A681" s="39"/>
      <c r="B681" s="40"/>
      <c r="C681" s="41"/>
      <c r="D681" s="242" t="s">
        <v>188</v>
      </c>
      <c r="E681" s="41"/>
      <c r="F681" s="243" t="s">
        <v>3369</v>
      </c>
      <c r="G681" s="41"/>
      <c r="H681" s="41"/>
      <c r="I681" s="244"/>
      <c r="J681" s="41"/>
      <c r="K681" s="41"/>
      <c r="L681" s="45"/>
      <c r="M681" s="245"/>
      <c r="N681" s="246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188</v>
      </c>
      <c r="AU681" s="18" t="s">
        <v>87</v>
      </c>
    </row>
    <row r="682" s="2" customFormat="1">
      <c r="A682" s="39"/>
      <c r="B682" s="40"/>
      <c r="C682" s="41"/>
      <c r="D682" s="242" t="s">
        <v>198</v>
      </c>
      <c r="E682" s="41"/>
      <c r="F682" s="269" t="s">
        <v>3371</v>
      </c>
      <c r="G682" s="41"/>
      <c r="H682" s="41"/>
      <c r="I682" s="244"/>
      <c r="J682" s="41"/>
      <c r="K682" s="41"/>
      <c r="L682" s="45"/>
      <c r="M682" s="245"/>
      <c r="N682" s="24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198</v>
      </c>
      <c r="AU682" s="18" t="s">
        <v>87</v>
      </c>
    </row>
    <row r="683" s="13" customFormat="1">
      <c r="A683" s="13"/>
      <c r="B683" s="247"/>
      <c r="C683" s="248"/>
      <c r="D683" s="242" t="s">
        <v>190</v>
      </c>
      <c r="E683" s="249" t="s">
        <v>1</v>
      </c>
      <c r="F683" s="250" t="s">
        <v>3671</v>
      </c>
      <c r="G683" s="248"/>
      <c r="H683" s="251">
        <v>3.2469999999999999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7" t="s">
        <v>190</v>
      </c>
      <c r="AU683" s="257" t="s">
        <v>87</v>
      </c>
      <c r="AV683" s="13" t="s">
        <v>87</v>
      </c>
      <c r="AW683" s="13" t="s">
        <v>34</v>
      </c>
      <c r="AX683" s="13" t="s">
        <v>78</v>
      </c>
      <c r="AY683" s="257" t="s">
        <v>179</v>
      </c>
    </row>
    <row r="684" s="14" customFormat="1">
      <c r="A684" s="14"/>
      <c r="B684" s="258"/>
      <c r="C684" s="259"/>
      <c r="D684" s="242" t="s">
        <v>190</v>
      </c>
      <c r="E684" s="260" t="s">
        <v>1</v>
      </c>
      <c r="F684" s="261" t="s">
        <v>192</v>
      </c>
      <c r="G684" s="259"/>
      <c r="H684" s="262">
        <v>3.2469999999999999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8" t="s">
        <v>190</v>
      </c>
      <c r="AU684" s="268" t="s">
        <v>87</v>
      </c>
      <c r="AV684" s="14" t="s">
        <v>186</v>
      </c>
      <c r="AW684" s="14" t="s">
        <v>34</v>
      </c>
      <c r="AX684" s="14" t="s">
        <v>85</v>
      </c>
      <c r="AY684" s="268" t="s">
        <v>179</v>
      </c>
    </row>
    <row r="685" s="2" customFormat="1" ht="21.75" customHeight="1">
      <c r="A685" s="39"/>
      <c r="B685" s="40"/>
      <c r="C685" s="229" t="s">
        <v>713</v>
      </c>
      <c r="D685" s="229" t="s">
        <v>181</v>
      </c>
      <c r="E685" s="230" t="s">
        <v>1304</v>
      </c>
      <c r="F685" s="231" t="s">
        <v>1305</v>
      </c>
      <c r="G685" s="232" t="s">
        <v>403</v>
      </c>
      <c r="H685" s="233">
        <v>5.75</v>
      </c>
      <c r="I685" s="234"/>
      <c r="J685" s="235">
        <f>ROUND(I685*H685,2)</f>
        <v>0</v>
      </c>
      <c r="K685" s="231" t="s">
        <v>1</v>
      </c>
      <c r="L685" s="45"/>
      <c r="M685" s="236" t="s">
        <v>1</v>
      </c>
      <c r="N685" s="237" t="s">
        <v>43</v>
      </c>
      <c r="O685" s="92"/>
      <c r="P685" s="238">
        <f>O685*H685</f>
        <v>0</v>
      </c>
      <c r="Q685" s="238">
        <v>0</v>
      </c>
      <c r="R685" s="238">
        <f>Q685*H685</f>
        <v>0</v>
      </c>
      <c r="S685" s="238">
        <v>0</v>
      </c>
      <c r="T685" s="23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0" t="s">
        <v>186</v>
      </c>
      <c r="AT685" s="240" t="s">
        <v>181</v>
      </c>
      <c r="AU685" s="240" t="s">
        <v>87</v>
      </c>
      <c r="AY685" s="18" t="s">
        <v>179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8" t="s">
        <v>85</v>
      </c>
      <c r="BK685" s="241">
        <f>ROUND(I685*H685,2)</f>
        <v>0</v>
      </c>
      <c r="BL685" s="18" t="s">
        <v>186</v>
      </c>
      <c r="BM685" s="240" t="s">
        <v>3672</v>
      </c>
    </row>
    <row r="686" s="2" customFormat="1">
      <c r="A686" s="39"/>
      <c r="B686" s="40"/>
      <c r="C686" s="41"/>
      <c r="D686" s="242" t="s">
        <v>188</v>
      </c>
      <c r="E686" s="41"/>
      <c r="F686" s="243" t="s">
        <v>1305</v>
      </c>
      <c r="G686" s="41"/>
      <c r="H686" s="41"/>
      <c r="I686" s="244"/>
      <c r="J686" s="41"/>
      <c r="K686" s="41"/>
      <c r="L686" s="45"/>
      <c r="M686" s="245"/>
      <c r="N686" s="24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188</v>
      </c>
      <c r="AU686" s="18" t="s">
        <v>87</v>
      </c>
    </row>
    <row r="687" s="2" customFormat="1">
      <c r="A687" s="39"/>
      <c r="B687" s="40"/>
      <c r="C687" s="41"/>
      <c r="D687" s="242" t="s">
        <v>198</v>
      </c>
      <c r="E687" s="41"/>
      <c r="F687" s="269" t="s">
        <v>1662</v>
      </c>
      <c r="G687" s="41"/>
      <c r="H687" s="41"/>
      <c r="I687" s="244"/>
      <c r="J687" s="41"/>
      <c r="K687" s="41"/>
      <c r="L687" s="45"/>
      <c r="M687" s="245"/>
      <c r="N687" s="24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198</v>
      </c>
      <c r="AU687" s="18" t="s">
        <v>87</v>
      </c>
    </row>
    <row r="688" s="2" customFormat="1" ht="24.15" customHeight="1">
      <c r="A688" s="39"/>
      <c r="B688" s="40"/>
      <c r="C688" s="229" t="s">
        <v>717</v>
      </c>
      <c r="D688" s="229" t="s">
        <v>181</v>
      </c>
      <c r="E688" s="230" t="s">
        <v>1312</v>
      </c>
      <c r="F688" s="231" t="s">
        <v>1313</v>
      </c>
      <c r="G688" s="232" t="s">
        <v>403</v>
      </c>
      <c r="H688" s="233">
        <v>66.995999999999995</v>
      </c>
      <c r="I688" s="234"/>
      <c r="J688" s="235">
        <f>ROUND(I688*H688,2)</f>
        <v>0</v>
      </c>
      <c r="K688" s="231" t="s">
        <v>1</v>
      </c>
      <c r="L688" s="45"/>
      <c r="M688" s="236" t="s">
        <v>1</v>
      </c>
      <c r="N688" s="237" t="s">
        <v>43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186</v>
      </c>
      <c r="AT688" s="240" t="s">
        <v>181</v>
      </c>
      <c r="AU688" s="240" t="s">
        <v>87</v>
      </c>
      <c r="AY688" s="18" t="s">
        <v>179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85</v>
      </c>
      <c r="BK688" s="241">
        <f>ROUND(I688*H688,2)</f>
        <v>0</v>
      </c>
      <c r="BL688" s="18" t="s">
        <v>186</v>
      </c>
      <c r="BM688" s="240" t="s">
        <v>3673</v>
      </c>
    </row>
    <row r="689" s="2" customFormat="1">
      <c r="A689" s="39"/>
      <c r="B689" s="40"/>
      <c r="C689" s="41"/>
      <c r="D689" s="242" t="s">
        <v>188</v>
      </c>
      <c r="E689" s="41"/>
      <c r="F689" s="243" t="s">
        <v>1313</v>
      </c>
      <c r="G689" s="41"/>
      <c r="H689" s="41"/>
      <c r="I689" s="244"/>
      <c r="J689" s="41"/>
      <c r="K689" s="41"/>
      <c r="L689" s="45"/>
      <c r="M689" s="245"/>
      <c r="N689" s="24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188</v>
      </c>
      <c r="AU689" s="18" t="s">
        <v>87</v>
      </c>
    </row>
    <row r="690" s="13" customFormat="1">
      <c r="A690" s="13"/>
      <c r="B690" s="247"/>
      <c r="C690" s="248"/>
      <c r="D690" s="242" t="s">
        <v>190</v>
      </c>
      <c r="E690" s="249" t="s">
        <v>1</v>
      </c>
      <c r="F690" s="250" t="s">
        <v>3674</v>
      </c>
      <c r="G690" s="248"/>
      <c r="H690" s="251">
        <v>66.995999999999995</v>
      </c>
      <c r="I690" s="252"/>
      <c r="J690" s="248"/>
      <c r="K690" s="248"/>
      <c r="L690" s="253"/>
      <c r="M690" s="254"/>
      <c r="N690" s="255"/>
      <c r="O690" s="255"/>
      <c r="P690" s="255"/>
      <c r="Q690" s="255"/>
      <c r="R690" s="255"/>
      <c r="S690" s="255"/>
      <c r="T690" s="25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7" t="s">
        <v>190</v>
      </c>
      <c r="AU690" s="257" t="s">
        <v>87</v>
      </c>
      <c r="AV690" s="13" t="s">
        <v>87</v>
      </c>
      <c r="AW690" s="13" t="s">
        <v>34</v>
      </c>
      <c r="AX690" s="13" t="s">
        <v>78</v>
      </c>
      <c r="AY690" s="257" t="s">
        <v>179</v>
      </c>
    </row>
    <row r="691" s="14" customFormat="1">
      <c r="A691" s="14"/>
      <c r="B691" s="258"/>
      <c r="C691" s="259"/>
      <c r="D691" s="242" t="s">
        <v>190</v>
      </c>
      <c r="E691" s="260" t="s">
        <v>1</v>
      </c>
      <c r="F691" s="261" t="s">
        <v>192</v>
      </c>
      <c r="G691" s="259"/>
      <c r="H691" s="262">
        <v>66.995999999999995</v>
      </c>
      <c r="I691" s="263"/>
      <c r="J691" s="259"/>
      <c r="K691" s="259"/>
      <c r="L691" s="264"/>
      <c r="M691" s="265"/>
      <c r="N691" s="266"/>
      <c r="O691" s="266"/>
      <c r="P691" s="266"/>
      <c r="Q691" s="266"/>
      <c r="R691" s="266"/>
      <c r="S691" s="266"/>
      <c r="T691" s="26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8" t="s">
        <v>190</v>
      </c>
      <c r="AU691" s="268" t="s">
        <v>87</v>
      </c>
      <c r="AV691" s="14" t="s">
        <v>186</v>
      </c>
      <c r="AW691" s="14" t="s">
        <v>34</v>
      </c>
      <c r="AX691" s="14" t="s">
        <v>85</v>
      </c>
      <c r="AY691" s="268" t="s">
        <v>179</v>
      </c>
    </row>
    <row r="692" s="2" customFormat="1" ht="37.8" customHeight="1">
      <c r="A692" s="39"/>
      <c r="B692" s="40"/>
      <c r="C692" s="229" t="s">
        <v>723</v>
      </c>
      <c r="D692" s="229" t="s">
        <v>181</v>
      </c>
      <c r="E692" s="230" t="s">
        <v>1325</v>
      </c>
      <c r="F692" s="231" t="s">
        <v>1326</v>
      </c>
      <c r="G692" s="232" t="s">
        <v>403</v>
      </c>
      <c r="H692" s="233">
        <v>2.5030000000000001</v>
      </c>
      <c r="I692" s="234"/>
      <c r="J692" s="235">
        <f>ROUND(I692*H692,2)</f>
        <v>0</v>
      </c>
      <c r="K692" s="231" t="s">
        <v>185</v>
      </c>
      <c r="L692" s="45"/>
      <c r="M692" s="236" t="s">
        <v>1</v>
      </c>
      <c r="N692" s="237" t="s">
        <v>43</v>
      </c>
      <c r="O692" s="92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186</v>
      </c>
      <c r="AT692" s="240" t="s">
        <v>181</v>
      </c>
      <c r="AU692" s="240" t="s">
        <v>87</v>
      </c>
      <c r="AY692" s="18" t="s">
        <v>179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85</v>
      </c>
      <c r="BK692" s="241">
        <f>ROUND(I692*H692,2)</f>
        <v>0</v>
      </c>
      <c r="BL692" s="18" t="s">
        <v>186</v>
      </c>
      <c r="BM692" s="240" t="s">
        <v>3675</v>
      </c>
    </row>
    <row r="693" s="2" customFormat="1">
      <c r="A693" s="39"/>
      <c r="B693" s="40"/>
      <c r="C693" s="41"/>
      <c r="D693" s="242" t="s">
        <v>188</v>
      </c>
      <c r="E693" s="41"/>
      <c r="F693" s="243" t="s">
        <v>1328</v>
      </c>
      <c r="G693" s="41"/>
      <c r="H693" s="41"/>
      <c r="I693" s="244"/>
      <c r="J693" s="41"/>
      <c r="K693" s="41"/>
      <c r="L693" s="45"/>
      <c r="M693" s="245"/>
      <c r="N693" s="246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188</v>
      </c>
      <c r="AU693" s="18" t="s">
        <v>87</v>
      </c>
    </row>
    <row r="694" s="13" customFormat="1">
      <c r="A694" s="13"/>
      <c r="B694" s="247"/>
      <c r="C694" s="248"/>
      <c r="D694" s="242" t="s">
        <v>190</v>
      </c>
      <c r="E694" s="249" t="s">
        <v>1</v>
      </c>
      <c r="F694" s="250" t="s">
        <v>3676</v>
      </c>
      <c r="G694" s="248"/>
      <c r="H694" s="251">
        <v>2.5030000000000001</v>
      </c>
      <c r="I694" s="252"/>
      <c r="J694" s="248"/>
      <c r="K694" s="248"/>
      <c r="L694" s="253"/>
      <c r="M694" s="254"/>
      <c r="N694" s="255"/>
      <c r="O694" s="255"/>
      <c r="P694" s="255"/>
      <c r="Q694" s="255"/>
      <c r="R694" s="255"/>
      <c r="S694" s="255"/>
      <c r="T694" s="25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7" t="s">
        <v>190</v>
      </c>
      <c r="AU694" s="257" t="s">
        <v>87</v>
      </c>
      <c r="AV694" s="13" t="s">
        <v>87</v>
      </c>
      <c r="AW694" s="13" t="s">
        <v>34</v>
      </c>
      <c r="AX694" s="13" t="s">
        <v>85</v>
      </c>
      <c r="AY694" s="257" t="s">
        <v>179</v>
      </c>
    </row>
    <row r="695" s="12" customFormat="1" ht="22.8" customHeight="1">
      <c r="A695" s="12"/>
      <c r="B695" s="213"/>
      <c r="C695" s="214"/>
      <c r="D695" s="215" t="s">
        <v>77</v>
      </c>
      <c r="E695" s="227" t="s">
        <v>1341</v>
      </c>
      <c r="F695" s="227" t="s">
        <v>1342</v>
      </c>
      <c r="G695" s="214"/>
      <c r="H695" s="214"/>
      <c r="I695" s="217"/>
      <c r="J695" s="228">
        <f>BK695</f>
        <v>0</v>
      </c>
      <c r="K695" s="214"/>
      <c r="L695" s="219"/>
      <c r="M695" s="220"/>
      <c r="N695" s="221"/>
      <c r="O695" s="221"/>
      <c r="P695" s="222">
        <f>SUM(P696:P699)</f>
        <v>0</v>
      </c>
      <c r="Q695" s="221"/>
      <c r="R695" s="222">
        <f>SUM(R696:R699)</f>
        <v>0</v>
      </c>
      <c r="S695" s="221"/>
      <c r="T695" s="223">
        <f>SUM(T696:T699)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24" t="s">
        <v>85</v>
      </c>
      <c r="AT695" s="225" t="s">
        <v>77</v>
      </c>
      <c r="AU695" s="225" t="s">
        <v>85</v>
      </c>
      <c r="AY695" s="224" t="s">
        <v>179</v>
      </c>
      <c r="BK695" s="226">
        <f>SUM(BK696:BK699)</f>
        <v>0</v>
      </c>
    </row>
    <row r="696" s="2" customFormat="1" ht="24.15" customHeight="1">
      <c r="A696" s="39"/>
      <c r="B696" s="40"/>
      <c r="C696" s="229" t="s">
        <v>729</v>
      </c>
      <c r="D696" s="229" t="s">
        <v>181</v>
      </c>
      <c r="E696" s="230" t="s">
        <v>1667</v>
      </c>
      <c r="F696" s="231" t="s">
        <v>1668</v>
      </c>
      <c r="G696" s="232" t="s">
        <v>403</v>
      </c>
      <c r="H696" s="233">
        <v>328.08100000000002</v>
      </c>
      <c r="I696" s="234"/>
      <c r="J696" s="235">
        <f>ROUND(I696*H696,2)</f>
        <v>0</v>
      </c>
      <c r="K696" s="231" t="s">
        <v>1</v>
      </c>
      <c r="L696" s="45"/>
      <c r="M696" s="236" t="s">
        <v>1</v>
      </c>
      <c r="N696" s="237" t="s">
        <v>43</v>
      </c>
      <c r="O696" s="92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186</v>
      </c>
      <c r="AT696" s="240" t="s">
        <v>181</v>
      </c>
      <c r="AU696" s="240" t="s">
        <v>87</v>
      </c>
      <c r="AY696" s="18" t="s">
        <v>179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85</v>
      </c>
      <c r="BK696" s="241">
        <f>ROUND(I696*H696,2)</f>
        <v>0</v>
      </c>
      <c r="BL696" s="18" t="s">
        <v>186</v>
      </c>
      <c r="BM696" s="240" t="s">
        <v>3677</v>
      </c>
    </row>
    <row r="697" s="2" customFormat="1">
      <c r="A697" s="39"/>
      <c r="B697" s="40"/>
      <c r="C697" s="41"/>
      <c r="D697" s="242" t="s">
        <v>188</v>
      </c>
      <c r="E697" s="41"/>
      <c r="F697" s="243" t="s">
        <v>1668</v>
      </c>
      <c r="G697" s="41"/>
      <c r="H697" s="41"/>
      <c r="I697" s="244"/>
      <c r="J697" s="41"/>
      <c r="K697" s="41"/>
      <c r="L697" s="45"/>
      <c r="M697" s="245"/>
      <c r="N697" s="246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188</v>
      </c>
      <c r="AU697" s="18" t="s">
        <v>87</v>
      </c>
    </row>
    <row r="698" s="2" customFormat="1" ht="33" customHeight="1">
      <c r="A698" s="39"/>
      <c r="B698" s="40"/>
      <c r="C698" s="229" t="s">
        <v>735</v>
      </c>
      <c r="D698" s="229" t="s">
        <v>181</v>
      </c>
      <c r="E698" s="230" t="s">
        <v>3379</v>
      </c>
      <c r="F698" s="231" t="s">
        <v>3380</v>
      </c>
      <c r="G698" s="232" t="s">
        <v>403</v>
      </c>
      <c r="H698" s="233">
        <v>328.08100000000002</v>
      </c>
      <c r="I698" s="234"/>
      <c r="J698" s="235">
        <f>ROUND(I698*H698,2)</f>
        <v>0</v>
      </c>
      <c r="K698" s="231" t="s">
        <v>1</v>
      </c>
      <c r="L698" s="45"/>
      <c r="M698" s="236" t="s">
        <v>1</v>
      </c>
      <c r="N698" s="237" t="s">
        <v>43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186</v>
      </c>
      <c r="AT698" s="240" t="s">
        <v>181</v>
      </c>
      <c r="AU698" s="240" t="s">
        <v>87</v>
      </c>
      <c r="AY698" s="18" t="s">
        <v>179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85</v>
      </c>
      <c r="BK698" s="241">
        <f>ROUND(I698*H698,2)</f>
        <v>0</v>
      </c>
      <c r="BL698" s="18" t="s">
        <v>186</v>
      </c>
      <c r="BM698" s="240" t="s">
        <v>3678</v>
      </c>
    </row>
    <row r="699" s="2" customFormat="1">
      <c r="A699" s="39"/>
      <c r="B699" s="40"/>
      <c r="C699" s="41"/>
      <c r="D699" s="242" t="s">
        <v>188</v>
      </c>
      <c r="E699" s="41"/>
      <c r="F699" s="243" t="s">
        <v>3380</v>
      </c>
      <c r="G699" s="41"/>
      <c r="H699" s="41"/>
      <c r="I699" s="244"/>
      <c r="J699" s="41"/>
      <c r="K699" s="41"/>
      <c r="L699" s="45"/>
      <c r="M699" s="245"/>
      <c r="N699" s="246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188</v>
      </c>
      <c r="AU699" s="18" t="s">
        <v>87</v>
      </c>
    </row>
    <row r="700" s="12" customFormat="1" ht="25.92" customHeight="1">
      <c r="A700" s="12"/>
      <c r="B700" s="213"/>
      <c r="C700" s="214"/>
      <c r="D700" s="215" t="s">
        <v>77</v>
      </c>
      <c r="E700" s="216" t="s">
        <v>1348</v>
      </c>
      <c r="F700" s="216" t="s">
        <v>1349</v>
      </c>
      <c r="G700" s="214"/>
      <c r="H700" s="214"/>
      <c r="I700" s="217"/>
      <c r="J700" s="218">
        <f>BK700</f>
        <v>0</v>
      </c>
      <c r="K700" s="214"/>
      <c r="L700" s="219"/>
      <c r="M700" s="220"/>
      <c r="N700" s="221"/>
      <c r="O700" s="221"/>
      <c r="P700" s="222">
        <f>P701</f>
        <v>0</v>
      </c>
      <c r="Q700" s="221"/>
      <c r="R700" s="222">
        <f>R701</f>
        <v>0</v>
      </c>
      <c r="S700" s="221"/>
      <c r="T700" s="223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24" t="s">
        <v>87</v>
      </c>
      <c r="AT700" s="225" t="s">
        <v>77</v>
      </c>
      <c r="AU700" s="225" t="s">
        <v>78</v>
      </c>
      <c r="AY700" s="224" t="s">
        <v>179</v>
      </c>
      <c r="BK700" s="226">
        <f>BK701</f>
        <v>0</v>
      </c>
    </row>
    <row r="701" s="12" customFormat="1" ht="22.8" customHeight="1">
      <c r="A701" s="12"/>
      <c r="B701" s="213"/>
      <c r="C701" s="214"/>
      <c r="D701" s="215" t="s">
        <v>77</v>
      </c>
      <c r="E701" s="227" t="s">
        <v>3679</v>
      </c>
      <c r="F701" s="227" t="s">
        <v>3680</v>
      </c>
      <c r="G701" s="214"/>
      <c r="H701" s="214"/>
      <c r="I701" s="217"/>
      <c r="J701" s="228">
        <f>BK701</f>
        <v>0</v>
      </c>
      <c r="K701" s="214"/>
      <c r="L701" s="219"/>
      <c r="M701" s="220"/>
      <c r="N701" s="221"/>
      <c r="O701" s="221"/>
      <c r="P701" s="222">
        <f>SUM(P702:P703)</f>
        <v>0</v>
      </c>
      <c r="Q701" s="221"/>
      <c r="R701" s="222">
        <f>SUM(R702:R703)</f>
        <v>0</v>
      </c>
      <c r="S701" s="221"/>
      <c r="T701" s="223">
        <f>SUM(T702:T703)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4" t="s">
        <v>87</v>
      </c>
      <c r="AT701" s="225" t="s">
        <v>77</v>
      </c>
      <c r="AU701" s="225" t="s">
        <v>85</v>
      </c>
      <c r="AY701" s="224" t="s">
        <v>179</v>
      </c>
      <c r="BK701" s="226">
        <f>SUM(BK702:BK703)</f>
        <v>0</v>
      </c>
    </row>
    <row r="702" s="2" customFormat="1" ht="16.5" customHeight="1">
      <c r="A702" s="39"/>
      <c r="B702" s="40"/>
      <c r="C702" s="229" t="s">
        <v>740</v>
      </c>
      <c r="D702" s="229" t="s">
        <v>181</v>
      </c>
      <c r="E702" s="230" t="s">
        <v>3681</v>
      </c>
      <c r="F702" s="231" t="s">
        <v>3682</v>
      </c>
      <c r="G702" s="232" t="s">
        <v>3683</v>
      </c>
      <c r="H702" s="233">
        <v>1</v>
      </c>
      <c r="I702" s="234"/>
      <c r="J702" s="235">
        <f>ROUND(I702*H702,2)</f>
        <v>0</v>
      </c>
      <c r="K702" s="231" t="s">
        <v>1</v>
      </c>
      <c r="L702" s="45"/>
      <c r="M702" s="236" t="s">
        <v>1</v>
      </c>
      <c r="N702" s="237" t="s">
        <v>43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278</v>
      </c>
      <c r="AT702" s="240" t="s">
        <v>181</v>
      </c>
      <c r="AU702" s="240" t="s">
        <v>87</v>
      </c>
      <c r="AY702" s="18" t="s">
        <v>179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85</v>
      </c>
      <c r="BK702" s="241">
        <f>ROUND(I702*H702,2)</f>
        <v>0</v>
      </c>
      <c r="BL702" s="18" t="s">
        <v>278</v>
      </c>
      <c r="BM702" s="240" t="s">
        <v>3684</v>
      </c>
    </row>
    <row r="703" s="2" customFormat="1">
      <c r="A703" s="39"/>
      <c r="B703" s="40"/>
      <c r="C703" s="41"/>
      <c r="D703" s="242" t="s">
        <v>188</v>
      </c>
      <c r="E703" s="41"/>
      <c r="F703" s="243" t="s">
        <v>3682</v>
      </c>
      <c r="G703" s="41"/>
      <c r="H703" s="41"/>
      <c r="I703" s="244"/>
      <c r="J703" s="41"/>
      <c r="K703" s="41"/>
      <c r="L703" s="45"/>
      <c r="M703" s="304"/>
      <c r="N703" s="305"/>
      <c r="O703" s="306"/>
      <c r="P703" s="306"/>
      <c r="Q703" s="306"/>
      <c r="R703" s="306"/>
      <c r="S703" s="306"/>
      <c r="T703" s="307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188</v>
      </c>
      <c r="AU703" s="18" t="s">
        <v>87</v>
      </c>
    </row>
    <row r="704" s="2" customFormat="1" ht="6.96" customHeight="1">
      <c r="A704" s="39"/>
      <c r="B704" s="67"/>
      <c r="C704" s="68"/>
      <c r="D704" s="68"/>
      <c r="E704" s="68"/>
      <c r="F704" s="68"/>
      <c r="G704" s="68"/>
      <c r="H704" s="68"/>
      <c r="I704" s="68"/>
      <c r="J704" s="68"/>
      <c r="K704" s="68"/>
      <c r="L704" s="45"/>
      <c r="M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</sheetData>
  <sheetProtection sheet="1" autoFilter="0" formatColumns="0" formatRows="0" objects="1" scenarios="1" spinCount="100000" saltValue="w4vtGIP1swdpFlXuUDS4uUnComZ74M812kjyq81/aCn5eipcmCYCgEzdsjI76qNERdxelkCL5HPxf2x3ke+2SQ==" hashValue="ScYUqN3esrd2NlfDDrCG9eru8Enm41O/4R9DI881KIvA1Z3iFECMSWG3ndYL/103ZuwMKSXAF2+ZtRu0jdso+w==" algorithmName="SHA-512" password="CC35"/>
  <autoFilter ref="C129:K7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1670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ROUND((SUM(BE120:BE357)),  2)</f>
        <v>0</v>
      </c>
      <c r="G35" s="39"/>
      <c r="H35" s="39"/>
      <c r="I35" s="166">
        <v>0.20999999999999999</v>
      </c>
      <c r="J35" s="165">
        <f>ROUND(((SUM(BE120:BE357))*I35),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ROUND((SUM(BF120:BF357)),  2)</f>
        <v>0</v>
      </c>
      <c r="G36" s="39"/>
      <c r="H36" s="39"/>
      <c r="I36" s="166">
        <v>0.14999999999999999</v>
      </c>
      <c r="J36" s="165">
        <f>ROUND(((SUM(BF120:BF357))*I36),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ROUND((SUM(BG120:BG357)),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ROUND((SUM(BH120:BH357)),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ROUND((SUM(BI120:BI357)),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402 - Veřejné osvětlení komunikace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164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5" t="str">
        <f>E7</f>
        <v>Klatovy - cyklostezka podél I/22 v Puškinově ulici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138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5" t="s">
        <v>2360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 xml:space="preserve">SO 402 - Veřejné osvětlení komunikace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F14</f>
        <v xml:space="preserve">Klatovy </v>
      </c>
      <c r="G114" s="41"/>
      <c r="H114" s="41"/>
      <c r="I114" s="33" t="s">
        <v>24</v>
      </c>
      <c r="J114" s="80" t="str">
        <f>IF(J14="","",J14)</f>
        <v>2. 11. 2023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26</v>
      </c>
      <c r="D116" s="41"/>
      <c r="E116" s="41"/>
      <c r="F116" s="28" t="str">
        <f>E17</f>
        <v xml:space="preserve"> </v>
      </c>
      <c r="G116" s="41"/>
      <c r="H116" s="41"/>
      <c r="I116" s="33" t="s">
        <v>32</v>
      </c>
      <c r="J116" s="37" t="str">
        <f>E23</f>
        <v>Projekce dopravní Filip,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IF(E20="","",E20)</f>
        <v>Vyplň údaj</v>
      </c>
      <c r="G117" s="41"/>
      <c r="H117" s="41"/>
      <c r="I117" s="33" t="s">
        <v>35</v>
      </c>
      <c r="J117" s="37" t="str">
        <f>E26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2"/>
      <c r="B119" s="203"/>
      <c r="C119" s="204" t="s">
        <v>165</v>
      </c>
      <c r="D119" s="205" t="s">
        <v>63</v>
      </c>
      <c r="E119" s="205" t="s">
        <v>59</v>
      </c>
      <c r="F119" s="205" t="s">
        <v>60</v>
      </c>
      <c r="G119" s="205" t="s">
        <v>166</v>
      </c>
      <c r="H119" s="205" t="s">
        <v>167</v>
      </c>
      <c r="I119" s="205" t="s">
        <v>168</v>
      </c>
      <c r="J119" s="205" t="s">
        <v>146</v>
      </c>
      <c r="K119" s="206" t="s">
        <v>169</v>
      </c>
      <c r="L119" s="207"/>
      <c r="M119" s="101" t="s">
        <v>1</v>
      </c>
      <c r="N119" s="102" t="s">
        <v>42</v>
      </c>
      <c r="O119" s="102" t="s">
        <v>170</v>
      </c>
      <c r="P119" s="102" t="s">
        <v>171</v>
      </c>
      <c r="Q119" s="102" t="s">
        <v>172</v>
      </c>
      <c r="R119" s="102" t="s">
        <v>173</v>
      </c>
      <c r="S119" s="102" t="s">
        <v>174</v>
      </c>
      <c r="T119" s="103" t="s">
        <v>175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39"/>
      <c r="B120" s="40"/>
      <c r="C120" s="108" t="s">
        <v>176</v>
      </c>
      <c r="D120" s="41"/>
      <c r="E120" s="41"/>
      <c r="F120" s="41"/>
      <c r="G120" s="41"/>
      <c r="H120" s="41"/>
      <c r="I120" s="41"/>
      <c r="J120" s="208">
        <f>BK120</f>
        <v>0</v>
      </c>
      <c r="K120" s="41"/>
      <c r="L120" s="45"/>
      <c r="M120" s="104"/>
      <c r="N120" s="209"/>
      <c r="O120" s="105"/>
      <c r="P120" s="210">
        <f>SUM(P121:P357)</f>
        <v>0</v>
      </c>
      <c r="Q120" s="105"/>
      <c r="R120" s="210">
        <f>SUM(R121:R357)</f>
        <v>0</v>
      </c>
      <c r="S120" s="105"/>
      <c r="T120" s="211">
        <f>SUM(T121:T357)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148</v>
      </c>
      <c r="BK120" s="212">
        <f>SUM(BK121:BK357)</f>
        <v>0</v>
      </c>
    </row>
    <row r="121" s="2" customFormat="1" ht="24.15" customHeight="1">
      <c r="A121" s="39"/>
      <c r="B121" s="40"/>
      <c r="C121" s="229" t="s">
        <v>85</v>
      </c>
      <c r="D121" s="229" t="s">
        <v>181</v>
      </c>
      <c r="E121" s="230" t="s">
        <v>85</v>
      </c>
      <c r="F121" s="231" t="s">
        <v>1671</v>
      </c>
      <c r="G121" s="232" t="s">
        <v>1672</v>
      </c>
      <c r="H121" s="233">
        <v>4</v>
      </c>
      <c r="I121" s="234"/>
      <c r="J121" s="235">
        <f>ROUND(I121*H121,2)</f>
        <v>0</v>
      </c>
      <c r="K121" s="231" t="s">
        <v>1</v>
      </c>
      <c r="L121" s="45"/>
      <c r="M121" s="236" t="s">
        <v>1</v>
      </c>
      <c r="N121" s="237" t="s">
        <v>43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186</v>
      </c>
      <c r="AT121" s="240" t="s">
        <v>181</v>
      </c>
      <c r="AU121" s="240" t="s">
        <v>78</v>
      </c>
      <c r="AY121" s="18" t="s">
        <v>179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85</v>
      </c>
      <c r="BK121" s="241">
        <f>ROUND(I121*H121,2)</f>
        <v>0</v>
      </c>
      <c r="BL121" s="18" t="s">
        <v>186</v>
      </c>
      <c r="BM121" s="240" t="s">
        <v>3685</v>
      </c>
    </row>
    <row r="122" s="2" customFormat="1">
      <c r="A122" s="39"/>
      <c r="B122" s="40"/>
      <c r="C122" s="41"/>
      <c r="D122" s="242" t="s">
        <v>188</v>
      </c>
      <c r="E122" s="41"/>
      <c r="F122" s="243" t="s">
        <v>1671</v>
      </c>
      <c r="G122" s="41"/>
      <c r="H122" s="41"/>
      <c r="I122" s="244"/>
      <c r="J122" s="41"/>
      <c r="K122" s="41"/>
      <c r="L122" s="45"/>
      <c r="M122" s="245"/>
      <c r="N122" s="24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188</v>
      </c>
      <c r="AU122" s="18" t="s">
        <v>78</v>
      </c>
    </row>
    <row r="123" s="2" customFormat="1" ht="16.5" customHeight="1">
      <c r="A123" s="39"/>
      <c r="B123" s="40"/>
      <c r="C123" s="229" t="s">
        <v>493</v>
      </c>
      <c r="D123" s="229" t="s">
        <v>181</v>
      </c>
      <c r="E123" s="230" t="s">
        <v>237</v>
      </c>
      <c r="F123" s="231" t="s">
        <v>1674</v>
      </c>
      <c r="G123" s="232" t="s">
        <v>400</v>
      </c>
      <c r="H123" s="233">
        <v>110</v>
      </c>
      <c r="I123" s="234"/>
      <c r="J123" s="235">
        <f>ROUND(I123*H123,2)</f>
        <v>0</v>
      </c>
      <c r="K123" s="231" t="s">
        <v>1</v>
      </c>
      <c r="L123" s="45"/>
      <c r="M123" s="236" t="s">
        <v>1</v>
      </c>
      <c r="N123" s="237" t="s">
        <v>43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186</v>
      </c>
      <c r="AT123" s="240" t="s">
        <v>181</v>
      </c>
      <c r="AU123" s="240" t="s">
        <v>78</v>
      </c>
      <c r="AY123" s="18" t="s">
        <v>179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85</v>
      </c>
      <c r="BK123" s="241">
        <f>ROUND(I123*H123,2)</f>
        <v>0</v>
      </c>
      <c r="BL123" s="18" t="s">
        <v>186</v>
      </c>
      <c r="BM123" s="240" t="s">
        <v>3686</v>
      </c>
    </row>
    <row r="124" s="2" customFormat="1">
      <c r="A124" s="39"/>
      <c r="B124" s="40"/>
      <c r="C124" s="41"/>
      <c r="D124" s="242" t="s">
        <v>188</v>
      </c>
      <c r="E124" s="41"/>
      <c r="F124" s="243" t="s">
        <v>1674</v>
      </c>
      <c r="G124" s="41"/>
      <c r="H124" s="41"/>
      <c r="I124" s="244"/>
      <c r="J124" s="41"/>
      <c r="K124" s="41"/>
      <c r="L124" s="45"/>
      <c r="M124" s="245"/>
      <c r="N124" s="24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188</v>
      </c>
      <c r="AU124" s="18" t="s">
        <v>78</v>
      </c>
    </row>
    <row r="125" s="2" customFormat="1" ht="16.5" customHeight="1">
      <c r="A125" s="39"/>
      <c r="B125" s="40"/>
      <c r="C125" s="280" t="s">
        <v>500</v>
      </c>
      <c r="D125" s="280" t="s">
        <v>400</v>
      </c>
      <c r="E125" s="281" t="s">
        <v>1761</v>
      </c>
      <c r="F125" s="282" t="s">
        <v>1762</v>
      </c>
      <c r="G125" s="283" t="s">
        <v>1672</v>
      </c>
      <c r="H125" s="284">
        <v>4</v>
      </c>
      <c r="I125" s="285"/>
      <c r="J125" s="286">
        <f>ROUND(I125*H125,2)</f>
        <v>0</v>
      </c>
      <c r="K125" s="282" t="s">
        <v>1</v>
      </c>
      <c r="L125" s="287"/>
      <c r="M125" s="288" t="s">
        <v>1</v>
      </c>
      <c r="N125" s="289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227</v>
      </c>
      <c r="AT125" s="240" t="s">
        <v>400</v>
      </c>
      <c r="AU125" s="240" t="s">
        <v>78</v>
      </c>
      <c r="AY125" s="18" t="s">
        <v>179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85</v>
      </c>
      <c r="BK125" s="241">
        <f>ROUND(I125*H125,2)</f>
        <v>0</v>
      </c>
      <c r="BL125" s="18" t="s">
        <v>186</v>
      </c>
      <c r="BM125" s="240" t="s">
        <v>3687</v>
      </c>
    </row>
    <row r="126" s="2" customFormat="1">
      <c r="A126" s="39"/>
      <c r="B126" s="40"/>
      <c r="C126" s="41"/>
      <c r="D126" s="242" t="s">
        <v>188</v>
      </c>
      <c r="E126" s="41"/>
      <c r="F126" s="243" t="s">
        <v>1762</v>
      </c>
      <c r="G126" s="41"/>
      <c r="H126" s="41"/>
      <c r="I126" s="244"/>
      <c r="J126" s="41"/>
      <c r="K126" s="41"/>
      <c r="L126" s="45"/>
      <c r="M126" s="245"/>
      <c r="N126" s="24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188</v>
      </c>
      <c r="AU126" s="18" t="s">
        <v>78</v>
      </c>
    </row>
    <row r="127" s="2" customFormat="1" ht="16.5" customHeight="1">
      <c r="A127" s="39"/>
      <c r="B127" s="40"/>
      <c r="C127" s="229" t="s">
        <v>466</v>
      </c>
      <c r="D127" s="229" t="s">
        <v>181</v>
      </c>
      <c r="E127" s="230" t="s">
        <v>1676</v>
      </c>
      <c r="F127" s="231" t="s">
        <v>1677</v>
      </c>
      <c r="G127" s="232" t="s">
        <v>400</v>
      </c>
      <c r="H127" s="233">
        <v>110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186</v>
      </c>
      <c r="AT127" s="240" t="s">
        <v>181</v>
      </c>
      <c r="AU127" s="240" t="s">
        <v>78</v>
      </c>
      <c r="AY127" s="18" t="s">
        <v>179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85</v>
      </c>
      <c r="BK127" s="241">
        <f>ROUND(I127*H127,2)</f>
        <v>0</v>
      </c>
      <c r="BL127" s="18" t="s">
        <v>186</v>
      </c>
      <c r="BM127" s="240" t="s">
        <v>3688</v>
      </c>
    </row>
    <row r="128" s="2" customFormat="1">
      <c r="A128" s="39"/>
      <c r="B128" s="40"/>
      <c r="C128" s="41"/>
      <c r="D128" s="242" t="s">
        <v>188</v>
      </c>
      <c r="E128" s="41"/>
      <c r="F128" s="243" t="s">
        <v>1677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188</v>
      </c>
      <c r="AU128" s="18" t="s">
        <v>78</v>
      </c>
    </row>
    <row r="129" s="2" customFormat="1" ht="16.5" customHeight="1">
      <c r="A129" s="39"/>
      <c r="B129" s="40"/>
      <c r="C129" s="229" t="s">
        <v>471</v>
      </c>
      <c r="D129" s="229" t="s">
        <v>181</v>
      </c>
      <c r="E129" s="230" t="s">
        <v>1682</v>
      </c>
      <c r="F129" s="231" t="s">
        <v>1683</v>
      </c>
      <c r="G129" s="232" t="s">
        <v>1672</v>
      </c>
      <c r="H129" s="233">
        <v>5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43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186</v>
      </c>
      <c r="AT129" s="240" t="s">
        <v>181</v>
      </c>
      <c r="AU129" s="240" t="s">
        <v>78</v>
      </c>
      <c r="AY129" s="18" t="s">
        <v>179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85</v>
      </c>
      <c r="BK129" s="241">
        <f>ROUND(I129*H129,2)</f>
        <v>0</v>
      </c>
      <c r="BL129" s="18" t="s">
        <v>186</v>
      </c>
      <c r="BM129" s="240" t="s">
        <v>3689</v>
      </c>
    </row>
    <row r="130" s="2" customFormat="1">
      <c r="A130" s="39"/>
      <c r="B130" s="40"/>
      <c r="C130" s="41"/>
      <c r="D130" s="242" t="s">
        <v>188</v>
      </c>
      <c r="E130" s="41"/>
      <c r="F130" s="243" t="s">
        <v>1683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188</v>
      </c>
      <c r="AU130" s="18" t="s">
        <v>78</v>
      </c>
    </row>
    <row r="131" s="2" customFormat="1" ht="16.5" customHeight="1">
      <c r="A131" s="39"/>
      <c r="B131" s="40"/>
      <c r="C131" s="280" t="s">
        <v>476</v>
      </c>
      <c r="D131" s="280" t="s">
        <v>400</v>
      </c>
      <c r="E131" s="281" t="s">
        <v>1685</v>
      </c>
      <c r="F131" s="282" t="s">
        <v>1686</v>
      </c>
      <c r="G131" s="283" t="s">
        <v>1672</v>
      </c>
      <c r="H131" s="284">
        <v>4</v>
      </c>
      <c r="I131" s="285"/>
      <c r="J131" s="286">
        <f>ROUND(I131*H131,2)</f>
        <v>0</v>
      </c>
      <c r="K131" s="282" t="s">
        <v>1</v>
      </c>
      <c r="L131" s="287"/>
      <c r="M131" s="288" t="s">
        <v>1</v>
      </c>
      <c r="N131" s="289" t="s">
        <v>43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227</v>
      </c>
      <c r="AT131" s="240" t="s">
        <v>400</v>
      </c>
      <c r="AU131" s="240" t="s">
        <v>78</v>
      </c>
      <c r="AY131" s="18" t="s">
        <v>179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85</v>
      </c>
      <c r="BK131" s="241">
        <f>ROUND(I131*H131,2)</f>
        <v>0</v>
      </c>
      <c r="BL131" s="18" t="s">
        <v>186</v>
      </c>
      <c r="BM131" s="240" t="s">
        <v>3690</v>
      </c>
    </row>
    <row r="132" s="2" customFormat="1">
      <c r="A132" s="39"/>
      <c r="B132" s="40"/>
      <c r="C132" s="41"/>
      <c r="D132" s="242" t="s">
        <v>188</v>
      </c>
      <c r="E132" s="41"/>
      <c r="F132" s="243" t="s">
        <v>1686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188</v>
      </c>
      <c r="AU132" s="18" t="s">
        <v>78</v>
      </c>
    </row>
    <row r="133" s="2" customFormat="1" ht="16.5" customHeight="1">
      <c r="A133" s="39"/>
      <c r="B133" s="40"/>
      <c r="C133" s="229" t="s">
        <v>357</v>
      </c>
      <c r="D133" s="229" t="s">
        <v>181</v>
      </c>
      <c r="E133" s="230" t="s">
        <v>87</v>
      </c>
      <c r="F133" s="231" t="s">
        <v>1688</v>
      </c>
      <c r="G133" s="232" t="s">
        <v>1672</v>
      </c>
      <c r="H133" s="233">
        <v>4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186</v>
      </c>
      <c r="AT133" s="240" t="s">
        <v>181</v>
      </c>
      <c r="AU133" s="240" t="s">
        <v>78</v>
      </c>
      <c r="AY133" s="18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85</v>
      </c>
      <c r="BK133" s="241">
        <f>ROUND(I133*H133,2)</f>
        <v>0</v>
      </c>
      <c r="BL133" s="18" t="s">
        <v>186</v>
      </c>
      <c r="BM133" s="240" t="s">
        <v>3691</v>
      </c>
    </row>
    <row r="134" s="2" customFormat="1">
      <c r="A134" s="39"/>
      <c r="B134" s="40"/>
      <c r="C134" s="41"/>
      <c r="D134" s="242" t="s">
        <v>188</v>
      </c>
      <c r="E134" s="41"/>
      <c r="F134" s="243" t="s">
        <v>1688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188</v>
      </c>
      <c r="AU134" s="18" t="s">
        <v>78</v>
      </c>
    </row>
    <row r="135" s="2" customFormat="1" ht="16.5" customHeight="1">
      <c r="A135" s="39"/>
      <c r="B135" s="40"/>
      <c r="C135" s="229" t="s">
        <v>363</v>
      </c>
      <c r="D135" s="229" t="s">
        <v>181</v>
      </c>
      <c r="E135" s="230" t="s">
        <v>95</v>
      </c>
      <c r="F135" s="231" t="s">
        <v>1690</v>
      </c>
      <c r="G135" s="232" t="s">
        <v>1672</v>
      </c>
      <c r="H135" s="233">
        <v>4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186</v>
      </c>
      <c r="AT135" s="240" t="s">
        <v>181</v>
      </c>
      <c r="AU135" s="240" t="s">
        <v>78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186</v>
      </c>
      <c r="BM135" s="240" t="s">
        <v>3692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1690</v>
      </c>
      <c r="G136" s="41"/>
      <c r="H136" s="41"/>
      <c r="I136" s="244"/>
      <c r="J136" s="41"/>
      <c r="K136" s="41"/>
      <c r="L136" s="45"/>
      <c r="M136" s="245"/>
      <c r="N136" s="24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78</v>
      </c>
    </row>
    <row r="137" s="2" customFormat="1" ht="16.5" customHeight="1">
      <c r="A137" s="39"/>
      <c r="B137" s="40"/>
      <c r="C137" s="229" t="s">
        <v>369</v>
      </c>
      <c r="D137" s="229" t="s">
        <v>181</v>
      </c>
      <c r="E137" s="230" t="s">
        <v>186</v>
      </c>
      <c r="F137" s="231" t="s">
        <v>1695</v>
      </c>
      <c r="G137" s="232" t="s">
        <v>400</v>
      </c>
      <c r="H137" s="233">
        <v>100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186</v>
      </c>
      <c r="AT137" s="240" t="s">
        <v>181</v>
      </c>
      <c r="AU137" s="240" t="s">
        <v>78</v>
      </c>
      <c r="AY137" s="18" t="s">
        <v>179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85</v>
      </c>
      <c r="BK137" s="241">
        <f>ROUND(I137*H137,2)</f>
        <v>0</v>
      </c>
      <c r="BL137" s="18" t="s">
        <v>186</v>
      </c>
      <c r="BM137" s="240" t="s">
        <v>3693</v>
      </c>
    </row>
    <row r="138" s="2" customFormat="1">
      <c r="A138" s="39"/>
      <c r="B138" s="40"/>
      <c r="C138" s="41"/>
      <c r="D138" s="242" t="s">
        <v>188</v>
      </c>
      <c r="E138" s="41"/>
      <c r="F138" s="243" t="s">
        <v>1695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188</v>
      </c>
      <c r="AU138" s="18" t="s">
        <v>78</v>
      </c>
    </row>
    <row r="139" s="2" customFormat="1" ht="16.5" customHeight="1">
      <c r="A139" s="39"/>
      <c r="B139" s="40"/>
      <c r="C139" s="280" t="s">
        <v>378</v>
      </c>
      <c r="D139" s="280" t="s">
        <v>400</v>
      </c>
      <c r="E139" s="281" t="s">
        <v>1697</v>
      </c>
      <c r="F139" s="282" t="s">
        <v>1698</v>
      </c>
      <c r="G139" s="283" t="s">
        <v>1672</v>
      </c>
      <c r="H139" s="284">
        <v>4</v>
      </c>
      <c r="I139" s="285"/>
      <c r="J139" s="286">
        <f>ROUND(I139*H139,2)</f>
        <v>0</v>
      </c>
      <c r="K139" s="282" t="s">
        <v>1</v>
      </c>
      <c r="L139" s="287"/>
      <c r="M139" s="288" t="s">
        <v>1</v>
      </c>
      <c r="N139" s="289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227</v>
      </c>
      <c r="AT139" s="240" t="s">
        <v>400</v>
      </c>
      <c r="AU139" s="240" t="s">
        <v>78</v>
      </c>
      <c r="AY139" s="18" t="s">
        <v>179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85</v>
      </c>
      <c r="BK139" s="241">
        <f>ROUND(I139*H139,2)</f>
        <v>0</v>
      </c>
      <c r="BL139" s="18" t="s">
        <v>186</v>
      </c>
      <c r="BM139" s="240" t="s">
        <v>3694</v>
      </c>
    </row>
    <row r="140" s="2" customFormat="1">
      <c r="A140" s="39"/>
      <c r="B140" s="40"/>
      <c r="C140" s="41"/>
      <c r="D140" s="242" t="s">
        <v>188</v>
      </c>
      <c r="E140" s="41"/>
      <c r="F140" s="243" t="s">
        <v>1698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188</v>
      </c>
      <c r="AU140" s="18" t="s">
        <v>78</v>
      </c>
    </row>
    <row r="141" s="2" customFormat="1" ht="16.5" customHeight="1">
      <c r="A141" s="39"/>
      <c r="B141" s="40"/>
      <c r="C141" s="280" t="s">
        <v>385</v>
      </c>
      <c r="D141" s="280" t="s">
        <v>400</v>
      </c>
      <c r="E141" s="281" t="s">
        <v>1700</v>
      </c>
      <c r="F141" s="282" t="s">
        <v>1701</v>
      </c>
      <c r="G141" s="283" t="s">
        <v>1702</v>
      </c>
      <c r="H141" s="284">
        <v>70.799999999999997</v>
      </c>
      <c r="I141" s="285"/>
      <c r="J141" s="286">
        <f>ROUND(I141*H141,2)</f>
        <v>0</v>
      </c>
      <c r="K141" s="282" t="s">
        <v>1</v>
      </c>
      <c r="L141" s="287"/>
      <c r="M141" s="288" t="s">
        <v>1</v>
      </c>
      <c r="N141" s="289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227</v>
      </c>
      <c r="AT141" s="240" t="s">
        <v>400</v>
      </c>
      <c r="AU141" s="240" t="s">
        <v>78</v>
      </c>
      <c r="AY141" s="18" t="s">
        <v>179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85</v>
      </c>
      <c r="BK141" s="241">
        <f>ROUND(I141*H141,2)</f>
        <v>0</v>
      </c>
      <c r="BL141" s="18" t="s">
        <v>186</v>
      </c>
      <c r="BM141" s="240" t="s">
        <v>3695</v>
      </c>
    </row>
    <row r="142" s="2" customFormat="1">
      <c r="A142" s="39"/>
      <c r="B142" s="40"/>
      <c r="C142" s="41"/>
      <c r="D142" s="242" t="s">
        <v>188</v>
      </c>
      <c r="E142" s="41"/>
      <c r="F142" s="243" t="s">
        <v>1701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188</v>
      </c>
      <c r="AU142" s="18" t="s">
        <v>78</v>
      </c>
    </row>
    <row r="143" s="2" customFormat="1" ht="16.5" customHeight="1">
      <c r="A143" s="39"/>
      <c r="B143" s="40"/>
      <c r="C143" s="280" t="s">
        <v>392</v>
      </c>
      <c r="D143" s="280" t="s">
        <v>400</v>
      </c>
      <c r="E143" s="281" t="s">
        <v>1707</v>
      </c>
      <c r="F143" s="282" t="s">
        <v>1708</v>
      </c>
      <c r="G143" s="283" t="s">
        <v>1672</v>
      </c>
      <c r="H143" s="284">
        <v>4</v>
      </c>
      <c r="I143" s="285"/>
      <c r="J143" s="286">
        <f>ROUND(I143*H143,2)</f>
        <v>0</v>
      </c>
      <c r="K143" s="282" t="s">
        <v>1</v>
      </c>
      <c r="L143" s="287"/>
      <c r="M143" s="288" t="s">
        <v>1</v>
      </c>
      <c r="N143" s="289" t="s">
        <v>43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227</v>
      </c>
      <c r="AT143" s="240" t="s">
        <v>400</v>
      </c>
      <c r="AU143" s="240" t="s">
        <v>78</v>
      </c>
      <c r="AY143" s="18" t="s">
        <v>179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85</v>
      </c>
      <c r="BK143" s="241">
        <f>ROUND(I143*H143,2)</f>
        <v>0</v>
      </c>
      <c r="BL143" s="18" t="s">
        <v>186</v>
      </c>
      <c r="BM143" s="240" t="s">
        <v>3696</v>
      </c>
    </row>
    <row r="144" s="2" customFormat="1">
      <c r="A144" s="39"/>
      <c r="B144" s="40"/>
      <c r="C144" s="41"/>
      <c r="D144" s="242" t="s">
        <v>188</v>
      </c>
      <c r="E144" s="41"/>
      <c r="F144" s="243" t="s">
        <v>1710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188</v>
      </c>
      <c r="AU144" s="18" t="s">
        <v>78</v>
      </c>
    </row>
    <row r="145" s="2" customFormat="1" ht="16.5" customHeight="1">
      <c r="A145" s="39"/>
      <c r="B145" s="40"/>
      <c r="C145" s="280" t="s">
        <v>399</v>
      </c>
      <c r="D145" s="280" t="s">
        <v>400</v>
      </c>
      <c r="E145" s="281" t="s">
        <v>1711</v>
      </c>
      <c r="F145" s="282" t="s">
        <v>1712</v>
      </c>
      <c r="G145" s="283" t="s">
        <v>1672</v>
      </c>
      <c r="H145" s="284">
        <v>4</v>
      </c>
      <c r="I145" s="285"/>
      <c r="J145" s="286">
        <f>ROUND(I145*H145,2)</f>
        <v>0</v>
      </c>
      <c r="K145" s="282" t="s">
        <v>1</v>
      </c>
      <c r="L145" s="287"/>
      <c r="M145" s="288" t="s">
        <v>1</v>
      </c>
      <c r="N145" s="289" t="s">
        <v>43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227</v>
      </c>
      <c r="AT145" s="240" t="s">
        <v>400</v>
      </c>
      <c r="AU145" s="240" t="s">
        <v>78</v>
      </c>
      <c r="AY145" s="18" t="s">
        <v>179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85</v>
      </c>
      <c r="BK145" s="241">
        <f>ROUND(I145*H145,2)</f>
        <v>0</v>
      </c>
      <c r="BL145" s="18" t="s">
        <v>186</v>
      </c>
      <c r="BM145" s="240" t="s">
        <v>3697</v>
      </c>
    </row>
    <row r="146" s="2" customFormat="1">
      <c r="A146" s="39"/>
      <c r="B146" s="40"/>
      <c r="C146" s="41"/>
      <c r="D146" s="242" t="s">
        <v>188</v>
      </c>
      <c r="E146" s="41"/>
      <c r="F146" s="243" t="s">
        <v>1712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188</v>
      </c>
      <c r="AU146" s="18" t="s">
        <v>78</v>
      </c>
    </row>
    <row r="147" s="2" customFormat="1" ht="16.5" customHeight="1">
      <c r="A147" s="39"/>
      <c r="B147" s="40"/>
      <c r="C147" s="280" t="s">
        <v>408</v>
      </c>
      <c r="D147" s="280" t="s">
        <v>400</v>
      </c>
      <c r="E147" s="281" t="s">
        <v>1714</v>
      </c>
      <c r="F147" s="282" t="s">
        <v>1715</v>
      </c>
      <c r="G147" s="283" t="s">
        <v>1672</v>
      </c>
      <c r="H147" s="284">
        <v>4</v>
      </c>
      <c r="I147" s="285"/>
      <c r="J147" s="286">
        <f>ROUND(I147*H147,2)</f>
        <v>0</v>
      </c>
      <c r="K147" s="282" t="s">
        <v>1</v>
      </c>
      <c r="L147" s="287"/>
      <c r="M147" s="288" t="s">
        <v>1</v>
      </c>
      <c r="N147" s="289" t="s">
        <v>43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227</v>
      </c>
      <c r="AT147" s="240" t="s">
        <v>400</v>
      </c>
      <c r="AU147" s="240" t="s">
        <v>78</v>
      </c>
      <c r="AY147" s="18" t="s">
        <v>179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85</v>
      </c>
      <c r="BK147" s="241">
        <f>ROUND(I147*H147,2)</f>
        <v>0</v>
      </c>
      <c r="BL147" s="18" t="s">
        <v>186</v>
      </c>
      <c r="BM147" s="240" t="s">
        <v>3698</v>
      </c>
    </row>
    <row r="148" s="2" customFormat="1">
      <c r="A148" s="39"/>
      <c r="B148" s="40"/>
      <c r="C148" s="41"/>
      <c r="D148" s="242" t="s">
        <v>188</v>
      </c>
      <c r="E148" s="41"/>
      <c r="F148" s="243" t="s">
        <v>1717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188</v>
      </c>
      <c r="AU148" s="18" t="s">
        <v>78</v>
      </c>
    </row>
    <row r="149" s="2" customFormat="1" ht="16.5" customHeight="1">
      <c r="A149" s="39"/>
      <c r="B149" s="40"/>
      <c r="C149" s="280" t="s">
        <v>415</v>
      </c>
      <c r="D149" s="280" t="s">
        <v>400</v>
      </c>
      <c r="E149" s="281" t="s">
        <v>1718</v>
      </c>
      <c r="F149" s="282" t="s">
        <v>1719</v>
      </c>
      <c r="G149" s="283" t="s">
        <v>1672</v>
      </c>
      <c r="H149" s="284">
        <v>4</v>
      </c>
      <c r="I149" s="285"/>
      <c r="J149" s="286">
        <f>ROUND(I149*H149,2)</f>
        <v>0</v>
      </c>
      <c r="K149" s="282" t="s">
        <v>1</v>
      </c>
      <c r="L149" s="287"/>
      <c r="M149" s="288" t="s">
        <v>1</v>
      </c>
      <c r="N149" s="289" t="s">
        <v>43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227</v>
      </c>
      <c r="AT149" s="240" t="s">
        <v>400</v>
      </c>
      <c r="AU149" s="240" t="s">
        <v>78</v>
      </c>
      <c r="AY149" s="18" t="s">
        <v>179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85</v>
      </c>
      <c r="BK149" s="241">
        <f>ROUND(I149*H149,2)</f>
        <v>0</v>
      </c>
      <c r="BL149" s="18" t="s">
        <v>186</v>
      </c>
      <c r="BM149" s="240" t="s">
        <v>3699</v>
      </c>
    </row>
    <row r="150" s="2" customFormat="1">
      <c r="A150" s="39"/>
      <c r="B150" s="40"/>
      <c r="C150" s="41"/>
      <c r="D150" s="242" t="s">
        <v>188</v>
      </c>
      <c r="E150" s="41"/>
      <c r="F150" s="243" t="s">
        <v>1721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188</v>
      </c>
      <c r="AU150" s="18" t="s">
        <v>78</v>
      </c>
    </row>
    <row r="151" s="2" customFormat="1" ht="16.5" customHeight="1">
      <c r="A151" s="39"/>
      <c r="B151" s="40"/>
      <c r="C151" s="280" t="s">
        <v>422</v>
      </c>
      <c r="D151" s="280" t="s">
        <v>400</v>
      </c>
      <c r="E151" s="281" t="s">
        <v>1722</v>
      </c>
      <c r="F151" s="282" t="s">
        <v>1723</v>
      </c>
      <c r="G151" s="283" t="s">
        <v>1672</v>
      </c>
      <c r="H151" s="284">
        <v>4</v>
      </c>
      <c r="I151" s="285"/>
      <c r="J151" s="286">
        <f>ROUND(I151*H151,2)</f>
        <v>0</v>
      </c>
      <c r="K151" s="282" t="s">
        <v>1</v>
      </c>
      <c r="L151" s="287"/>
      <c r="M151" s="288" t="s">
        <v>1</v>
      </c>
      <c r="N151" s="289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227</v>
      </c>
      <c r="AT151" s="240" t="s">
        <v>400</v>
      </c>
      <c r="AU151" s="240" t="s">
        <v>78</v>
      </c>
      <c r="AY151" s="18" t="s">
        <v>179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85</v>
      </c>
      <c r="BK151" s="241">
        <f>ROUND(I151*H151,2)</f>
        <v>0</v>
      </c>
      <c r="BL151" s="18" t="s">
        <v>186</v>
      </c>
      <c r="BM151" s="240" t="s">
        <v>3700</v>
      </c>
    </row>
    <row r="152" s="2" customFormat="1">
      <c r="A152" s="39"/>
      <c r="B152" s="40"/>
      <c r="C152" s="41"/>
      <c r="D152" s="242" t="s">
        <v>188</v>
      </c>
      <c r="E152" s="41"/>
      <c r="F152" s="243" t="s">
        <v>1725</v>
      </c>
      <c r="G152" s="41"/>
      <c r="H152" s="41"/>
      <c r="I152" s="244"/>
      <c r="J152" s="41"/>
      <c r="K152" s="41"/>
      <c r="L152" s="45"/>
      <c r="M152" s="245"/>
      <c r="N152" s="24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188</v>
      </c>
      <c r="AU152" s="18" t="s">
        <v>78</v>
      </c>
    </row>
    <row r="153" s="2" customFormat="1" ht="16.5" customHeight="1">
      <c r="A153" s="39"/>
      <c r="B153" s="40"/>
      <c r="C153" s="280" t="s">
        <v>430</v>
      </c>
      <c r="D153" s="280" t="s">
        <v>400</v>
      </c>
      <c r="E153" s="281" t="s">
        <v>1731</v>
      </c>
      <c r="F153" s="282" t="s">
        <v>1732</v>
      </c>
      <c r="G153" s="283" t="s">
        <v>1672</v>
      </c>
      <c r="H153" s="284">
        <v>8</v>
      </c>
      <c r="I153" s="285"/>
      <c r="J153" s="286">
        <f>ROUND(I153*H153,2)</f>
        <v>0</v>
      </c>
      <c r="K153" s="282" t="s">
        <v>1</v>
      </c>
      <c r="L153" s="287"/>
      <c r="M153" s="288" t="s">
        <v>1</v>
      </c>
      <c r="N153" s="289" t="s">
        <v>43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227</v>
      </c>
      <c r="AT153" s="240" t="s">
        <v>400</v>
      </c>
      <c r="AU153" s="240" t="s">
        <v>78</v>
      </c>
      <c r="AY153" s="18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85</v>
      </c>
      <c r="BK153" s="241">
        <f>ROUND(I153*H153,2)</f>
        <v>0</v>
      </c>
      <c r="BL153" s="18" t="s">
        <v>186</v>
      </c>
      <c r="BM153" s="240" t="s">
        <v>3701</v>
      </c>
    </row>
    <row r="154" s="2" customFormat="1">
      <c r="A154" s="39"/>
      <c r="B154" s="40"/>
      <c r="C154" s="41"/>
      <c r="D154" s="242" t="s">
        <v>188</v>
      </c>
      <c r="E154" s="41"/>
      <c r="F154" s="243" t="s">
        <v>1734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188</v>
      </c>
      <c r="AU154" s="18" t="s">
        <v>78</v>
      </c>
    </row>
    <row r="155" s="2" customFormat="1" ht="16.5" customHeight="1">
      <c r="A155" s="39"/>
      <c r="B155" s="40"/>
      <c r="C155" s="229" t="s">
        <v>436</v>
      </c>
      <c r="D155" s="229" t="s">
        <v>181</v>
      </c>
      <c r="E155" s="230" t="s">
        <v>211</v>
      </c>
      <c r="F155" s="231" t="s">
        <v>1735</v>
      </c>
      <c r="G155" s="232" t="s">
        <v>1736</v>
      </c>
      <c r="H155" s="233">
        <v>100</v>
      </c>
      <c r="I155" s="234"/>
      <c r="J155" s="235">
        <f>ROUND(I155*H155,2)</f>
        <v>0</v>
      </c>
      <c r="K155" s="231" t="s">
        <v>1</v>
      </c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186</v>
      </c>
      <c r="AT155" s="240" t="s">
        <v>181</v>
      </c>
      <c r="AU155" s="240" t="s">
        <v>78</v>
      </c>
      <c r="AY155" s="18" t="s">
        <v>179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85</v>
      </c>
      <c r="BK155" s="241">
        <f>ROUND(I155*H155,2)</f>
        <v>0</v>
      </c>
      <c r="BL155" s="18" t="s">
        <v>186</v>
      </c>
      <c r="BM155" s="240" t="s">
        <v>3702</v>
      </c>
    </row>
    <row r="156" s="2" customFormat="1">
      <c r="A156" s="39"/>
      <c r="B156" s="40"/>
      <c r="C156" s="41"/>
      <c r="D156" s="242" t="s">
        <v>188</v>
      </c>
      <c r="E156" s="41"/>
      <c r="F156" s="243" t="s">
        <v>1735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188</v>
      </c>
      <c r="AU156" s="18" t="s">
        <v>78</v>
      </c>
    </row>
    <row r="157" s="2" customFormat="1" ht="16.5" customHeight="1">
      <c r="A157" s="39"/>
      <c r="B157" s="40"/>
      <c r="C157" s="229" t="s">
        <v>447</v>
      </c>
      <c r="D157" s="229" t="s">
        <v>181</v>
      </c>
      <c r="E157" s="230" t="s">
        <v>222</v>
      </c>
      <c r="F157" s="231" t="s">
        <v>1738</v>
      </c>
      <c r="G157" s="232" t="s">
        <v>1739</v>
      </c>
      <c r="H157" s="233">
        <v>5</v>
      </c>
      <c r="I157" s="234"/>
      <c r="J157" s="235">
        <f>ROUND(I157*H157,2)</f>
        <v>0</v>
      </c>
      <c r="K157" s="231" t="s">
        <v>1</v>
      </c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186</v>
      </c>
      <c r="AT157" s="240" t="s">
        <v>181</v>
      </c>
      <c r="AU157" s="240" t="s">
        <v>78</v>
      </c>
      <c r="AY157" s="18" t="s">
        <v>179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85</v>
      </c>
      <c r="BK157" s="241">
        <f>ROUND(I157*H157,2)</f>
        <v>0</v>
      </c>
      <c r="BL157" s="18" t="s">
        <v>186</v>
      </c>
      <c r="BM157" s="240" t="s">
        <v>3703</v>
      </c>
    </row>
    <row r="158" s="2" customFormat="1">
      <c r="A158" s="39"/>
      <c r="B158" s="40"/>
      <c r="C158" s="41"/>
      <c r="D158" s="242" t="s">
        <v>188</v>
      </c>
      <c r="E158" s="41"/>
      <c r="F158" s="243" t="s">
        <v>1738</v>
      </c>
      <c r="G158" s="41"/>
      <c r="H158" s="41"/>
      <c r="I158" s="244"/>
      <c r="J158" s="41"/>
      <c r="K158" s="41"/>
      <c r="L158" s="45"/>
      <c r="M158" s="245"/>
      <c r="N158" s="24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188</v>
      </c>
      <c r="AU158" s="18" t="s">
        <v>78</v>
      </c>
    </row>
    <row r="159" s="2" customFormat="1" ht="16.5" customHeight="1">
      <c r="A159" s="39"/>
      <c r="B159" s="40"/>
      <c r="C159" s="229" t="s">
        <v>453</v>
      </c>
      <c r="D159" s="229" t="s">
        <v>181</v>
      </c>
      <c r="E159" s="230" t="s">
        <v>227</v>
      </c>
      <c r="F159" s="231" t="s">
        <v>1741</v>
      </c>
      <c r="G159" s="232" t="s">
        <v>1742</v>
      </c>
      <c r="H159" s="233">
        <v>5.1470000000000002</v>
      </c>
      <c r="I159" s="234"/>
      <c r="J159" s="235">
        <f>ROUND(I159*H159,2)</f>
        <v>0</v>
      </c>
      <c r="K159" s="231" t="s">
        <v>1</v>
      </c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186</v>
      </c>
      <c r="AT159" s="240" t="s">
        <v>181</v>
      </c>
      <c r="AU159" s="240" t="s">
        <v>78</v>
      </c>
      <c r="AY159" s="18" t="s">
        <v>179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85</v>
      </c>
      <c r="BK159" s="241">
        <f>ROUND(I159*H159,2)</f>
        <v>0</v>
      </c>
      <c r="BL159" s="18" t="s">
        <v>186</v>
      </c>
      <c r="BM159" s="240" t="s">
        <v>3704</v>
      </c>
    </row>
    <row r="160" s="2" customFormat="1">
      <c r="A160" s="39"/>
      <c r="B160" s="40"/>
      <c r="C160" s="41"/>
      <c r="D160" s="242" t="s">
        <v>188</v>
      </c>
      <c r="E160" s="41"/>
      <c r="F160" s="243" t="s">
        <v>1741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188</v>
      </c>
      <c r="AU160" s="18" t="s">
        <v>78</v>
      </c>
    </row>
    <row r="161" s="2" customFormat="1" ht="16.5" customHeight="1">
      <c r="A161" s="39"/>
      <c r="B161" s="40"/>
      <c r="C161" s="229" t="s">
        <v>488</v>
      </c>
      <c r="D161" s="229" t="s">
        <v>181</v>
      </c>
      <c r="E161" s="230" t="s">
        <v>1744</v>
      </c>
      <c r="F161" s="231" t="s">
        <v>1745</v>
      </c>
      <c r="G161" s="232" t="s">
        <v>400</v>
      </c>
      <c r="H161" s="233">
        <v>110</v>
      </c>
      <c r="I161" s="234"/>
      <c r="J161" s="235">
        <f>ROUND(I161*H161,2)</f>
        <v>0</v>
      </c>
      <c r="K161" s="231" t="s">
        <v>1</v>
      </c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186</v>
      </c>
      <c r="AT161" s="240" t="s">
        <v>181</v>
      </c>
      <c r="AU161" s="240" t="s">
        <v>78</v>
      </c>
      <c r="AY161" s="18" t="s">
        <v>179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85</v>
      </c>
      <c r="BK161" s="241">
        <f>ROUND(I161*H161,2)</f>
        <v>0</v>
      </c>
      <c r="BL161" s="18" t="s">
        <v>186</v>
      </c>
      <c r="BM161" s="240" t="s">
        <v>3705</v>
      </c>
    </row>
    <row r="162" s="2" customFormat="1">
      <c r="A162" s="39"/>
      <c r="B162" s="40"/>
      <c r="C162" s="41"/>
      <c r="D162" s="242" t="s">
        <v>188</v>
      </c>
      <c r="E162" s="41"/>
      <c r="F162" s="243" t="s">
        <v>1745</v>
      </c>
      <c r="G162" s="41"/>
      <c r="H162" s="41"/>
      <c r="I162" s="244"/>
      <c r="J162" s="41"/>
      <c r="K162" s="41"/>
      <c r="L162" s="45"/>
      <c r="M162" s="245"/>
      <c r="N162" s="24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188</v>
      </c>
      <c r="AU162" s="18" t="s">
        <v>78</v>
      </c>
    </row>
    <row r="163" s="2" customFormat="1" ht="16.5" customHeight="1">
      <c r="A163" s="39"/>
      <c r="B163" s="40"/>
      <c r="C163" s="229" t="s">
        <v>482</v>
      </c>
      <c r="D163" s="229" t="s">
        <v>181</v>
      </c>
      <c r="E163" s="230" t="s">
        <v>216</v>
      </c>
      <c r="F163" s="231" t="s">
        <v>1750</v>
      </c>
      <c r="G163" s="232" t="s">
        <v>400</v>
      </c>
      <c r="H163" s="233">
        <v>110</v>
      </c>
      <c r="I163" s="234"/>
      <c r="J163" s="235">
        <f>ROUND(I163*H163,2)</f>
        <v>0</v>
      </c>
      <c r="K163" s="231" t="s">
        <v>1</v>
      </c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186</v>
      </c>
      <c r="AT163" s="240" t="s">
        <v>181</v>
      </c>
      <c r="AU163" s="240" t="s">
        <v>78</v>
      </c>
      <c r="AY163" s="18" t="s">
        <v>179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85</v>
      </c>
      <c r="BK163" s="241">
        <f>ROUND(I163*H163,2)</f>
        <v>0</v>
      </c>
      <c r="BL163" s="18" t="s">
        <v>186</v>
      </c>
      <c r="BM163" s="240" t="s">
        <v>3706</v>
      </c>
    </row>
    <row r="164" s="2" customFormat="1">
      <c r="A164" s="39"/>
      <c r="B164" s="40"/>
      <c r="C164" s="41"/>
      <c r="D164" s="242" t="s">
        <v>188</v>
      </c>
      <c r="E164" s="41"/>
      <c r="F164" s="243" t="s">
        <v>1750</v>
      </c>
      <c r="G164" s="41"/>
      <c r="H164" s="41"/>
      <c r="I164" s="244"/>
      <c r="J164" s="41"/>
      <c r="K164" s="41"/>
      <c r="L164" s="45"/>
      <c r="M164" s="245"/>
      <c r="N164" s="24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188</v>
      </c>
      <c r="AU164" s="18" t="s">
        <v>78</v>
      </c>
    </row>
    <row r="165" s="2" customFormat="1" ht="16.5" customHeight="1">
      <c r="A165" s="39"/>
      <c r="B165" s="40"/>
      <c r="C165" s="229" t="s">
        <v>460</v>
      </c>
      <c r="D165" s="229" t="s">
        <v>181</v>
      </c>
      <c r="E165" s="230" t="s">
        <v>1755</v>
      </c>
      <c r="F165" s="231" t="s">
        <v>1756</v>
      </c>
      <c r="G165" s="232" t="s">
        <v>1739</v>
      </c>
      <c r="H165" s="233">
        <v>20</v>
      </c>
      <c r="I165" s="234"/>
      <c r="J165" s="235">
        <f>ROUND(I165*H165,2)</f>
        <v>0</v>
      </c>
      <c r="K165" s="231" t="s">
        <v>1</v>
      </c>
      <c r="L165" s="45"/>
      <c r="M165" s="236" t="s">
        <v>1</v>
      </c>
      <c r="N165" s="237" t="s">
        <v>43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186</v>
      </c>
      <c r="AT165" s="240" t="s">
        <v>181</v>
      </c>
      <c r="AU165" s="240" t="s">
        <v>78</v>
      </c>
      <c r="AY165" s="18" t="s">
        <v>179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85</v>
      </c>
      <c r="BK165" s="241">
        <f>ROUND(I165*H165,2)</f>
        <v>0</v>
      </c>
      <c r="BL165" s="18" t="s">
        <v>186</v>
      </c>
      <c r="BM165" s="240" t="s">
        <v>3707</v>
      </c>
    </row>
    <row r="166" s="2" customFormat="1">
      <c r="A166" s="39"/>
      <c r="B166" s="40"/>
      <c r="C166" s="41"/>
      <c r="D166" s="242" t="s">
        <v>188</v>
      </c>
      <c r="E166" s="41"/>
      <c r="F166" s="243" t="s">
        <v>1756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188</v>
      </c>
      <c r="AU166" s="18" t="s">
        <v>78</v>
      </c>
    </row>
    <row r="167" s="2" customFormat="1" ht="16.5" customHeight="1">
      <c r="A167" s="39"/>
      <c r="B167" s="40"/>
      <c r="C167" s="229" t="s">
        <v>512</v>
      </c>
      <c r="D167" s="229" t="s">
        <v>181</v>
      </c>
      <c r="E167" s="230" t="s">
        <v>1767</v>
      </c>
      <c r="F167" s="231" t="s">
        <v>1768</v>
      </c>
      <c r="G167" s="232" t="s">
        <v>400</v>
      </c>
      <c r="H167" s="233">
        <v>40</v>
      </c>
      <c r="I167" s="234"/>
      <c r="J167" s="235">
        <f>ROUND(I167*H167,2)</f>
        <v>0</v>
      </c>
      <c r="K167" s="231" t="s">
        <v>1</v>
      </c>
      <c r="L167" s="45"/>
      <c r="M167" s="236" t="s">
        <v>1</v>
      </c>
      <c r="N167" s="237" t="s">
        <v>43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186</v>
      </c>
      <c r="AT167" s="240" t="s">
        <v>181</v>
      </c>
      <c r="AU167" s="240" t="s">
        <v>78</v>
      </c>
      <c r="AY167" s="18" t="s">
        <v>179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85</v>
      </c>
      <c r="BK167" s="241">
        <f>ROUND(I167*H167,2)</f>
        <v>0</v>
      </c>
      <c r="BL167" s="18" t="s">
        <v>186</v>
      </c>
      <c r="BM167" s="240" t="s">
        <v>3708</v>
      </c>
    </row>
    <row r="168" s="2" customFormat="1">
      <c r="A168" s="39"/>
      <c r="B168" s="40"/>
      <c r="C168" s="41"/>
      <c r="D168" s="242" t="s">
        <v>188</v>
      </c>
      <c r="E168" s="41"/>
      <c r="F168" s="243" t="s">
        <v>1768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188</v>
      </c>
      <c r="AU168" s="18" t="s">
        <v>78</v>
      </c>
    </row>
    <row r="169" s="2" customFormat="1" ht="16.5" customHeight="1">
      <c r="A169" s="39"/>
      <c r="B169" s="40"/>
      <c r="C169" s="280" t="s">
        <v>524</v>
      </c>
      <c r="D169" s="280" t="s">
        <v>400</v>
      </c>
      <c r="E169" s="281" t="s">
        <v>1770</v>
      </c>
      <c r="F169" s="282" t="s">
        <v>1771</v>
      </c>
      <c r="G169" s="283" t="s">
        <v>400</v>
      </c>
      <c r="H169" s="284">
        <v>42</v>
      </c>
      <c r="I169" s="285"/>
      <c r="J169" s="286">
        <f>ROUND(I169*H169,2)</f>
        <v>0</v>
      </c>
      <c r="K169" s="282" t="s">
        <v>1</v>
      </c>
      <c r="L169" s="287"/>
      <c r="M169" s="288" t="s">
        <v>1</v>
      </c>
      <c r="N169" s="289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227</v>
      </c>
      <c r="AT169" s="240" t="s">
        <v>400</v>
      </c>
      <c r="AU169" s="240" t="s">
        <v>78</v>
      </c>
      <c r="AY169" s="18" t="s">
        <v>179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85</v>
      </c>
      <c r="BK169" s="241">
        <f>ROUND(I169*H169,2)</f>
        <v>0</v>
      </c>
      <c r="BL169" s="18" t="s">
        <v>186</v>
      </c>
      <c r="BM169" s="240" t="s">
        <v>3709</v>
      </c>
    </row>
    <row r="170" s="2" customFormat="1">
      <c r="A170" s="39"/>
      <c r="B170" s="40"/>
      <c r="C170" s="41"/>
      <c r="D170" s="242" t="s">
        <v>188</v>
      </c>
      <c r="E170" s="41"/>
      <c r="F170" s="243" t="s">
        <v>1771</v>
      </c>
      <c r="G170" s="41"/>
      <c r="H170" s="41"/>
      <c r="I170" s="244"/>
      <c r="J170" s="41"/>
      <c r="K170" s="41"/>
      <c r="L170" s="45"/>
      <c r="M170" s="245"/>
      <c r="N170" s="24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188</v>
      </c>
      <c r="AU170" s="18" t="s">
        <v>78</v>
      </c>
    </row>
    <row r="171" s="13" customFormat="1">
      <c r="A171" s="13"/>
      <c r="B171" s="247"/>
      <c r="C171" s="248"/>
      <c r="D171" s="242" t="s">
        <v>190</v>
      </c>
      <c r="E171" s="249" t="s">
        <v>1</v>
      </c>
      <c r="F171" s="250" t="s">
        <v>3710</v>
      </c>
      <c r="G171" s="248"/>
      <c r="H171" s="251">
        <v>42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7" t="s">
        <v>190</v>
      </c>
      <c r="AU171" s="257" t="s">
        <v>78</v>
      </c>
      <c r="AV171" s="13" t="s">
        <v>87</v>
      </c>
      <c r="AW171" s="13" t="s">
        <v>34</v>
      </c>
      <c r="AX171" s="13" t="s">
        <v>78</v>
      </c>
      <c r="AY171" s="257" t="s">
        <v>179</v>
      </c>
    </row>
    <row r="172" s="14" customFormat="1">
      <c r="A172" s="14"/>
      <c r="B172" s="258"/>
      <c r="C172" s="259"/>
      <c r="D172" s="242" t="s">
        <v>190</v>
      </c>
      <c r="E172" s="260" t="s">
        <v>1</v>
      </c>
      <c r="F172" s="261" t="s">
        <v>192</v>
      </c>
      <c r="G172" s="259"/>
      <c r="H172" s="262">
        <v>42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190</v>
      </c>
      <c r="AU172" s="268" t="s">
        <v>78</v>
      </c>
      <c r="AV172" s="14" t="s">
        <v>186</v>
      </c>
      <c r="AW172" s="14" t="s">
        <v>34</v>
      </c>
      <c r="AX172" s="14" t="s">
        <v>85</v>
      </c>
      <c r="AY172" s="268" t="s">
        <v>179</v>
      </c>
    </row>
    <row r="173" s="2" customFormat="1" ht="16.5" customHeight="1">
      <c r="A173" s="39"/>
      <c r="B173" s="40"/>
      <c r="C173" s="229" t="s">
        <v>532</v>
      </c>
      <c r="D173" s="229" t="s">
        <v>181</v>
      </c>
      <c r="E173" s="230" t="s">
        <v>1774</v>
      </c>
      <c r="F173" s="231" t="s">
        <v>1775</v>
      </c>
      <c r="G173" s="232" t="s">
        <v>1672</v>
      </c>
      <c r="H173" s="233">
        <v>24</v>
      </c>
      <c r="I173" s="234"/>
      <c r="J173" s="235">
        <f>ROUND(I173*H173,2)</f>
        <v>0</v>
      </c>
      <c r="K173" s="231" t="s">
        <v>1</v>
      </c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186</v>
      </c>
      <c r="AT173" s="240" t="s">
        <v>181</v>
      </c>
      <c r="AU173" s="240" t="s">
        <v>78</v>
      </c>
      <c r="AY173" s="18" t="s">
        <v>179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85</v>
      </c>
      <c r="BK173" s="241">
        <f>ROUND(I173*H173,2)</f>
        <v>0</v>
      </c>
      <c r="BL173" s="18" t="s">
        <v>186</v>
      </c>
      <c r="BM173" s="240" t="s">
        <v>3711</v>
      </c>
    </row>
    <row r="174" s="2" customFormat="1">
      <c r="A174" s="39"/>
      <c r="B174" s="40"/>
      <c r="C174" s="41"/>
      <c r="D174" s="242" t="s">
        <v>188</v>
      </c>
      <c r="E174" s="41"/>
      <c r="F174" s="243" t="s">
        <v>1775</v>
      </c>
      <c r="G174" s="41"/>
      <c r="H174" s="41"/>
      <c r="I174" s="244"/>
      <c r="J174" s="41"/>
      <c r="K174" s="41"/>
      <c r="L174" s="45"/>
      <c r="M174" s="245"/>
      <c r="N174" s="24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188</v>
      </c>
      <c r="AU174" s="18" t="s">
        <v>78</v>
      </c>
    </row>
    <row r="175" s="2" customFormat="1" ht="16.5" customHeight="1">
      <c r="A175" s="39"/>
      <c r="B175" s="40"/>
      <c r="C175" s="229" t="s">
        <v>538</v>
      </c>
      <c r="D175" s="229" t="s">
        <v>181</v>
      </c>
      <c r="E175" s="230" t="s">
        <v>1777</v>
      </c>
      <c r="F175" s="231" t="s">
        <v>1778</v>
      </c>
      <c r="G175" s="232" t="s">
        <v>1672</v>
      </c>
      <c r="H175" s="233">
        <v>32</v>
      </c>
      <c r="I175" s="234"/>
      <c r="J175" s="235">
        <f>ROUND(I175*H175,2)</f>
        <v>0</v>
      </c>
      <c r="K175" s="231" t="s">
        <v>1</v>
      </c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186</v>
      </c>
      <c r="AT175" s="240" t="s">
        <v>181</v>
      </c>
      <c r="AU175" s="240" t="s">
        <v>78</v>
      </c>
      <c r="AY175" s="18" t="s">
        <v>179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85</v>
      </c>
      <c r="BK175" s="241">
        <f>ROUND(I175*H175,2)</f>
        <v>0</v>
      </c>
      <c r="BL175" s="18" t="s">
        <v>186</v>
      </c>
      <c r="BM175" s="240" t="s">
        <v>3712</v>
      </c>
    </row>
    <row r="176" s="2" customFormat="1">
      <c r="A176" s="39"/>
      <c r="B176" s="40"/>
      <c r="C176" s="41"/>
      <c r="D176" s="242" t="s">
        <v>188</v>
      </c>
      <c r="E176" s="41"/>
      <c r="F176" s="243" t="s">
        <v>1778</v>
      </c>
      <c r="G176" s="41"/>
      <c r="H176" s="41"/>
      <c r="I176" s="244"/>
      <c r="J176" s="41"/>
      <c r="K176" s="41"/>
      <c r="L176" s="45"/>
      <c r="M176" s="245"/>
      <c r="N176" s="24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188</v>
      </c>
      <c r="AU176" s="18" t="s">
        <v>78</v>
      </c>
    </row>
    <row r="177" s="2" customFormat="1" ht="21.75" customHeight="1">
      <c r="A177" s="39"/>
      <c r="B177" s="40"/>
      <c r="C177" s="229" t="s">
        <v>545</v>
      </c>
      <c r="D177" s="229" t="s">
        <v>181</v>
      </c>
      <c r="E177" s="230" t="s">
        <v>1780</v>
      </c>
      <c r="F177" s="231" t="s">
        <v>1781</v>
      </c>
      <c r="G177" s="232" t="s">
        <v>1672</v>
      </c>
      <c r="H177" s="233">
        <v>8</v>
      </c>
      <c r="I177" s="234"/>
      <c r="J177" s="235">
        <f>ROUND(I177*H177,2)</f>
        <v>0</v>
      </c>
      <c r="K177" s="231" t="s">
        <v>1</v>
      </c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186</v>
      </c>
      <c r="AT177" s="240" t="s">
        <v>181</v>
      </c>
      <c r="AU177" s="240" t="s">
        <v>78</v>
      </c>
      <c r="AY177" s="18" t="s">
        <v>179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85</v>
      </c>
      <c r="BK177" s="241">
        <f>ROUND(I177*H177,2)</f>
        <v>0</v>
      </c>
      <c r="BL177" s="18" t="s">
        <v>186</v>
      </c>
      <c r="BM177" s="240" t="s">
        <v>3713</v>
      </c>
    </row>
    <row r="178" s="2" customFormat="1">
      <c r="A178" s="39"/>
      <c r="B178" s="40"/>
      <c r="C178" s="41"/>
      <c r="D178" s="242" t="s">
        <v>188</v>
      </c>
      <c r="E178" s="41"/>
      <c r="F178" s="243" t="s">
        <v>1781</v>
      </c>
      <c r="G178" s="41"/>
      <c r="H178" s="41"/>
      <c r="I178" s="244"/>
      <c r="J178" s="41"/>
      <c r="K178" s="41"/>
      <c r="L178" s="45"/>
      <c r="M178" s="245"/>
      <c r="N178" s="24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188</v>
      </c>
      <c r="AU178" s="18" t="s">
        <v>78</v>
      </c>
    </row>
    <row r="179" s="2" customFormat="1" ht="21.75" customHeight="1">
      <c r="A179" s="39"/>
      <c r="B179" s="40"/>
      <c r="C179" s="229" t="s">
        <v>550</v>
      </c>
      <c r="D179" s="229" t="s">
        <v>181</v>
      </c>
      <c r="E179" s="230" t="s">
        <v>1783</v>
      </c>
      <c r="F179" s="231" t="s">
        <v>1784</v>
      </c>
      <c r="G179" s="232" t="s">
        <v>1785</v>
      </c>
      <c r="H179" s="233">
        <v>4.3600000000000003</v>
      </c>
      <c r="I179" s="234"/>
      <c r="J179" s="235">
        <f>ROUND(I179*H179,2)</f>
        <v>0</v>
      </c>
      <c r="K179" s="231" t="s">
        <v>1</v>
      </c>
      <c r="L179" s="45"/>
      <c r="M179" s="236" t="s">
        <v>1</v>
      </c>
      <c r="N179" s="237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186</v>
      </c>
      <c r="AT179" s="240" t="s">
        <v>181</v>
      </c>
      <c r="AU179" s="240" t="s">
        <v>78</v>
      </c>
      <c r="AY179" s="18" t="s">
        <v>179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85</v>
      </c>
      <c r="BK179" s="241">
        <f>ROUND(I179*H179,2)</f>
        <v>0</v>
      </c>
      <c r="BL179" s="18" t="s">
        <v>186</v>
      </c>
      <c r="BM179" s="240" t="s">
        <v>3714</v>
      </c>
    </row>
    <row r="180" s="2" customFormat="1">
      <c r="A180" s="39"/>
      <c r="B180" s="40"/>
      <c r="C180" s="41"/>
      <c r="D180" s="242" t="s">
        <v>188</v>
      </c>
      <c r="E180" s="41"/>
      <c r="F180" s="243" t="s">
        <v>1784</v>
      </c>
      <c r="G180" s="41"/>
      <c r="H180" s="41"/>
      <c r="I180" s="244"/>
      <c r="J180" s="41"/>
      <c r="K180" s="41"/>
      <c r="L180" s="45"/>
      <c r="M180" s="245"/>
      <c r="N180" s="24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188</v>
      </c>
      <c r="AU180" s="18" t="s">
        <v>78</v>
      </c>
    </row>
    <row r="181" s="2" customFormat="1" ht="16.5" customHeight="1">
      <c r="A181" s="39"/>
      <c r="B181" s="40"/>
      <c r="C181" s="280" t="s">
        <v>559</v>
      </c>
      <c r="D181" s="280" t="s">
        <v>400</v>
      </c>
      <c r="E181" s="281" t="s">
        <v>1787</v>
      </c>
      <c r="F181" s="282" t="s">
        <v>1788</v>
      </c>
      <c r="G181" s="283" t="s">
        <v>1785</v>
      </c>
      <c r="H181" s="284">
        <v>4.3600000000000003</v>
      </c>
      <c r="I181" s="285"/>
      <c r="J181" s="286">
        <f>ROUND(I181*H181,2)</f>
        <v>0</v>
      </c>
      <c r="K181" s="282" t="s">
        <v>1</v>
      </c>
      <c r="L181" s="287"/>
      <c r="M181" s="288" t="s">
        <v>1</v>
      </c>
      <c r="N181" s="289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227</v>
      </c>
      <c r="AT181" s="240" t="s">
        <v>400</v>
      </c>
      <c r="AU181" s="240" t="s">
        <v>78</v>
      </c>
      <c r="AY181" s="18" t="s">
        <v>179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85</v>
      </c>
      <c r="BK181" s="241">
        <f>ROUND(I181*H181,2)</f>
        <v>0</v>
      </c>
      <c r="BL181" s="18" t="s">
        <v>186</v>
      </c>
      <c r="BM181" s="240" t="s">
        <v>3715</v>
      </c>
    </row>
    <row r="182" s="2" customFormat="1">
      <c r="A182" s="39"/>
      <c r="B182" s="40"/>
      <c r="C182" s="41"/>
      <c r="D182" s="242" t="s">
        <v>188</v>
      </c>
      <c r="E182" s="41"/>
      <c r="F182" s="243" t="s">
        <v>1788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188</v>
      </c>
      <c r="AU182" s="18" t="s">
        <v>78</v>
      </c>
    </row>
    <row r="183" s="2" customFormat="1" ht="16.5" customHeight="1">
      <c r="A183" s="39"/>
      <c r="B183" s="40"/>
      <c r="C183" s="280" t="s">
        <v>565</v>
      </c>
      <c r="D183" s="280" t="s">
        <v>400</v>
      </c>
      <c r="E183" s="281" t="s">
        <v>1814</v>
      </c>
      <c r="F183" s="282" t="s">
        <v>1815</v>
      </c>
      <c r="G183" s="283" t="s">
        <v>1672</v>
      </c>
      <c r="H183" s="284">
        <v>4</v>
      </c>
      <c r="I183" s="285"/>
      <c r="J183" s="286">
        <f>ROUND(I183*H183,2)</f>
        <v>0</v>
      </c>
      <c r="K183" s="282" t="s">
        <v>1</v>
      </c>
      <c r="L183" s="287"/>
      <c r="M183" s="288" t="s">
        <v>1</v>
      </c>
      <c r="N183" s="289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227</v>
      </c>
      <c r="AT183" s="240" t="s">
        <v>400</v>
      </c>
      <c r="AU183" s="240" t="s">
        <v>78</v>
      </c>
      <c r="AY183" s="18" t="s">
        <v>179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85</v>
      </c>
      <c r="BK183" s="241">
        <f>ROUND(I183*H183,2)</f>
        <v>0</v>
      </c>
      <c r="BL183" s="18" t="s">
        <v>186</v>
      </c>
      <c r="BM183" s="240" t="s">
        <v>3716</v>
      </c>
    </row>
    <row r="184" s="2" customFormat="1">
      <c r="A184" s="39"/>
      <c r="B184" s="40"/>
      <c r="C184" s="41"/>
      <c r="D184" s="242" t="s">
        <v>188</v>
      </c>
      <c r="E184" s="41"/>
      <c r="F184" s="243" t="s">
        <v>1815</v>
      </c>
      <c r="G184" s="41"/>
      <c r="H184" s="41"/>
      <c r="I184" s="244"/>
      <c r="J184" s="41"/>
      <c r="K184" s="41"/>
      <c r="L184" s="45"/>
      <c r="M184" s="245"/>
      <c r="N184" s="24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188</v>
      </c>
      <c r="AU184" s="18" t="s">
        <v>78</v>
      </c>
    </row>
    <row r="185" s="2" customFormat="1" ht="16.5" customHeight="1">
      <c r="A185" s="39"/>
      <c r="B185" s="40"/>
      <c r="C185" s="280" t="s">
        <v>571</v>
      </c>
      <c r="D185" s="280" t="s">
        <v>400</v>
      </c>
      <c r="E185" s="281" t="s">
        <v>1817</v>
      </c>
      <c r="F185" s="282" t="s">
        <v>1818</v>
      </c>
      <c r="G185" s="283" t="s">
        <v>1672</v>
      </c>
      <c r="H185" s="284">
        <v>4</v>
      </c>
      <c r="I185" s="285"/>
      <c r="J185" s="286">
        <f>ROUND(I185*H185,2)</f>
        <v>0</v>
      </c>
      <c r="K185" s="282" t="s">
        <v>1</v>
      </c>
      <c r="L185" s="287"/>
      <c r="M185" s="288" t="s">
        <v>1</v>
      </c>
      <c r="N185" s="289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227</v>
      </c>
      <c r="AT185" s="240" t="s">
        <v>400</v>
      </c>
      <c r="AU185" s="240" t="s">
        <v>78</v>
      </c>
      <c r="AY185" s="18" t="s">
        <v>179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85</v>
      </c>
      <c r="BK185" s="241">
        <f>ROUND(I185*H185,2)</f>
        <v>0</v>
      </c>
      <c r="BL185" s="18" t="s">
        <v>186</v>
      </c>
      <c r="BM185" s="240" t="s">
        <v>3717</v>
      </c>
    </row>
    <row r="186" s="2" customFormat="1" ht="16.5" customHeight="1">
      <c r="A186" s="39"/>
      <c r="B186" s="40"/>
      <c r="C186" s="229" t="s">
        <v>216</v>
      </c>
      <c r="D186" s="229" t="s">
        <v>181</v>
      </c>
      <c r="E186" s="230" t="s">
        <v>3718</v>
      </c>
      <c r="F186" s="231" t="s">
        <v>3719</v>
      </c>
      <c r="G186" s="232" t="s">
        <v>1785</v>
      </c>
      <c r="H186" s="233">
        <v>5</v>
      </c>
      <c r="I186" s="234"/>
      <c r="J186" s="235">
        <f>ROUND(I186*H186,2)</f>
        <v>0</v>
      </c>
      <c r="K186" s="231" t="s">
        <v>1</v>
      </c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186</v>
      </c>
      <c r="AT186" s="240" t="s">
        <v>181</v>
      </c>
      <c r="AU186" s="240" t="s">
        <v>78</v>
      </c>
      <c r="AY186" s="18" t="s">
        <v>179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85</v>
      </c>
      <c r="BK186" s="241">
        <f>ROUND(I186*H186,2)</f>
        <v>0</v>
      </c>
      <c r="BL186" s="18" t="s">
        <v>186</v>
      </c>
      <c r="BM186" s="240" t="s">
        <v>3720</v>
      </c>
    </row>
    <row r="187" s="2" customFormat="1">
      <c r="A187" s="39"/>
      <c r="B187" s="40"/>
      <c r="C187" s="41"/>
      <c r="D187" s="242" t="s">
        <v>188</v>
      </c>
      <c r="E187" s="41"/>
      <c r="F187" s="243" t="s">
        <v>3719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188</v>
      </c>
      <c r="AU187" s="18" t="s">
        <v>78</v>
      </c>
    </row>
    <row r="188" s="2" customFormat="1" ht="21.75" customHeight="1">
      <c r="A188" s="39"/>
      <c r="B188" s="40"/>
      <c r="C188" s="229" t="s">
        <v>580</v>
      </c>
      <c r="D188" s="229" t="s">
        <v>181</v>
      </c>
      <c r="E188" s="230" t="s">
        <v>1790</v>
      </c>
      <c r="F188" s="231" t="s">
        <v>1791</v>
      </c>
      <c r="G188" s="232" t="s">
        <v>400</v>
      </c>
      <c r="H188" s="233">
        <v>118</v>
      </c>
      <c r="I188" s="234"/>
      <c r="J188" s="235">
        <f>ROUND(I188*H188,2)</f>
        <v>0</v>
      </c>
      <c r="K188" s="231" t="s">
        <v>1</v>
      </c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186</v>
      </c>
      <c r="AT188" s="240" t="s">
        <v>181</v>
      </c>
      <c r="AU188" s="240" t="s">
        <v>78</v>
      </c>
      <c r="AY188" s="18" t="s">
        <v>179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85</v>
      </c>
      <c r="BK188" s="241">
        <f>ROUND(I188*H188,2)</f>
        <v>0</v>
      </c>
      <c r="BL188" s="18" t="s">
        <v>186</v>
      </c>
      <c r="BM188" s="240" t="s">
        <v>3721</v>
      </c>
    </row>
    <row r="189" s="2" customFormat="1">
      <c r="A189" s="39"/>
      <c r="B189" s="40"/>
      <c r="C189" s="41"/>
      <c r="D189" s="242" t="s">
        <v>188</v>
      </c>
      <c r="E189" s="41"/>
      <c r="F189" s="243" t="s">
        <v>1791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188</v>
      </c>
      <c r="AU189" s="18" t="s">
        <v>78</v>
      </c>
    </row>
    <row r="190" s="2" customFormat="1" ht="21.75" customHeight="1">
      <c r="A190" s="39"/>
      <c r="B190" s="40"/>
      <c r="C190" s="280" t="s">
        <v>586</v>
      </c>
      <c r="D190" s="280" t="s">
        <v>400</v>
      </c>
      <c r="E190" s="281" t="s">
        <v>1793</v>
      </c>
      <c r="F190" s="282" t="s">
        <v>1794</v>
      </c>
      <c r="G190" s="283" t="s">
        <v>400</v>
      </c>
      <c r="H190" s="284">
        <v>118</v>
      </c>
      <c r="I190" s="285"/>
      <c r="J190" s="286">
        <f>ROUND(I190*H190,2)</f>
        <v>0</v>
      </c>
      <c r="K190" s="282" t="s">
        <v>1</v>
      </c>
      <c r="L190" s="287"/>
      <c r="M190" s="288" t="s">
        <v>1</v>
      </c>
      <c r="N190" s="289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227</v>
      </c>
      <c r="AT190" s="240" t="s">
        <v>400</v>
      </c>
      <c r="AU190" s="240" t="s">
        <v>78</v>
      </c>
      <c r="AY190" s="18" t="s">
        <v>179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85</v>
      </c>
      <c r="BK190" s="241">
        <f>ROUND(I190*H190,2)</f>
        <v>0</v>
      </c>
      <c r="BL190" s="18" t="s">
        <v>186</v>
      </c>
      <c r="BM190" s="240" t="s">
        <v>3722</v>
      </c>
    </row>
    <row r="191" s="2" customFormat="1">
      <c r="A191" s="39"/>
      <c r="B191" s="40"/>
      <c r="C191" s="41"/>
      <c r="D191" s="242" t="s">
        <v>188</v>
      </c>
      <c r="E191" s="41"/>
      <c r="F191" s="243" t="s">
        <v>1794</v>
      </c>
      <c r="G191" s="41"/>
      <c r="H191" s="41"/>
      <c r="I191" s="244"/>
      <c r="J191" s="41"/>
      <c r="K191" s="41"/>
      <c r="L191" s="45"/>
      <c r="M191" s="245"/>
      <c r="N191" s="24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188</v>
      </c>
      <c r="AU191" s="18" t="s">
        <v>78</v>
      </c>
    </row>
    <row r="192" s="2" customFormat="1" ht="21.75" customHeight="1">
      <c r="A192" s="39"/>
      <c r="B192" s="40"/>
      <c r="C192" s="229" t="s">
        <v>95</v>
      </c>
      <c r="D192" s="229" t="s">
        <v>181</v>
      </c>
      <c r="E192" s="230" t="s">
        <v>1802</v>
      </c>
      <c r="F192" s="231" t="s">
        <v>1803</v>
      </c>
      <c r="G192" s="232" t="s">
        <v>400</v>
      </c>
      <c r="H192" s="233">
        <v>10</v>
      </c>
      <c r="I192" s="234"/>
      <c r="J192" s="235">
        <f>ROUND(I192*H192,2)</f>
        <v>0</v>
      </c>
      <c r="K192" s="231" t="s">
        <v>1</v>
      </c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186</v>
      </c>
      <c r="AT192" s="240" t="s">
        <v>181</v>
      </c>
      <c r="AU192" s="240" t="s">
        <v>78</v>
      </c>
      <c r="AY192" s="18" t="s">
        <v>179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85</v>
      </c>
      <c r="BK192" s="241">
        <f>ROUND(I192*H192,2)</f>
        <v>0</v>
      </c>
      <c r="BL192" s="18" t="s">
        <v>186</v>
      </c>
      <c r="BM192" s="240" t="s">
        <v>3723</v>
      </c>
    </row>
    <row r="193" s="2" customFormat="1">
      <c r="A193" s="39"/>
      <c r="B193" s="40"/>
      <c r="C193" s="41"/>
      <c r="D193" s="242" t="s">
        <v>188</v>
      </c>
      <c r="E193" s="41"/>
      <c r="F193" s="243" t="s">
        <v>1803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188</v>
      </c>
      <c r="AU193" s="18" t="s">
        <v>78</v>
      </c>
    </row>
    <row r="194" s="2" customFormat="1" ht="21.75" customHeight="1">
      <c r="A194" s="39"/>
      <c r="B194" s="40"/>
      <c r="C194" s="280" t="s">
        <v>186</v>
      </c>
      <c r="D194" s="280" t="s">
        <v>400</v>
      </c>
      <c r="E194" s="281" t="s">
        <v>1805</v>
      </c>
      <c r="F194" s="282" t="s">
        <v>1806</v>
      </c>
      <c r="G194" s="283" t="s">
        <v>400</v>
      </c>
      <c r="H194" s="284">
        <v>10</v>
      </c>
      <c r="I194" s="285"/>
      <c r="J194" s="286">
        <f>ROUND(I194*H194,2)</f>
        <v>0</v>
      </c>
      <c r="K194" s="282" t="s">
        <v>1</v>
      </c>
      <c r="L194" s="287"/>
      <c r="M194" s="288" t="s">
        <v>1</v>
      </c>
      <c r="N194" s="289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227</v>
      </c>
      <c r="AT194" s="240" t="s">
        <v>400</v>
      </c>
      <c r="AU194" s="240" t="s">
        <v>78</v>
      </c>
      <c r="AY194" s="18" t="s">
        <v>179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85</v>
      </c>
      <c r="BK194" s="241">
        <f>ROUND(I194*H194,2)</f>
        <v>0</v>
      </c>
      <c r="BL194" s="18" t="s">
        <v>186</v>
      </c>
      <c r="BM194" s="240" t="s">
        <v>3724</v>
      </c>
    </row>
    <row r="195" s="2" customFormat="1">
      <c r="A195" s="39"/>
      <c r="B195" s="40"/>
      <c r="C195" s="41"/>
      <c r="D195" s="242" t="s">
        <v>188</v>
      </c>
      <c r="E195" s="41"/>
      <c r="F195" s="243" t="s">
        <v>1806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188</v>
      </c>
      <c r="AU195" s="18" t="s">
        <v>78</v>
      </c>
    </row>
    <row r="196" s="2" customFormat="1" ht="21.75" customHeight="1">
      <c r="A196" s="39"/>
      <c r="B196" s="40"/>
      <c r="C196" s="229" t="s">
        <v>237</v>
      </c>
      <c r="D196" s="229" t="s">
        <v>181</v>
      </c>
      <c r="E196" s="230" t="s">
        <v>3725</v>
      </c>
      <c r="F196" s="231" t="s">
        <v>3726</v>
      </c>
      <c r="G196" s="232" t="s">
        <v>1869</v>
      </c>
      <c r="H196" s="233">
        <v>8.5</v>
      </c>
      <c r="I196" s="234"/>
      <c r="J196" s="235">
        <f>ROUND(I196*H196,2)</f>
        <v>0</v>
      </c>
      <c r="K196" s="231" t="s">
        <v>1</v>
      </c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186</v>
      </c>
      <c r="AT196" s="240" t="s">
        <v>181</v>
      </c>
      <c r="AU196" s="240" t="s">
        <v>78</v>
      </c>
      <c r="AY196" s="18" t="s">
        <v>179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85</v>
      </c>
      <c r="BK196" s="241">
        <f>ROUND(I196*H196,2)</f>
        <v>0</v>
      </c>
      <c r="BL196" s="18" t="s">
        <v>186</v>
      </c>
      <c r="BM196" s="240" t="s">
        <v>3727</v>
      </c>
    </row>
    <row r="197" s="2" customFormat="1">
      <c r="A197" s="39"/>
      <c r="B197" s="40"/>
      <c r="C197" s="41"/>
      <c r="D197" s="242" t="s">
        <v>188</v>
      </c>
      <c r="E197" s="41"/>
      <c r="F197" s="243" t="s">
        <v>3726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188</v>
      </c>
      <c r="AU197" s="18" t="s">
        <v>78</v>
      </c>
    </row>
    <row r="198" s="2" customFormat="1" ht="16.5" customHeight="1">
      <c r="A198" s="39"/>
      <c r="B198" s="40"/>
      <c r="C198" s="229" t="s">
        <v>243</v>
      </c>
      <c r="D198" s="229" t="s">
        <v>181</v>
      </c>
      <c r="E198" s="230" t="s">
        <v>3728</v>
      </c>
      <c r="F198" s="231" t="s">
        <v>3729</v>
      </c>
      <c r="G198" s="232" t="s">
        <v>1869</v>
      </c>
      <c r="H198" s="233">
        <v>8.5</v>
      </c>
      <c r="I198" s="234"/>
      <c r="J198" s="235">
        <f>ROUND(I198*H198,2)</f>
        <v>0</v>
      </c>
      <c r="K198" s="231" t="s">
        <v>1</v>
      </c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186</v>
      </c>
      <c r="AT198" s="240" t="s">
        <v>181</v>
      </c>
      <c r="AU198" s="240" t="s">
        <v>78</v>
      </c>
      <c r="AY198" s="18" t="s">
        <v>179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85</v>
      </c>
      <c r="BK198" s="241">
        <f>ROUND(I198*H198,2)</f>
        <v>0</v>
      </c>
      <c r="BL198" s="18" t="s">
        <v>186</v>
      </c>
      <c r="BM198" s="240" t="s">
        <v>3730</v>
      </c>
    </row>
    <row r="199" s="2" customFormat="1">
      <c r="A199" s="39"/>
      <c r="B199" s="40"/>
      <c r="C199" s="41"/>
      <c r="D199" s="242" t="s">
        <v>188</v>
      </c>
      <c r="E199" s="41"/>
      <c r="F199" s="243" t="s">
        <v>3729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188</v>
      </c>
      <c r="AU199" s="18" t="s">
        <v>78</v>
      </c>
    </row>
    <row r="200" s="2" customFormat="1" ht="16.5" customHeight="1">
      <c r="A200" s="39"/>
      <c r="B200" s="40"/>
      <c r="C200" s="280" t="s">
        <v>250</v>
      </c>
      <c r="D200" s="280" t="s">
        <v>400</v>
      </c>
      <c r="E200" s="281" t="s">
        <v>3731</v>
      </c>
      <c r="F200" s="282" t="s">
        <v>3732</v>
      </c>
      <c r="G200" s="283" t="s">
        <v>1702</v>
      </c>
      <c r="H200" s="284">
        <v>35.869999999999997</v>
      </c>
      <c r="I200" s="285"/>
      <c r="J200" s="286">
        <f>ROUND(I200*H200,2)</f>
        <v>0</v>
      </c>
      <c r="K200" s="282" t="s">
        <v>1</v>
      </c>
      <c r="L200" s="287"/>
      <c r="M200" s="288" t="s">
        <v>1</v>
      </c>
      <c r="N200" s="289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227</v>
      </c>
      <c r="AT200" s="240" t="s">
        <v>400</v>
      </c>
      <c r="AU200" s="240" t="s">
        <v>78</v>
      </c>
      <c r="AY200" s="18" t="s">
        <v>179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85</v>
      </c>
      <c r="BK200" s="241">
        <f>ROUND(I200*H200,2)</f>
        <v>0</v>
      </c>
      <c r="BL200" s="18" t="s">
        <v>186</v>
      </c>
      <c r="BM200" s="240" t="s">
        <v>3733</v>
      </c>
    </row>
    <row r="201" s="2" customFormat="1">
      <c r="A201" s="39"/>
      <c r="B201" s="40"/>
      <c r="C201" s="41"/>
      <c r="D201" s="242" t="s">
        <v>188</v>
      </c>
      <c r="E201" s="41"/>
      <c r="F201" s="243" t="s">
        <v>3732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188</v>
      </c>
      <c r="AU201" s="18" t="s">
        <v>78</v>
      </c>
    </row>
    <row r="202" s="13" customFormat="1">
      <c r="A202" s="13"/>
      <c r="B202" s="247"/>
      <c r="C202" s="248"/>
      <c r="D202" s="242" t="s">
        <v>190</v>
      </c>
      <c r="E202" s="249" t="s">
        <v>1</v>
      </c>
      <c r="F202" s="250" t="s">
        <v>3734</v>
      </c>
      <c r="G202" s="248"/>
      <c r="H202" s="251">
        <v>35.869999999999997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190</v>
      </c>
      <c r="AU202" s="257" t="s">
        <v>78</v>
      </c>
      <c r="AV202" s="13" t="s">
        <v>87</v>
      </c>
      <c r="AW202" s="13" t="s">
        <v>34</v>
      </c>
      <c r="AX202" s="13" t="s">
        <v>78</v>
      </c>
      <c r="AY202" s="257" t="s">
        <v>179</v>
      </c>
    </row>
    <row r="203" s="14" customFormat="1">
      <c r="A203" s="14"/>
      <c r="B203" s="258"/>
      <c r="C203" s="259"/>
      <c r="D203" s="242" t="s">
        <v>190</v>
      </c>
      <c r="E203" s="260" t="s">
        <v>1</v>
      </c>
      <c r="F203" s="261" t="s">
        <v>192</v>
      </c>
      <c r="G203" s="259"/>
      <c r="H203" s="262">
        <v>35.869999999999997</v>
      </c>
      <c r="I203" s="263"/>
      <c r="J203" s="259"/>
      <c r="K203" s="259"/>
      <c r="L203" s="264"/>
      <c r="M203" s="265"/>
      <c r="N203" s="266"/>
      <c r="O203" s="266"/>
      <c r="P203" s="266"/>
      <c r="Q203" s="266"/>
      <c r="R203" s="266"/>
      <c r="S203" s="266"/>
      <c r="T203" s="26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8" t="s">
        <v>190</v>
      </c>
      <c r="AU203" s="268" t="s">
        <v>78</v>
      </c>
      <c r="AV203" s="14" t="s">
        <v>186</v>
      </c>
      <c r="AW203" s="14" t="s">
        <v>34</v>
      </c>
      <c r="AX203" s="14" t="s">
        <v>85</v>
      </c>
      <c r="AY203" s="268" t="s">
        <v>179</v>
      </c>
    </row>
    <row r="204" s="2" customFormat="1" ht="16.5" customHeight="1">
      <c r="A204" s="39"/>
      <c r="B204" s="40"/>
      <c r="C204" s="280" t="s">
        <v>258</v>
      </c>
      <c r="D204" s="280" t="s">
        <v>400</v>
      </c>
      <c r="E204" s="281" t="s">
        <v>3735</v>
      </c>
      <c r="F204" s="282" t="s">
        <v>3736</v>
      </c>
      <c r="G204" s="283" t="s">
        <v>1702</v>
      </c>
      <c r="H204" s="284">
        <v>680.255</v>
      </c>
      <c r="I204" s="285"/>
      <c r="J204" s="286">
        <f>ROUND(I204*H204,2)</f>
        <v>0</v>
      </c>
      <c r="K204" s="282" t="s">
        <v>1</v>
      </c>
      <c r="L204" s="287"/>
      <c r="M204" s="288" t="s">
        <v>1</v>
      </c>
      <c r="N204" s="289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227</v>
      </c>
      <c r="AT204" s="240" t="s">
        <v>400</v>
      </c>
      <c r="AU204" s="240" t="s">
        <v>78</v>
      </c>
      <c r="AY204" s="18" t="s">
        <v>179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85</v>
      </c>
      <c r="BK204" s="241">
        <f>ROUND(I204*H204,2)</f>
        <v>0</v>
      </c>
      <c r="BL204" s="18" t="s">
        <v>186</v>
      </c>
      <c r="BM204" s="240" t="s">
        <v>3737</v>
      </c>
    </row>
    <row r="205" s="2" customFormat="1">
      <c r="A205" s="39"/>
      <c r="B205" s="40"/>
      <c r="C205" s="41"/>
      <c r="D205" s="242" t="s">
        <v>188</v>
      </c>
      <c r="E205" s="41"/>
      <c r="F205" s="243" t="s">
        <v>3736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188</v>
      </c>
      <c r="AU205" s="18" t="s">
        <v>78</v>
      </c>
    </row>
    <row r="206" s="13" customFormat="1">
      <c r="A206" s="13"/>
      <c r="B206" s="247"/>
      <c r="C206" s="248"/>
      <c r="D206" s="242" t="s">
        <v>190</v>
      </c>
      <c r="E206" s="249" t="s">
        <v>1</v>
      </c>
      <c r="F206" s="250" t="s">
        <v>3738</v>
      </c>
      <c r="G206" s="248"/>
      <c r="H206" s="251">
        <v>680.255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190</v>
      </c>
      <c r="AU206" s="257" t="s">
        <v>78</v>
      </c>
      <c r="AV206" s="13" t="s">
        <v>87</v>
      </c>
      <c r="AW206" s="13" t="s">
        <v>34</v>
      </c>
      <c r="AX206" s="13" t="s">
        <v>78</v>
      </c>
      <c r="AY206" s="257" t="s">
        <v>179</v>
      </c>
    </row>
    <row r="207" s="14" customFormat="1">
      <c r="A207" s="14"/>
      <c r="B207" s="258"/>
      <c r="C207" s="259"/>
      <c r="D207" s="242" t="s">
        <v>190</v>
      </c>
      <c r="E207" s="260" t="s">
        <v>1</v>
      </c>
      <c r="F207" s="261" t="s">
        <v>192</v>
      </c>
      <c r="G207" s="259"/>
      <c r="H207" s="262">
        <v>680.255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190</v>
      </c>
      <c r="AU207" s="268" t="s">
        <v>78</v>
      </c>
      <c r="AV207" s="14" t="s">
        <v>186</v>
      </c>
      <c r="AW207" s="14" t="s">
        <v>34</v>
      </c>
      <c r="AX207" s="14" t="s">
        <v>85</v>
      </c>
      <c r="AY207" s="268" t="s">
        <v>179</v>
      </c>
    </row>
    <row r="208" s="2" customFormat="1" ht="16.5" customHeight="1">
      <c r="A208" s="39"/>
      <c r="B208" s="40"/>
      <c r="C208" s="280" t="s">
        <v>264</v>
      </c>
      <c r="D208" s="280" t="s">
        <v>400</v>
      </c>
      <c r="E208" s="281" t="s">
        <v>3739</v>
      </c>
      <c r="F208" s="282" t="s">
        <v>3740</v>
      </c>
      <c r="G208" s="283" t="s">
        <v>1702</v>
      </c>
      <c r="H208" s="284">
        <v>3982.922</v>
      </c>
      <c r="I208" s="285"/>
      <c r="J208" s="286">
        <f>ROUND(I208*H208,2)</f>
        <v>0</v>
      </c>
      <c r="K208" s="282" t="s">
        <v>1</v>
      </c>
      <c r="L208" s="287"/>
      <c r="M208" s="288" t="s">
        <v>1</v>
      </c>
      <c r="N208" s="289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227</v>
      </c>
      <c r="AT208" s="240" t="s">
        <v>400</v>
      </c>
      <c r="AU208" s="240" t="s">
        <v>78</v>
      </c>
      <c r="AY208" s="18" t="s">
        <v>179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85</v>
      </c>
      <c r="BK208" s="241">
        <f>ROUND(I208*H208,2)</f>
        <v>0</v>
      </c>
      <c r="BL208" s="18" t="s">
        <v>186</v>
      </c>
      <c r="BM208" s="240" t="s">
        <v>3741</v>
      </c>
    </row>
    <row r="209" s="2" customFormat="1">
      <c r="A209" s="39"/>
      <c r="B209" s="40"/>
      <c r="C209" s="41"/>
      <c r="D209" s="242" t="s">
        <v>188</v>
      </c>
      <c r="E209" s="41"/>
      <c r="F209" s="243" t="s">
        <v>3740</v>
      </c>
      <c r="G209" s="41"/>
      <c r="H209" s="41"/>
      <c r="I209" s="244"/>
      <c r="J209" s="41"/>
      <c r="K209" s="41"/>
      <c r="L209" s="45"/>
      <c r="M209" s="245"/>
      <c r="N209" s="24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188</v>
      </c>
      <c r="AU209" s="18" t="s">
        <v>78</v>
      </c>
    </row>
    <row r="210" s="13" customFormat="1">
      <c r="A210" s="13"/>
      <c r="B210" s="247"/>
      <c r="C210" s="248"/>
      <c r="D210" s="242" t="s">
        <v>190</v>
      </c>
      <c r="E210" s="249" t="s">
        <v>1</v>
      </c>
      <c r="F210" s="250" t="s">
        <v>3742</v>
      </c>
      <c r="G210" s="248"/>
      <c r="H210" s="251">
        <v>3982.922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190</v>
      </c>
      <c r="AU210" s="257" t="s">
        <v>78</v>
      </c>
      <c r="AV210" s="13" t="s">
        <v>87</v>
      </c>
      <c r="AW210" s="13" t="s">
        <v>34</v>
      </c>
      <c r="AX210" s="13" t="s">
        <v>78</v>
      </c>
      <c r="AY210" s="257" t="s">
        <v>179</v>
      </c>
    </row>
    <row r="211" s="14" customFormat="1">
      <c r="A211" s="14"/>
      <c r="B211" s="258"/>
      <c r="C211" s="259"/>
      <c r="D211" s="242" t="s">
        <v>190</v>
      </c>
      <c r="E211" s="260" t="s">
        <v>1</v>
      </c>
      <c r="F211" s="261" t="s">
        <v>192</v>
      </c>
      <c r="G211" s="259"/>
      <c r="H211" s="262">
        <v>3982.922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8" t="s">
        <v>190</v>
      </c>
      <c r="AU211" s="268" t="s">
        <v>78</v>
      </c>
      <c r="AV211" s="14" t="s">
        <v>186</v>
      </c>
      <c r="AW211" s="14" t="s">
        <v>34</v>
      </c>
      <c r="AX211" s="14" t="s">
        <v>85</v>
      </c>
      <c r="AY211" s="268" t="s">
        <v>179</v>
      </c>
    </row>
    <row r="212" s="2" customFormat="1" ht="16.5" customHeight="1">
      <c r="A212" s="39"/>
      <c r="B212" s="40"/>
      <c r="C212" s="280" t="s">
        <v>8</v>
      </c>
      <c r="D212" s="280" t="s">
        <v>400</v>
      </c>
      <c r="E212" s="281" t="s">
        <v>3743</v>
      </c>
      <c r="F212" s="282" t="s">
        <v>3744</v>
      </c>
      <c r="G212" s="283" t="s">
        <v>1869</v>
      </c>
      <c r="H212" s="284">
        <v>1.2749999999999999</v>
      </c>
      <c r="I212" s="285"/>
      <c r="J212" s="286">
        <f>ROUND(I212*H212,2)</f>
        <v>0</v>
      </c>
      <c r="K212" s="282" t="s">
        <v>1</v>
      </c>
      <c r="L212" s="287"/>
      <c r="M212" s="288" t="s">
        <v>1</v>
      </c>
      <c r="N212" s="289" t="s">
        <v>43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227</v>
      </c>
      <c r="AT212" s="240" t="s">
        <v>400</v>
      </c>
      <c r="AU212" s="240" t="s">
        <v>78</v>
      </c>
      <c r="AY212" s="18" t="s">
        <v>179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85</v>
      </c>
      <c r="BK212" s="241">
        <f>ROUND(I212*H212,2)</f>
        <v>0</v>
      </c>
      <c r="BL212" s="18" t="s">
        <v>186</v>
      </c>
      <c r="BM212" s="240" t="s">
        <v>3745</v>
      </c>
    </row>
    <row r="213" s="2" customFormat="1">
      <c r="A213" s="39"/>
      <c r="B213" s="40"/>
      <c r="C213" s="41"/>
      <c r="D213" s="242" t="s">
        <v>188</v>
      </c>
      <c r="E213" s="41"/>
      <c r="F213" s="243" t="s">
        <v>3744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188</v>
      </c>
      <c r="AU213" s="18" t="s">
        <v>78</v>
      </c>
    </row>
    <row r="214" s="13" customFormat="1">
      <c r="A214" s="13"/>
      <c r="B214" s="247"/>
      <c r="C214" s="248"/>
      <c r="D214" s="242" t="s">
        <v>190</v>
      </c>
      <c r="E214" s="249" t="s">
        <v>1</v>
      </c>
      <c r="F214" s="250" t="s">
        <v>3746</v>
      </c>
      <c r="G214" s="248"/>
      <c r="H214" s="251">
        <v>1.2749999999999999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190</v>
      </c>
      <c r="AU214" s="257" t="s">
        <v>78</v>
      </c>
      <c r="AV214" s="13" t="s">
        <v>87</v>
      </c>
      <c r="AW214" s="13" t="s">
        <v>34</v>
      </c>
      <c r="AX214" s="13" t="s">
        <v>78</v>
      </c>
      <c r="AY214" s="257" t="s">
        <v>179</v>
      </c>
    </row>
    <row r="215" s="14" customFormat="1">
      <c r="A215" s="14"/>
      <c r="B215" s="258"/>
      <c r="C215" s="259"/>
      <c r="D215" s="242" t="s">
        <v>190</v>
      </c>
      <c r="E215" s="260" t="s">
        <v>1</v>
      </c>
      <c r="F215" s="261" t="s">
        <v>192</v>
      </c>
      <c r="G215" s="259"/>
      <c r="H215" s="262">
        <v>1.2749999999999999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190</v>
      </c>
      <c r="AU215" s="268" t="s">
        <v>78</v>
      </c>
      <c r="AV215" s="14" t="s">
        <v>186</v>
      </c>
      <c r="AW215" s="14" t="s">
        <v>34</v>
      </c>
      <c r="AX215" s="14" t="s">
        <v>85</v>
      </c>
      <c r="AY215" s="268" t="s">
        <v>179</v>
      </c>
    </row>
    <row r="216" s="2" customFormat="1" ht="21.75" customHeight="1">
      <c r="A216" s="39"/>
      <c r="B216" s="40"/>
      <c r="C216" s="229" t="s">
        <v>319</v>
      </c>
      <c r="D216" s="229" t="s">
        <v>181</v>
      </c>
      <c r="E216" s="230" t="s">
        <v>3747</v>
      </c>
      <c r="F216" s="231" t="s">
        <v>3748</v>
      </c>
      <c r="G216" s="232" t="s">
        <v>1869</v>
      </c>
      <c r="H216" s="233">
        <v>2.5</v>
      </c>
      <c r="I216" s="234"/>
      <c r="J216" s="235">
        <f>ROUND(I216*H216,2)</f>
        <v>0</v>
      </c>
      <c r="K216" s="231" t="s">
        <v>1</v>
      </c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186</v>
      </c>
      <c r="AT216" s="240" t="s">
        <v>181</v>
      </c>
      <c r="AU216" s="240" t="s">
        <v>78</v>
      </c>
      <c r="AY216" s="18" t="s">
        <v>179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85</v>
      </c>
      <c r="BK216" s="241">
        <f>ROUND(I216*H216,2)</f>
        <v>0</v>
      </c>
      <c r="BL216" s="18" t="s">
        <v>186</v>
      </c>
      <c r="BM216" s="240" t="s">
        <v>3749</v>
      </c>
    </row>
    <row r="217" s="2" customFormat="1">
      <c r="A217" s="39"/>
      <c r="B217" s="40"/>
      <c r="C217" s="41"/>
      <c r="D217" s="242" t="s">
        <v>188</v>
      </c>
      <c r="E217" s="41"/>
      <c r="F217" s="243" t="s">
        <v>3748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188</v>
      </c>
      <c r="AU217" s="18" t="s">
        <v>78</v>
      </c>
    </row>
    <row r="218" s="2" customFormat="1" ht="16.5" customHeight="1">
      <c r="A218" s="39"/>
      <c r="B218" s="40"/>
      <c r="C218" s="280" t="s">
        <v>324</v>
      </c>
      <c r="D218" s="280" t="s">
        <v>400</v>
      </c>
      <c r="E218" s="281" t="s">
        <v>3731</v>
      </c>
      <c r="F218" s="282" t="s">
        <v>3732</v>
      </c>
      <c r="G218" s="283" t="s">
        <v>1702</v>
      </c>
      <c r="H218" s="284">
        <v>10.550000000000001</v>
      </c>
      <c r="I218" s="285"/>
      <c r="J218" s="286">
        <f>ROUND(I218*H218,2)</f>
        <v>0</v>
      </c>
      <c r="K218" s="282" t="s">
        <v>1</v>
      </c>
      <c r="L218" s="287"/>
      <c r="M218" s="288" t="s">
        <v>1</v>
      </c>
      <c r="N218" s="289" t="s">
        <v>43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227</v>
      </c>
      <c r="AT218" s="240" t="s">
        <v>400</v>
      </c>
      <c r="AU218" s="240" t="s">
        <v>78</v>
      </c>
      <c r="AY218" s="18" t="s">
        <v>179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85</v>
      </c>
      <c r="BK218" s="241">
        <f>ROUND(I218*H218,2)</f>
        <v>0</v>
      </c>
      <c r="BL218" s="18" t="s">
        <v>186</v>
      </c>
      <c r="BM218" s="240" t="s">
        <v>3750</v>
      </c>
    </row>
    <row r="219" s="2" customFormat="1">
      <c r="A219" s="39"/>
      <c r="B219" s="40"/>
      <c r="C219" s="41"/>
      <c r="D219" s="242" t="s">
        <v>188</v>
      </c>
      <c r="E219" s="41"/>
      <c r="F219" s="243" t="s">
        <v>3732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188</v>
      </c>
      <c r="AU219" s="18" t="s">
        <v>78</v>
      </c>
    </row>
    <row r="220" s="13" customFormat="1">
      <c r="A220" s="13"/>
      <c r="B220" s="247"/>
      <c r="C220" s="248"/>
      <c r="D220" s="242" t="s">
        <v>190</v>
      </c>
      <c r="E220" s="249" t="s">
        <v>1</v>
      </c>
      <c r="F220" s="250" t="s">
        <v>3751</v>
      </c>
      <c r="G220" s="248"/>
      <c r="H220" s="251">
        <v>10.550000000000001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7" t="s">
        <v>190</v>
      </c>
      <c r="AU220" s="257" t="s">
        <v>78</v>
      </c>
      <c r="AV220" s="13" t="s">
        <v>87</v>
      </c>
      <c r="AW220" s="13" t="s">
        <v>34</v>
      </c>
      <c r="AX220" s="13" t="s">
        <v>78</v>
      </c>
      <c r="AY220" s="257" t="s">
        <v>179</v>
      </c>
    </row>
    <row r="221" s="14" customFormat="1">
      <c r="A221" s="14"/>
      <c r="B221" s="258"/>
      <c r="C221" s="259"/>
      <c r="D221" s="242" t="s">
        <v>190</v>
      </c>
      <c r="E221" s="260" t="s">
        <v>1</v>
      </c>
      <c r="F221" s="261" t="s">
        <v>192</v>
      </c>
      <c r="G221" s="259"/>
      <c r="H221" s="262">
        <v>10.550000000000001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190</v>
      </c>
      <c r="AU221" s="268" t="s">
        <v>78</v>
      </c>
      <c r="AV221" s="14" t="s">
        <v>186</v>
      </c>
      <c r="AW221" s="14" t="s">
        <v>34</v>
      </c>
      <c r="AX221" s="14" t="s">
        <v>85</v>
      </c>
      <c r="AY221" s="268" t="s">
        <v>179</v>
      </c>
    </row>
    <row r="222" s="2" customFormat="1" ht="16.5" customHeight="1">
      <c r="A222" s="39"/>
      <c r="B222" s="40"/>
      <c r="C222" s="280" t="s">
        <v>331</v>
      </c>
      <c r="D222" s="280" t="s">
        <v>400</v>
      </c>
      <c r="E222" s="281" t="s">
        <v>3735</v>
      </c>
      <c r="F222" s="282" t="s">
        <v>3736</v>
      </c>
      <c r="G222" s="283" t="s">
        <v>1702</v>
      </c>
      <c r="H222" s="284">
        <v>200.07499999999999</v>
      </c>
      <c r="I222" s="285"/>
      <c r="J222" s="286">
        <f>ROUND(I222*H222,2)</f>
        <v>0</v>
      </c>
      <c r="K222" s="282" t="s">
        <v>1</v>
      </c>
      <c r="L222" s="287"/>
      <c r="M222" s="288" t="s">
        <v>1</v>
      </c>
      <c r="N222" s="289" t="s">
        <v>43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227</v>
      </c>
      <c r="AT222" s="240" t="s">
        <v>400</v>
      </c>
      <c r="AU222" s="240" t="s">
        <v>78</v>
      </c>
      <c r="AY222" s="18" t="s">
        <v>179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85</v>
      </c>
      <c r="BK222" s="241">
        <f>ROUND(I222*H222,2)</f>
        <v>0</v>
      </c>
      <c r="BL222" s="18" t="s">
        <v>186</v>
      </c>
      <c r="BM222" s="240" t="s">
        <v>3752</v>
      </c>
    </row>
    <row r="223" s="2" customFormat="1">
      <c r="A223" s="39"/>
      <c r="B223" s="40"/>
      <c r="C223" s="41"/>
      <c r="D223" s="242" t="s">
        <v>188</v>
      </c>
      <c r="E223" s="41"/>
      <c r="F223" s="243" t="s">
        <v>3736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188</v>
      </c>
      <c r="AU223" s="18" t="s">
        <v>78</v>
      </c>
    </row>
    <row r="224" s="13" customFormat="1">
      <c r="A224" s="13"/>
      <c r="B224" s="247"/>
      <c r="C224" s="248"/>
      <c r="D224" s="242" t="s">
        <v>190</v>
      </c>
      <c r="E224" s="249" t="s">
        <v>1</v>
      </c>
      <c r="F224" s="250" t="s">
        <v>3753</v>
      </c>
      <c r="G224" s="248"/>
      <c r="H224" s="251">
        <v>200.07499999999999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7" t="s">
        <v>190</v>
      </c>
      <c r="AU224" s="257" t="s">
        <v>78</v>
      </c>
      <c r="AV224" s="13" t="s">
        <v>87</v>
      </c>
      <c r="AW224" s="13" t="s">
        <v>34</v>
      </c>
      <c r="AX224" s="13" t="s">
        <v>78</v>
      </c>
      <c r="AY224" s="257" t="s">
        <v>179</v>
      </c>
    </row>
    <row r="225" s="14" customFormat="1">
      <c r="A225" s="14"/>
      <c r="B225" s="258"/>
      <c r="C225" s="259"/>
      <c r="D225" s="242" t="s">
        <v>190</v>
      </c>
      <c r="E225" s="260" t="s">
        <v>1</v>
      </c>
      <c r="F225" s="261" t="s">
        <v>192</v>
      </c>
      <c r="G225" s="259"/>
      <c r="H225" s="262">
        <v>200.07499999999999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8" t="s">
        <v>190</v>
      </c>
      <c r="AU225" s="268" t="s">
        <v>78</v>
      </c>
      <c r="AV225" s="14" t="s">
        <v>186</v>
      </c>
      <c r="AW225" s="14" t="s">
        <v>34</v>
      </c>
      <c r="AX225" s="14" t="s">
        <v>85</v>
      </c>
      <c r="AY225" s="268" t="s">
        <v>179</v>
      </c>
    </row>
    <row r="226" s="2" customFormat="1" ht="16.5" customHeight="1">
      <c r="A226" s="39"/>
      <c r="B226" s="40"/>
      <c r="C226" s="280" t="s">
        <v>337</v>
      </c>
      <c r="D226" s="280" t="s">
        <v>400</v>
      </c>
      <c r="E226" s="281" t="s">
        <v>3739</v>
      </c>
      <c r="F226" s="282" t="s">
        <v>3740</v>
      </c>
      <c r="G226" s="283" t="s">
        <v>1702</v>
      </c>
      <c r="H226" s="284">
        <v>1171.4480000000001</v>
      </c>
      <c r="I226" s="285"/>
      <c r="J226" s="286">
        <f>ROUND(I226*H226,2)</f>
        <v>0</v>
      </c>
      <c r="K226" s="282" t="s">
        <v>1</v>
      </c>
      <c r="L226" s="287"/>
      <c r="M226" s="288" t="s">
        <v>1</v>
      </c>
      <c r="N226" s="289" t="s">
        <v>43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227</v>
      </c>
      <c r="AT226" s="240" t="s">
        <v>400</v>
      </c>
      <c r="AU226" s="240" t="s">
        <v>78</v>
      </c>
      <c r="AY226" s="18" t="s">
        <v>179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85</v>
      </c>
      <c r="BK226" s="241">
        <f>ROUND(I226*H226,2)</f>
        <v>0</v>
      </c>
      <c r="BL226" s="18" t="s">
        <v>186</v>
      </c>
      <c r="BM226" s="240" t="s">
        <v>3754</v>
      </c>
    </row>
    <row r="227" s="2" customFormat="1">
      <c r="A227" s="39"/>
      <c r="B227" s="40"/>
      <c r="C227" s="41"/>
      <c r="D227" s="242" t="s">
        <v>188</v>
      </c>
      <c r="E227" s="41"/>
      <c r="F227" s="243" t="s">
        <v>3740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188</v>
      </c>
      <c r="AU227" s="18" t="s">
        <v>78</v>
      </c>
    </row>
    <row r="228" s="13" customFormat="1">
      <c r="A228" s="13"/>
      <c r="B228" s="247"/>
      <c r="C228" s="248"/>
      <c r="D228" s="242" t="s">
        <v>190</v>
      </c>
      <c r="E228" s="249" t="s">
        <v>1</v>
      </c>
      <c r="F228" s="250" t="s">
        <v>3755</v>
      </c>
      <c r="G228" s="248"/>
      <c r="H228" s="251">
        <v>1171.4480000000001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7" t="s">
        <v>190</v>
      </c>
      <c r="AU228" s="257" t="s">
        <v>78</v>
      </c>
      <c r="AV228" s="13" t="s">
        <v>87</v>
      </c>
      <c r="AW228" s="13" t="s">
        <v>34</v>
      </c>
      <c r="AX228" s="13" t="s">
        <v>78</v>
      </c>
      <c r="AY228" s="257" t="s">
        <v>179</v>
      </c>
    </row>
    <row r="229" s="14" customFormat="1">
      <c r="A229" s="14"/>
      <c r="B229" s="258"/>
      <c r="C229" s="259"/>
      <c r="D229" s="242" t="s">
        <v>190</v>
      </c>
      <c r="E229" s="260" t="s">
        <v>1</v>
      </c>
      <c r="F229" s="261" t="s">
        <v>192</v>
      </c>
      <c r="G229" s="259"/>
      <c r="H229" s="262">
        <v>1171.4480000000001</v>
      </c>
      <c r="I229" s="263"/>
      <c r="J229" s="259"/>
      <c r="K229" s="259"/>
      <c r="L229" s="264"/>
      <c r="M229" s="265"/>
      <c r="N229" s="266"/>
      <c r="O229" s="266"/>
      <c r="P229" s="266"/>
      <c r="Q229" s="266"/>
      <c r="R229" s="266"/>
      <c r="S229" s="266"/>
      <c r="T229" s="26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8" t="s">
        <v>190</v>
      </c>
      <c r="AU229" s="268" t="s">
        <v>78</v>
      </c>
      <c r="AV229" s="14" t="s">
        <v>186</v>
      </c>
      <c r="AW229" s="14" t="s">
        <v>34</v>
      </c>
      <c r="AX229" s="14" t="s">
        <v>85</v>
      </c>
      <c r="AY229" s="268" t="s">
        <v>179</v>
      </c>
    </row>
    <row r="230" s="2" customFormat="1" ht="16.5" customHeight="1">
      <c r="A230" s="39"/>
      <c r="B230" s="40"/>
      <c r="C230" s="280" t="s">
        <v>342</v>
      </c>
      <c r="D230" s="280" t="s">
        <v>400</v>
      </c>
      <c r="E230" s="281" t="s">
        <v>3743</v>
      </c>
      <c r="F230" s="282" t="s">
        <v>3744</v>
      </c>
      <c r="G230" s="283" t="s">
        <v>1869</v>
      </c>
      <c r="H230" s="284">
        <v>2.625</v>
      </c>
      <c r="I230" s="285"/>
      <c r="J230" s="286">
        <f>ROUND(I230*H230,2)</f>
        <v>0</v>
      </c>
      <c r="K230" s="282" t="s">
        <v>1</v>
      </c>
      <c r="L230" s="287"/>
      <c r="M230" s="288" t="s">
        <v>1</v>
      </c>
      <c r="N230" s="289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227</v>
      </c>
      <c r="AT230" s="240" t="s">
        <v>400</v>
      </c>
      <c r="AU230" s="240" t="s">
        <v>78</v>
      </c>
      <c r="AY230" s="18" t="s">
        <v>179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85</v>
      </c>
      <c r="BK230" s="241">
        <f>ROUND(I230*H230,2)</f>
        <v>0</v>
      </c>
      <c r="BL230" s="18" t="s">
        <v>186</v>
      </c>
      <c r="BM230" s="240" t="s">
        <v>3756</v>
      </c>
    </row>
    <row r="231" s="2" customFormat="1">
      <c r="A231" s="39"/>
      <c r="B231" s="40"/>
      <c r="C231" s="41"/>
      <c r="D231" s="242" t="s">
        <v>188</v>
      </c>
      <c r="E231" s="41"/>
      <c r="F231" s="243" t="s">
        <v>3744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188</v>
      </c>
      <c r="AU231" s="18" t="s">
        <v>78</v>
      </c>
    </row>
    <row r="232" s="13" customFormat="1">
      <c r="A232" s="13"/>
      <c r="B232" s="247"/>
      <c r="C232" s="248"/>
      <c r="D232" s="242" t="s">
        <v>190</v>
      </c>
      <c r="E232" s="249" t="s">
        <v>1</v>
      </c>
      <c r="F232" s="250" t="s">
        <v>3757</v>
      </c>
      <c r="G232" s="248"/>
      <c r="H232" s="251">
        <v>2.625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190</v>
      </c>
      <c r="AU232" s="257" t="s">
        <v>78</v>
      </c>
      <c r="AV232" s="13" t="s">
        <v>87</v>
      </c>
      <c r="AW232" s="13" t="s">
        <v>34</v>
      </c>
      <c r="AX232" s="13" t="s">
        <v>78</v>
      </c>
      <c r="AY232" s="257" t="s">
        <v>179</v>
      </c>
    </row>
    <row r="233" s="14" customFormat="1">
      <c r="A233" s="14"/>
      <c r="B233" s="258"/>
      <c r="C233" s="259"/>
      <c r="D233" s="242" t="s">
        <v>190</v>
      </c>
      <c r="E233" s="260" t="s">
        <v>1</v>
      </c>
      <c r="F233" s="261" t="s">
        <v>192</v>
      </c>
      <c r="G233" s="259"/>
      <c r="H233" s="262">
        <v>2.625</v>
      </c>
      <c r="I233" s="263"/>
      <c r="J233" s="259"/>
      <c r="K233" s="259"/>
      <c r="L233" s="264"/>
      <c r="M233" s="265"/>
      <c r="N233" s="266"/>
      <c r="O233" s="266"/>
      <c r="P233" s="266"/>
      <c r="Q233" s="266"/>
      <c r="R233" s="266"/>
      <c r="S233" s="266"/>
      <c r="T233" s="26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8" t="s">
        <v>190</v>
      </c>
      <c r="AU233" s="268" t="s">
        <v>78</v>
      </c>
      <c r="AV233" s="14" t="s">
        <v>186</v>
      </c>
      <c r="AW233" s="14" t="s">
        <v>34</v>
      </c>
      <c r="AX233" s="14" t="s">
        <v>85</v>
      </c>
      <c r="AY233" s="268" t="s">
        <v>179</v>
      </c>
    </row>
    <row r="234" s="2" customFormat="1" ht="21.75" customHeight="1">
      <c r="A234" s="39"/>
      <c r="B234" s="40"/>
      <c r="C234" s="229" t="s">
        <v>278</v>
      </c>
      <c r="D234" s="229" t="s">
        <v>181</v>
      </c>
      <c r="E234" s="230" t="s">
        <v>3758</v>
      </c>
      <c r="F234" s="231" t="s">
        <v>3759</v>
      </c>
      <c r="G234" s="232" t="s">
        <v>1869</v>
      </c>
      <c r="H234" s="233">
        <v>11</v>
      </c>
      <c r="I234" s="234"/>
      <c r="J234" s="235">
        <f>ROUND(I234*H234,2)</f>
        <v>0</v>
      </c>
      <c r="K234" s="231" t="s">
        <v>1</v>
      </c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186</v>
      </c>
      <c r="AT234" s="240" t="s">
        <v>181</v>
      </c>
      <c r="AU234" s="240" t="s">
        <v>78</v>
      </c>
      <c r="AY234" s="18" t="s">
        <v>179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85</v>
      </c>
      <c r="BK234" s="241">
        <f>ROUND(I234*H234,2)</f>
        <v>0</v>
      </c>
      <c r="BL234" s="18" t="s">
        <v>186</v>
      </c>
      <c r="BM234" s="240" t="s">
        <v>3760</v>
      </c>
    </row>
    <row r="235" s="2" customFormat="1">
      <c r="A235" s="39"/>
      <c r="B235" s="40"/>
      <c r="C235" s="41"/>
      <c r="D235" s="242" t="s">
        <v>188</v>
      </c>
      <c r="E235" s="41"/>
      <c r="F235" s="243" t="s">
        <v>3759</v>
      </c>
      <c r="G235" s="41"/>
      <c r="H235" s="41"/>
      <c r="I235" s="244"/>
      <c r="J235" s="41"/>
      <c r="K235" s="41"/>
      <c r="L235" s="45"/>
      <c r="M235" s="245"/>
      <c r="N235" s="24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188</v>
      </c>
      <c r="AU235" s="18" t="s">
        <v>78</v>
      </c>
    </row>
    <row r="236" s="2" customFormat="1" ht="16.5" customHeight="1">
      <c r="A236" s="39"/>
      <c r="B236" s="40"/>
      <c r="C236" s="229" t="s">
        <v>284</v>
      </c>
      <c r="D236" s="229" t="s">
        <v>181</v>
      </c>
      <c r="E236" s="230" t="s">
        <v>3761</v>
      </c>
      <c r="F236" s="231" t="s">
        <v>3762</v>
      </c>
      <c r="G236" s="232" t="s">
        <v>1869</v>
      </c>
      <c r="H236" s="233">
        <v>11</v>
      </c>
      <c r="I236" s="234"/>
      <c r="J236" s="235">
        <f>ROUND(I236*H236,2)</f>
        <v>0</v>
      </c>
      <c r="K236" s="231" t="s">
        <v>1</v>
      </c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186</v>
      </c>
      <c r="AT236" s="240" t="s">
        <v>181</v>
      </c>
      <c r="AU236" s="240" t="s">
        <v>78</v>
      </c>
      <c r="AY236" s="18" t="s">
        <v>179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85</v>
      </c>
      <c r="BK236" s="241">
        <f>ROUND(I236*H236,2)</f>
        <v>0</v>
      </c>
      <c r="BL236" s="18" t="s">
        <v>186</v>
      </c>
      <c r="BM236" s="240" t="s">
        <v>3763</v>
      </c>
    </row>
    <row r="237" s="2" customFormat="1">
      <c r="A237" s="39"/>
      <c r="B237" s="40"/>
      <c r="C237" s="41"/>
      <c r="D237" s="242" t="s">
        <v>188</v>
      </c>
      <c r="E237" s="41"/>
      <c r="F237" s="243" t="s">
        <v>3762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188</v>
      </c>
      <c r="AU237" s="18" t="s">
        <v>78</v>
      </c>
    </row>
    <row r="238" s="2" customFormat="1" ht="16.5" customHeight="1">
      <c r="A238" s="39"/>
      <c r="B238" s="40"/>
      <c r="C238" s="280" t="s">
        <v>290</v>
      </c>
      <c r="D238" s="280" t="s">
        <v>400</v>
      </c>
      <c r="E238" s="281" t="s">
        <v>3731</v>
      </c>
      <c r="F238" s="282" t="s">
        <v>3732</v>
      </c>
      <c r="G238" s="283" t="s">
        <v>1702</v>
      </c>
      <c r="H238" s="284">
        <v>46.420000000000002</v>
      </c>
      <c r="I238" s="285"/>
      <c r="J238" s="286">
        <f>ROUND(I238*H238,2)</f>
        <v>0</v>
      </c>
      <c r="K238" s="282" t="s">
        <v>1</v>
      </c>
      <c r="L238" s="287"/>
      <c r="M238" s="288" t="s">
        <v>1</v>
      </c>
      <c r="N238" s="289" t="s">
        <v>43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227</v>
      </c>
      <c r="AT238" s="240" t="s">
        <v>400</v>
      </c>
      <c r="AU238" s="240" t="s">
        <v>78</v>
      </c>
      <c r="AY238" s="18" t="s">
        <v>179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85</v>
      </c>
      <c r="BK238" s="241">
        <f>ROUND(I238*H238,2)</f>
        <v>0</v>
      </c>
      <c r="BL238" s="18" t="s">
        <v>186</v>
      </c>
      <c r="BM238" s="240" t="s">
        <v>3764</v>
      </c>
    </row>
    <row r="239" s="2" customFormat="1">
      <c r="A239" s="39"/>
      <c r="B239" s="40"/>
      <c r="C239" s="41"/>
      <c r="D239" s="242" t="s">
        <v>188</v>
      </c>
      <c r="E239" s="41"/>
      <c r="F239" s="243" t="s">
        <v>3732</v>
      </c>
      <c r="G239" s="41"/>
      <c r="H239" s="41"/>
      <c r="I239" s="244"/>
      <c r="J239" s="41"/>
      <c r="K239" s="41"/>
      <c r="L239" s="45"/>
      <c r="M239" s="245"/>
      <c r="N239" s="24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188</v>
      </c>
      <c r="AU239" s="18" t="s">
        <v>78</v>
      </c>
    </row>
    <row r="240" s="13" customFormat="1">
      <c r="A240" s="13"/>
      <c r="B240" s="247"/>
      <c r="C240" s="248"/>
      <c r="D240" s="242" t="s">
        <v>190</v>
      </c>
      <c r="E240" s="249" t="s">
        <v>1</v>
      </c>
      <c r="F240" s="250" t="s">
        <v>3765</v>
      </c>
      <c r="G240" s="248"/>
      <c r="H240" s="251">
        <v>46.420000000000002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7" t="s">
        <v>190</v>
      </c>
      <c r="AU240" s="257" t="s">
        <v>78</v>
      </c>
      <c r="AV240" s="13" t="s">
        <v>87</v>
      </c>
      <c r="AW240" s="13" t="s">
        <v>34</v>
      </c>
      <c r="AX240" s="13" t="s">
        <v>78</v>
      </c>
      <c r="AY240" s="257" t="s">
        <v>179</v>
      </c>
    </row>
    <row r="241" s="14" customFormat="1">
      <c r="A241" s="14"/>
      <c r="B241" s="258"/>
      <c r="C241" s="259"/>
      <c r="D241" s="242" t="s">
        <v>190</v>
      </c>
      <c r="E241" s="260" t="s">
        <v>1</v>
      </c>
      <c r="F241" s="261" t="s">
        <v>192</v>
      </c>
      <c r="G241" s="259"/>
      <c r="H241" s="262">
        <v>46.420000000000002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8" t="s">
        <v>190</v>
      </c>
      <c r="AU241" s="268" t="s">
        <v>78</v>
      </c>
      <c r="AV241" s="14" t="s">
        <v>186</v>
      </c>
      <c r="AW241" s="14" t="s">
        <v>34</v>
      </c>
      <c r="AX241" s="14" t="s">
        <v>85</v>
      </c>
      <c r="AY241" s="268" t="s">
        <v>179</v>
      </c>
    </row>
    <row r="242" s="2" customFormat="1" ht="16.5" customHeight="1">
      <c r="A242" s="39"/>
      <c r="B242" s="40"/>
      <c r="C242" s="280" t="s">
        <v>295</v>
      </c>
      <c r="D242" s="280" t="s">
        <v>400</v>
      </c>
      <c r="E242" s="281" t="s">
        <v>3735</v>
      </c>
      <c r="F242" s="282" t="s">
        <v>3736</v>
      </c>
      <c r="G242" s="283" t="s">
        <v>1702</v>
      </c>
      <c r="H242" s="284">
        <v>880.33000000000004</v>
      </c>
      <c r="I242" s="285"/>
      <c r="J242" s="286">
        <f>ROUND(I242*H242,2)</f>
        <v>0</v>
      </c>
      <c r="K242" s="282" t="s">
        <v>1</v>
      </c>
      <c r="L242" s="287"/>
      <c r="M242" s="288" t="s">
        <v>1</v>
      </c>
      <c r="N242" s="289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227</v>
      </c>
      <c r="AT242" s="240" t="s">
        <v>400</v>
      </c>
      <c r="AU242" s="240" t="s">
        <v>78</v>
      </c>
      <c r="AY242" s="18" t="s">
        <v>179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85</v>
      </c>
      <c r="BK242" s="241">
        <f>ROUND(I242*H242,2)</f>
        <v>0</v>
      </c>
      <c r="BL242" s="18" t="s">
        <v>186</v>
      </c>
      <c r="BM242" s="240" t="s">
        <v>3766</v>
      </c>
    </row>
    <row r="243" s="2" customFormat="1">
      <c r="A243" s="39"/>
      <c r="B243" s="40"/>
      <c r="C243" s="41"/>
      <c r="D243" s="242" t="s">
        <v>188</v>
      </c>
      <c r="E243" s="41"/>
      <c r="F243" s="243" t="s">
        <v>3736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188</v>
      </c>
      <c r="AU243" s="18" t="s">
        <v>78</v>
      </c>
    </row>
    <row r="244" s="13" customFormat="1">
      <c r="A244" s="13"/>
      <c r="B244" s="247"/>
      <c r="C244" s="248"/>
      <c r="D244" s="242" t="s">
        <v>190</v>
      </c>
      <c r="E244" s="249" t="s">
        <v>1</v>
      </c>
      <c r="F244" s="250" t="s">
        <v>3767</v>
      </c>
      <c r="G244" s="248"/>
      <c r="H244" s="251">
        <v>880.33000000000004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7" t="s">
        <v>190</v>
      </c>
      <c r="AU244" s="257" t="s">
        <v>78</v>
      </c>
      <c r="AV244" s="13" t="s">
        <v>87</v>
      </c>
      <c r="AW244" s="13" t="s">
        <v>34</v>
      </c>
      <c r="AX244" s="13" t="s">
        <v>78</v>
      </c>
      <c r="AY244" s="257" t="s">
        <v>179</v>
      </c>
    </row>
    <row r="245" s="14" customFormat="1">
      <c r="A245" s="14"/>
      <c r="B245" s="258"/>
      <c r="C245" s="259"/>
      <c r="D245" s="242" t="s">
        <v>190</v>
      </c>
      <c r="E245" s="260" t="s">
        <v>1</v>
      </c>
      <c r="F245" s="261" t="s">
        <v>192</v>
      </c>
      <c r="G245" s="259"/>
      <c r="H245" s="262">
        <v>880.33000000000004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8" t="s">
        <v>190</v>
      </c>
      <c r="AU245" s="268" t="s">
        <v>78</v>
      </c>
      <c r="AV245" s="14" t="s">
        <v>186</v>
      </c>
      <c r="AW245" s="14" t="s">
        <v>34</v>
      </c>
      <c r="AX245" s="14" t="s">
        <v>85</v>
      </c>
      <c r="AY245" s="268" t="s">
        <v>179</v>
      </c>
    </row>
    <row r="246" s="2" customFormat="1" ht="16.5" customHeight="1">
      <c r="A246" s="39"/>
      <c r="B246" s="40"/>
      <c r="C246" s="280" t="s">
        <v>300</v>
      </c>
      <c r="D246" s="280" t="s">
        <v>400</v>
      </c>
      <c r="E246" s="281" t="s">
        <v>3743</v>
      </c>
      <c r="F246" s="282" t="s">
        <v>3744</v>
      </c>
      <c r="G246" s="283" t="s">
        <v>1869</v>
      </c>
      <c r="H246" s="284">
        <v>1.6499999999999999</v>
      </c>
      <c r="I246" s="285"/>
      <c r="J246" s="286">
        <f>ROUND(I246*H246,2)</f>
        <v>0</v>
      </c>
      <c r="K246" s="282" t="s">
        <v>1</v>
      </c>
      <c r="L246" s="287"/>
      <c r="M246" s="288" t="s">
        <v>1</v>
      </c>
      <c r="N246" s="289" t="s">
        <v>43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227</v>
      </c>
      <c r="AT246" s="240" t="s">
        <v>400</v>
      </c>
      <c r="AU246" s="240" t="s">
        <v>78</v>
      </c>
      <c r="AY246" s="18" t="s">
        <v>179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85</v>
      </c>
      <c r="BK246" s="241">
        <f>ROUND(I246*H246,2)</f>
        <v>0</v>
      </c>
      <c r="BL246" s="18" t="s">
        <v>186</v>
      </c>
      <c r="BM246" s="240" t="s">
        <v>3768</v>
      </c>
    </row>
    <row r="247" s="2" customFormat="1">
      <c r="A247" s="39"/>
      <c r="B247" s="40"/>
      <c r="C247" s="41"/>
      <c r="D247" s="242" t="s">
        <v>188</v>
      </c>
      <c r="E247" s="41"/>
      <c r="F247" s="243" t="s">
        <v>3744</v>
      </c>
      <c r="G247" s="41"/>
      <c r="H247" s="41"/>
      <c r="I247" s="244"/>
      <c r="J247" s="41"/>
      <c r="K247" s="41"/>
      <c r="L247" s="45"/>
      <c r="M247" s="245"/>
      <c r="N247" s="24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188</v>
      </c>
      <c r="AU247" s="18" t="s">
        <v>78</v>
      </c>
    </row>
    <row r="248" s="13" customFormat="1">
      <c r="A248" s="13"/>
      <c r="B248" s="247"/>
      <c r="C248" s="248"/>
      <c r="D248" s="242" t="s">
        <v>190</v>
      </c>
      <c r="E248" s="249" t="s">
        <v>1</v>
      </c>
      <c r="F248" s="250" t="s">
        <v>3769</v>
      </c>
      <c r="G248" s="248"/>
      <c r="H248" s="251">
        <v>1.6499999999999999</v>
      </c>
      <c r="I248" s="252"/>
      <c r="J248" s="248"/>
      <c r="K248" s="248"/>
      <c r="L248" s="253"/>
      <c r="M248" s="254"/>
      <c r="N248" s="255"/>
      <c r="O248" s="255"/>
      <c r="P248" s="255"/>
      <c r="Q248" s="255"/>
      <c r="R248" s="255"/>
      <c r="S248" s="255"/>
      <c r="T248" s="25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7" t="s">
        <v>190</v>
      </c>
      <c r="AU248" s="257" t="s">
        <v>78</v>
      </c>
      <c r="AV248" s="13" t="s">
        <v>87</v>
      </c>
      <c r="AW248" s="13" t="s">
        <v>34</v>
      </c>
      <c r="AX248" s="13" t="s">
        <v>78</v>
      </c>
      <c r="AY248" s="257" t="s">
        <v>179</v>
      </c>
    </row>
    <row r="249" s="14" customFormat="1">
      <c r="A249" s="14"/>
      <c r="B249" s="258"/>
      <c r="C249" s="259"/>
      <c r="D249" s="242" t="s">
        <v>190</v>
      </c>
      <c r="E249" s="260" t="s">
        <v>1</v>
      </c>
      <c r="F249" s="261" t="s">
        <v>192</v>
      </c>
      <c r="G249" s="259"/>
      <c r="H249" s="262">
        <v>1.6499999999999999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190</v>
      </c>
      <c r="AU249" s="268" t="s">
        <v>78</v>
      </c>
      <c r="AV249" s="14" t="s">
        <v>186</v>
      </c>
      <c r="AW249" s="14" t="s">
        <v>34</v>
      </c>
      <c r="AX249" s="14" t="s">
        <v>85</v>
      </c>
      <c r="AY249" s="268" t="s">
        <v>179</v>
      </c>
    </row>
    <row r="250" s="2" customFormat="1" ht="21.75" customHeight="1">
      <c r="A250" s="39"/>
      <c r="B250" s="40"/>
      <c r="C250" s="229" t="s">
        <v>599</v>
      </c>
      <c r="D250" s="229" t="s">
        <v>181</v>
      </c>
      <c r="E250" s="230" t="s">
        <v>3770</v>
      </c>
      <c r="F250" s="231" t="s">
        <v>3771</v>
      </c>
      <c r="G250" s="232" t="s">
        <v>1869</v>
      </c>
      <c r="H250" s="233">
        <v>3.5</v>
      </c>
      <c r="I250" s="234"/>
      <c r="J250" s="235">
        <f>ROUND(I250*H250,2)</f>
        <v>0</v>
      </c>
      <c r="K250" s="231" t="s">
        <v>1</v>
      </c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186</v>
      </c>
      <c r="AT250" s="240" t="s">
        <v>181</v>
      </c>
      <c r="AU250" s="240" t="s">
        <v>78</v>
      </c>
      <c r="AY250" s="18" t="s">
        <v>179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85</v>
      </c>
      <c r="BK250" s="241">
        <f>ROUND(I250*H250,2)</f>
        <v>0</v>
      </c>
      <c r="BL250" s="18" t="s">
        <v>186</v>
      </c>
      <c r="BM250" s="240" t="s">
        <v>3772</v>
      </c>
    </row>
    <row r="251" s="2" customFormat="1">
      <c r="A251" s="39"/>
      <c r="B251" s="40"/>
      <c r="C251" s="41"/>
      <c r="D251" s="242" t="s">
        <v>188</v>
      </c>
      <c r="E251" s="41"/>
      <c r="F251" s="243" t="s">
        <v>3771</v>
      </c>
      <c r="G251" s="41"/>
      <c r="H251" s="41"/>
      <c r="I251" s="244"/>
      <c r="J251" s="41"/>
      <c r="K251" s="41"/>
      <c r="L251" s="45"/>
      <c r="M251" s="245"/>
      <c r="N251" s="24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188</v>
      </c>
      <c r="AU251" s="18" t="s">
        <v>78</v>
      </c>
    </row>
    <row r="252" s="2" customFormat="1" ht="16.5" customHeight="1">
      <c r="A252" s="39"/>
      <c r="B252" s="40"/>
      <c r="C252" s="280" t="s">
        <v>605</v>
      </c>
      <c r="D252" s="280" t="s">
        <v>400</v>
      </c>
      <c r="E252" s="281" t="s">
        <v>3773</v>
      </c>
      <c r="F252" s="282" t="s">
        <v>3774</v>
      </c>
      <c r="G252" s="283" t="s">
        <v>1672</v>
      </c>
      <c r="H252" s="284">
        <v>0.0070000000000000001</v>
      </c>
      <c r="I252" s="285"/>
      <c r="J252" s="286">
        <f>ROUND(I252*H252,2)</f>
        <v>0</v>
      </c>
      <c r="K252" s="282" t="s">
        <v>1</v>
      </c>
      <c r="L252" s="287"/>
      <c r="M252" s="288" t="s">
        <v>1</v>
      </c>
      <c r="N252" s="289" t="s">
        <v>43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227</v>
      </c>
      <c r="AT252" s="240" t="s">
        <v>400</v>
      </c>
      <c r="AU252" s="240" t="s">
        <v>78</v>
      </c>
      <c r="AY252" s="18" t="s">
        <v>179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85</v>
      </c>
      <c r="BK252" s="241">
        <f>ROUND(I252*H252,2)</f>
        <v>0</v>
      </c>
      <c r="BL252" s="18" t="s">
        <v>186</v>
      </c>
      <c r="BM252" s="240" t="s">
        <v>3775</v>
      </c>
    </row>
    <row r="253" s="2" customFormat="1">
      <c r="A253" s="39"/>
      <c r="B253" s="40"/>
      <c r="C253" s="41"/>
      <c r="D253" s="242" t="s">
        <v>188</v>
      </c>
      <c r="E253" s="41"/>
      <c r="F253" s="243" t="s">
        <v>3774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188</v>
      </c>
      <c r="AU253" s="18" t="s">
        <v>78</v>
      </c>
    </row>
    <row r="254" s="13" customFormat="1">
      <c r="A254" s="13"/>
      <c r="B254" s="247"/>
      <c r="C254" s="248"/>
      <c r="D254" s="242" t="s">
        <v>190</v>
      </c>
      <c r="E254" s="249" t="s">
        <v>1</v>
      </c>
      <c r="F254" s="250" t="s">
        <v>3776</v>
      </c>
      <c r="G254" s="248"/>
      <c r="H254" s="251">
        <v>0.0070000000000000001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7" t="s">
        <v>190</v>
      </c>
      <c r="AU254" s="257" t="s">
        <v>78</v>
      </c>
      <c r="AV254" s="13" t="s">
        <v>87</v>
      </c>
      <c r="AW254" s="13" t="s">
        <v>34</v>
      </c>
      <c r="AX254" s="13" t="s">
        <v>78</v>
      </c>
      <c r="AY254" s="257" t="s">
        <v>179</v>
      </c>
    </row>
    <row r="255" s="14" customFormat="1">
      <c r="A255" s="14"/>
      <c r="B255" s="258"/>
      <c r="C255" s="259"/>
      <c r="D255" s="242" t="s">
        <v>190</v>
      </c>
      <c r="E255" s="260" t="s">
        <v>1</v>
      </c>
      <c r="F255" s="261" t="s">
        <v>192</v>
      </c>
      <c r="G255" s="259"/>
      <c r="H255" s="262">
        <v>0.0070000000000000001</v>
      </c>
      <c r="I255" s="263"/>
      <c r="J255" s="259"/>
      <c r="K255" s="259"/>
      <c r="L255" s="264"/>
      <c r="M255" s="265"/>
      <c r="N255" s="266"/>
      <c r="O255" s="266"/>
      <c r="P255" s="266"/>
      <c r="Q255" s="266"/>
      <c r="R255" s="266"/>
      <c r="S255" s="266"/>
      <c r="T255" s="26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8" t="s">
        <v>190</v>
      </c>
      <c r="AU255" s="268" t="s">
        <v>78</v>
      </c>
      <c r="AV255" s="14" t="s">
        <v>186</v>
      </c>
      <c r="AW255" s="14" t="s">
        <v>34</v>
      </c>
      <c r="AX255" s="14" t="s">
        <v>85</v>
      </c>
      <c r="AY255" s="268" t="s">
        <v>179</v>
      </c>
    </row>
    <row r="256" s="2" customFormat="1" ht="21.75" customHeight="1">
      <c r="A256" s="39"/>
      <c r="B256" s="40"/>
      <c r="C256" s="229" t="s">
        <v>612</v>
      </c>
      <c r="D256" s="229" t="s">
        <v>181</v>
      </c>
      <c r="E256" s="230" t="s">
        <v>3777</v>
      </c>
      <c r="F256" s="231" t="s">
        <v>3778</v>
      </c>
      <c r="G256" s="232" t="s">
        <v>1869</v>
      </c>
      <c r="H256" s="233">
        <v>3.5</v>
      </c>
      <c r="I256" s="234"/>
      <c r="J256" s="235">
        <f>ROUND(I256*H256,2)</f>
        <v>0</v>
      </c>
      <c r="K256" s="231" t="s">
        <v>1</v>
      </c>
      <c r="L256" s="45"/>
      <c r="M256" s="236" t="s">
        <v>1</v>
      </c>
      <c r="N256" s="237" t="s">
        <v>43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186</v>
      </c>
      <c r="AT256" s="240" t="s">
        <v>181</v>
      </c>
      <c r="AU256" s="240" t="s">
        <v>78</v>
      </c>
      <c r="AY256" s="18" t="s">
        <v>179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85</v>
      </c>
      <c r="BK256" s="241">
        <f>ROUND(I256*H256,2)</f>
        <v>0</v>
      </c>
      <c r="BL256" s="18" t="s">
        <v>186</v>
      </c>
      <c r="BM256" s="240" t="s">
        <v>3779</v>
      </c>
    </row>
    <row r="257" s="2" customFormat="1">
      <c r="A257" s="39"/>
      <c r="B257" s="40"/>
      <c r="C257" s="41"/>
      <c r="D257" s="242" t="s">
        <v>188</v>
      </c>
      <c r="E257" s="41"/>
      <c r="F257" s="243" t="s">
        <v>3778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188</v>
      </c>
      <c r="AU257" s="18" t="s">
        <v>78</v>
      </c>
    </row>
    <row r="258" s="2" customFormat="1" ht="16.5" customHeight="1">
      <c r="A258" s="39"/>
      <c r="B258" s="40"/>
      <c r="C258" s="280" t="s">
        <v>618</v>
      </c>
      <c r="D258" s="280" t="s">
        <v>400</v>
      </c>
      <c r="E258" s="281" t="s">
        <v>3780</v>
      </c>
      <c r="F258" s="282" t="s">
        <v>3781</v>
      </c>
      <c r="G258" s="283" t="s">
        <v>1702</v>
      </c>
      <c r="H258" s="284">
        <v>8.5050000000000008</v>
      </c>
      <c r="I258" s="285"/>
      <c r="J258" s="286">
        <f>ROUND(I258*H258,2)</f>
        <v>0</v>
      </c>
      <c r="K258" s="282" t="s">
        <v>1</v>
      </c>
      <c r="L258" s="287"/>
      <c r="M258" s="288" t="s">
        <v>1</v>
      </c>
      <c r="N258" s="289" t="s">
        <v>43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227</v>
      </c>
      <c r="AT258" s="240" t="s">
        <v>400</v>
      </c>
      <c r="AU258" s="240" t="s">
        <v>78</v>
      </c>
      <c r="AY258" s="18" t="s">
        <v>179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85</v>
      </c>
      <c r="BK258" s="241">
        <f>ROUND(I258*H258,2)</f>
        <v>0</v>
      </c>
      <c r="BL258" s="18" t="s">
        <v>186</v>
      </c>
      <c r="BM258" s="240" t="s">
        <v>3782</v>
      </c>
    </row>
    <row r="259" s="2" customFormat="1">
      <c r="A259" s="39"/>
      <c r="B259" s="40"/>
      <c r="C259" s="41"/>
      <c r="D259" s="242" t="s">
        <v>188</v>
      </c>
      <c r="E259" s="41"/>
      <c r="F259" s="243" t="s">
        <v>3781</v>
      </c>
      <c r="G259" s="41"/>
      <c r="H259" s="41"/>
      <c r="I259" s="244"/>
      <c r="J259" s="41"/>
      <c r="K259" s="41"/>
      <c r="L259" s="45"/>
      <c r="M259" s="245"/>
      <c r="N259" s="24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188</v>
      </c>
      <c r="AU259" s="18" t="s">
        <v>78</v>
      </c>
    </row>
    <row r="260" s="13" customFormat="1">
      <c r="A260" s="13"/>
      <c r="B260" s="247"/>
      <c r="C260" s="248"/>
      <c r="D260" s="242" t="s">
        <v>190</v>
      </c>
      <c r="E260" s="249" t="s">
        <v>1</v>
      </c>
      <c r="F260" s="250" t="s">
        <v>3783</v>
      </c>
      <c r="G260" s="248"/>
      <c r="H260" s="251">
        <v>8.5050000000000008</v>
      </c>
      <c r="I260" s="252"/>
      <c r="J260" s="248"/>
      <c r="K260" s="248"/>
      <c r="L260" s="253"/>
      <c r="M260" s="254"/>
      <c r="N260" s="255"/>
      <c r="O260" s="255"/>
      <c r="P260" s="255"/>
      <c r="Q260" s="255"/>
      <c r="R260" s="255"/>
      <c r="S260" s="255"/>
      <c r="T260" s="25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7" t="s">
        <v>190</v>
      </c>
      <c r="AU260" s="257" t="s">
        <v>78</v>
      </c>
      <c r="AV260" s="13" t="s">
        <v>87</v>
      </c>
      <c r="AW260" s="13" t="s">
        <v>34</v>
      </c>
      <c r="AX260" s="13" t="s">
        <v>78</v>
      </c>
      <c r="AY260" s="257" t="s">
        <v>179</v>
      </c>
    </row>
    <row r="261" s="14" customFormat="1">
      <c r="A261" s="14"/>
      <c r="B261" s="258"/>
      <c r="C261" s="259"/>
      <c r="D261" s="242" t="s">
        <v>190</v>
      </c>
      <c r="E261" s="260" t="s">
        <v>1</v>
      </c>
      <c r="F261" s="261" t="s">
        <v>192</v>
      </c>
      <c r="G261" s="259"/>
      <c r="H261" s="262">
        <v>8.5050000000000008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8" t="s">
        <v>190</v>
      </c>
      <c r="AU261" s="268" t="s">
        <v>78</v>
      </c>
      <c r="AV261" s="14" t="s">
        <v>186</v>
      </c>
      <c r="AW261" s="14" t="s">
        <v>34</v>
      </c>
      <c r="AX261" s="14" t="s">
        <v>85</v>
      </c>
      <c r="AY261" s="268" t="s">
        <v>179</v>
      </c>
    </row>
    <row r="262" s="2" customFormat="1" ht="16.5" customHeight="1">
      <c r="A262" s="39"/>
      <c r="B262" s="40"/>
      <c r="C262" s="280" t="s">
        <v>625</v>
      </c>
      <c r="D262" s="280" t="s">
        <v>400</v>
      </c>
      <c r="E262" s="281" t="s">
        <v>3739</v>
      </c>
      <c r="F262" s="282" t="s">
        <v>3740</v>
      </c>
      <c r="G262" s="283" t="s">
        <v>1702</v>
      </c>
      <c r="H262" s="284">
        <v>2918.7620000000002</v>
      </c>
      <c r="I262" s="285"/>
      <c r="J262" s="286">
        <f>ROUND(I262*H262,2)</f>
        <v>0</v>
      </c>
      <c r="K262" s="282" t="s">
        <v>1</v>
      </c>
      <c r="L262" s="287"/>
      <c r="M262" s="288" t="s">
        <v>1</v>
      </c>
      <c r="N262" s="289" t="s">
        <v>43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227</v>
      </c>
      <c r="AT262" s="240" t="s">
        <v>400</v>
      </c>
      <c r="AU262" s="240" t="s">
        <v>78</v>
      </c>
      <c r="AY262" s="18" t="s">
        <v>179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85</v>
      </c>
      <c r="BK262" s="241">
        <f>ROUND(I262*H262,2)</f>
        <v>0</v>
      </c>
      <c r="BL262" s="18" t="s">
        <v>186</v>
      </c>
      <c r="BM262" s="240" t="s">
        <v>3784</v>
      </c>
    </row>
    <row r="263" s="2" customFormat="1">
      <c r="A263" s="39"/>
      <c r="B263" s="40"/>
      <c r="C263" s="41"/>
      <c r="D263" s="242" t="s">
        <v>188</v>
      </c>
      <c r="E263" s="41"/>
      <c r="F263" s="243" t="s">
        <v>3740</v>
      </c>
      <c r="G263" s="41"/>
      <c r="H263" s="41"/>
      <c r="I263" s="244"/>
      <c r="J263" s="41"/>
      <c r="K263" s="41"/>
      <c r="L263" s="45"/>
      <c r="M263" s="245"/>
      <c r="N263" s="24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188</v>
      </c>
      <c r="AU263" s="18" t="s">
        <v>78</v>
      </c>
    </row>
    <row r="264" s="13" customFormat="1">
      <c r="A264" s="13"/>
      <c r="B264" s="247"/>
      <c r="C264" s="248"/>
      <c r="D264" s="242" t="s">
        <v>190</v>
      </c>
      <c r="E264" s="249" t="s">
        <v>1</v>
      </c>
      <c r="F264" s="250" t="s">
        <v>3785</v>
      </c>
      <c r="G264" s="248"/>
      <c r="H264" s="251">
        <v>2918.7620000000002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7" t="s">
        <v>190</v>
      </c>
      <c r="AU264" s="257" t="s">
        <v>78</v>
      </c>
      <c r="AV264" s="13" t="s">
        <v>87</v>
      </c>
      <c r="AW264" s="13" t="s">
        <v>34</v>
      </c>
      <c r="AX264" s="13" t="s">
        <v>78</v>
      </c>
      <c r="AY264" s="257" t="s">
        <v>179</v>
      </c>
    </row>
    <row r="265" s="14" customFormat="1">
      <c r="A265" s="14"/>
      <c r="B265" s="258"/>
      <c r="C265" s="259"/>
      <c r="D265" s="242" t="s">
        <v>190</v>
      </c>
      <c r="E265" s="260" t="s">
        <v>1</v>
      </c>
      <c r="F265" s="261" t="s">
        <v>192</v>
      </c>
      <c r="G265" s="259"/>
      <c r="H265" s="262">
        <v>2918.7620000000002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8" t="s">
        <v>190</v>
      </c>
      <c r="AU265" s="268" t="s">
        <v>78</v>
      </c>
      <c r="AV265" s="14" t="s">
        <v>186</v>
      </c>
      <c r="AW265" s="14" t="s">
        <v>34</v>
      </c>
      <c r="AX265" s="14" t="s">
        <v>85</v>
      </c>
      <c r="AY265" s="268" t="s">
        <v>179</v>
      </c>
    </row>
    <row r="266" s="2" customFormat="1" ht="16.5" customHeight="1">
      <c r="A266" s="39"/>
      <c r="B266" s="40"/>
      <c r="C266" s="280" t="s">
        <v>631</v>
      </c>
      <c r="D266" s="280" t="s">
        <v>400</v>
      </c>
      <c r="E266" s="281" t="s">
        <v>3786</v>
      </c>
      <c r="F266" s="282" t="s">
        <v>3787</v>
      </c>
      <c r="G266" s="283" t="s">
        <v>1702</v>
      </c>
      <c r="H266" s="284">
        <v>0.41999999999999998</v>
      </c>
      <c r="I266" s="285"/>
      <c r="J266" s="286">
        <f>ROUND(I266*H266,2)</f>
        <v>0</v>
      </c>
      <c r="K266" s="282" t="s">
        <v>1</v>
      </c>
      <c r="L266" s="287"/>
      <c r="M266" s="288" t="s">
        <v>1</v>
      </c>
      <c r="N266" s="289" t="s">
        <v>43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227</v>
      </c>
      <c r="AT266" s="240" t="s">
        <v>400</v>
      </c>
      <c r="AU266" s="240" t="s">
        <v>78</v>
      </c>
      <c r="AY266" s="18" t="s">
        <v>179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85</v>
      </c>
      <c r="BK266" s="241">
        <f>ROUND(I266*H266,2)</f>
        <v>0</v>
      </c>
      <c r="BL266" s="18" t="s">
        <v>186</v>
      </c>
      <c r="BM266" s="240" t="s">
        <v>3788</v>
      </c>
    </row>
    <row r="267" s="2" customFormat="1">
      <c r="A267" s="39"/>
      <c r="B267" s="40"/>
      <c r="C267" s="41"/>
      <c r="D267" s="242" t="s">
        <v>188</v>
      </c>
      <c r="E267" s="41"/>
      <c r="F267" s="243" t="s">
        <v>3787</v>
      </c>
      <c r="G267" s="41"/>
      <c r="H267" s="41"/>
      <c r="I267" s="244"/>
      <c r="J267" s="41"/>
      <c r="K267" s="41"/>
      <c r="L267" s="45"/>
      <c r="M267" s="245"/>
      <c r="N267" s="24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188</v>
      </c>
      <c r="AU267" s="18" t="s">
        <v>78</v>
      </c>
    </row>
    <row r="268" s="13" customFormat="1">
      <c r="A268" s="13"/>
      <c r="B268" s="247"/>
      <c r="C268" s="248"/>
      <c r="D268" s="242" t="s">
        <v>190</v>
      </c>
      <c r="E268" s="249" t="s">
        <v>1</v>
      </c>
      <c r="F268" s="250" t="s">
        <v>3789</v>
      </c>
      <c r="G268" s="248"/>
      <c r="H268" s="251">
        <v>0.41999999999999998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7" t="s">
        <v>190</v>
      </c>
      <c r="AU268" s="257" t="s">
        <v>78</v>
      </c>
      <c r="AV268" s="13" t="s">
        <v>87</v>
      </c>
      <c r="AW268" s="13" t="s">
        <v>34</v>
      </c>
      <c r="AX268" s="13" t="s">
        <v>78</v>
      </c>
      <c r="AY268" s="257" t="s">
        <v>179</v>
      </c>
    </row>
    <row r="269" s="14" customFormat="1">
      <c r="A269" s="14"/>
      <c r="B269" s="258"/>
      <c r="C269" s="259"/>
      <c r="D269" s="242" t="s">
        <v>190</v>
      </c>
      <c r="E269" s="260" t="s">
        <v>1</v>
      </c>
      <c r="F269" s="261" t="s">
        <v>192</v>
      </c>
      <c r="G269" s="259"/>
      <c r="H269" s="262">
        <v>0.41999999999999998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8" t="s">
        <v>190</v>
      </c>
      <c r="AU269" s="268" t="s">
        <v>78</v>
      </c>
      <c r="AV269" s="14" t="s">
        <v>186</v>
      </c>
      <c r="AW269" s="14" t="s">
        <v>34</v>
      </c>
      <c r="AX269" s="14" t="s">
        <v>85</v>
      </c>
      <c r="AY269" s="268" t="s">
        <v>179</v>
      </c>
    </row>
    <row r="270" s="2" customFormat="1" ht="16.5" customHeight="1">
      <c r="A270" s="39"/>
      <c r="B270" s="40"/>
      <c r="C270" s="280" t="s">
        <v>637</v>
      </c>
      <c r="D270" s="280" t="s">
        <v>400</v>
      </c>
      <c r="E270" s="281" t="s">
        <v>3790</v>
      </c>
      <c r="F270" s="282" t="s">
        <v>3791</v>
      </c>
      <c r="G270" s="283" t="s">
        <v>1702</v>
      </c>
      <c r="H270" s="284">
        <v>14.595000000000001</v>
      </c>
      <c r="I270" s="285"/>
      <c r="J270" s="286">
        <f>ROUND(I270*H270,2)</f>
        <v>0</v>
      </c>
      <c r="K270" s="282" t="s">
        <v>1</v>
      </c>
      <c r="L270" s="287"/>
      <c r="M270" s="288" t="s">
        <v>1</v>
      </c>
      <c r="N270" s="289" t="s">
        <v>43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227</v>
      </c>
      <c r="AT270" s="240" t="s">
        <v>400</v>
      </c>
      <c r="AU270" s="240" t="s">
        <v>78</v>
      </c>
      <c r="AY270" s="18" t="s">
        <v>179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85</v>
      </c>
      <c r="BK270" s="241">
        <f>ROUND(I270*H270,2)</f>
        <v>0</v>
      </c>
      <c r="BL270" s="18" t="s">
        <v>186</v>
      </c>
      <c r="BM270" s="240" t="s">
        <v>3792</v>
      </c>
    </row>
    <row r="271" s="2" customFormat="1">
      <c r="A271" s="39"/>
      <c r="B271" s="40"/>
      <c r="C271" s="41"/>
      <c r="D271" s="242" t="s">
        <v>188</v>
      </c>
      <c r="E271" s="41"/>
      <c r="F271" s="243" t="s">
        <v>3791</v>
      </c>
      <c r="G271" s="41"/>
      <c r="H271" s="41"/>
      <c r="I271" s="244"/>
      <c r="J271" s="41"/>
      <c r="K271" s="41"/>
      <c r="L271" s="45"/>
      <c r="M271" s="245"/>
      <c r="N271" s="24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188</v>
      </c>
      <c r="AU271" s="18" t="s">
        <v>78</v>
      </c>
    </row>
    <row r="272" s="13" customFormat="1">
      <c r="A272" s="13"/>
      <c r="B272" s="247"/>
      <c r="C272" s="248"/>
      <c r="D272" s="242" t="s">
        <v>190</v>
      </c>
      <c r="E272" s="249" t="s">
        <v>1</v>
      </c>
      <c r="F272" s="250" t="s">
        <v>3793</v>
      </c>
      <c r="G272" s="248"/>
      <c r="H272" s="251">
        <v>14.595000000000001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7" t="s">
        <v>190</v>
      </c>
      <c r="AU272" s="257" t="s">
        <v>78</v>
      </c>
      <c r="AV272" s="13" t="s">
        <v>87</v>
      </c>
      <c r="AW272" s="13" t="s">
        <v>34</v>
      </c>
      <c r="AX272" s="13" t="s">
        <v>78</v>
      </c>
      <c r="AY272" s="257" t="s">
        <v>179</v>
      </c>
    </row>
    <row r="273" s="14" customFormat="1">
      <c r="A273" s="14"/>
      <c r="B273" s="258"/>
      <c r="C273" s="259"/>
      <c r="D273" s="242" t="s">
        <v>190</v>
      </c>
      <c r="E273" s="260" t="s">
        <v>1</v>
      </c>
      <c r="F273" s="261" t="s">
        <v>192</v>
      </c>
      <c r="G273" s="259"/>
      <c r="H273" s="262">
        <v>14.595000000000001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8" t="s">
        <v>190</v>
      </c>
      <c r="AU273" s="268" t="s">
        <v>78</v>
      </c>
      <c r="AV273" s="14" t="s">
        <v>186</v>
      </c>
      <c r="AW273" s="14" t="s">
        <v>34</v>
      </c>
      <c r="AX273" s="14" t="s">
        <v>85</v>
      </c>
      <c r="AY273" s="268" t="s">
        <v>179</v>
      </c>
    </row>
    <row r="274" s="2" customFormat="1" ht="16.5" customHeight="1">
      <c r="A274" s="39"/>
      <c r="B274" s="40"/>
      <c r="C274" s="280" t="s">
        <v>643</v>
      </c>
      <c r="D274" s="280" t="s">
        <v>400</v>
      </c>
      <c r="E274" s="281" t="s">
        <v>3794</v>
      </c>
      <c r="F274" s="282" t="s">
        <v>3795</v>
      </c>
      <c r="G274" s="283" t="s">
        <v>1702</v>
      </c>
      <c r="H274" s="284">
        <v>398.79000000000002</v>
      </c>
      <c r="I274" s="285"/>
      <c r="J274" s="286">
        <f>ROUND(I274*H274,2)</f>
        <v>0</v>
      </c>
      <c r="K274" s="282" t="s">
        <v>1</v>
      </c>
      <c r="L274" s="287"/>
      <c r="M274" s="288" t="s">
        <v>1</v>
      </c>
      <c r="N274" s="289" t="s">
        <v>43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227</v>
      </c>
      <c r="AT274" s="240" t="s">
        <v>400</v>
      </c>
      <c r="AU274" s="240" t="s">
        <v>78</v>
      </c>
      <c r="AY274" s="18" t="s">
        <v>179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85</v>
      </c>
      <c r="BK274" s="241">
        <f>ROUND(I274*H274,2)</f>
        <v>0</v>
      </c>
      <c r="BL274" s="18" t="s">
        <v>186</v>
      </c>
      <c r="BM274" s="240" t="s">
        <v>3796</v>
      </c>
    </row>
    <row r="275" s="2" customFormat="1">
      <c r="A275" s="39"/>
      <c r="B275" s="40"/>
      <c r="C275" s="41"/>
      <c r="D275" s="242" t="s">
        <v>188</v>
      </c>
      <c r="E275" s="41"/>
      <c r="F275" s="243" t="s">
        <v>3795</v>
      </c>
      <c r="G275" s="41"/>
      <c r="H275" s="41"/>
      <c r="I275" s="244"/>
      <c r="J275" s="41"/>
      <c r="K275" s="41"/>
      <c r="L275" s="45"/>
      <c r="M275" s="245"/>
      <c r="N275" s="24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188</v>
      </c>
      <c r="AU275" s="18" t="s">
        <v>78</v>
      </c>
    </row>
    <row r="276" s="13" customFormat="1">
      <c r="A276" s="13"/>
      <c r="B276" s="247"/>
      <c r="C276" s="248"/>
      <c r="D276" s="242" t="s">
        <v>190</v>
      </c>
      <c r="E276" s="249" t="s">
        <v>1</v>
      </c>
      <c r="F276" s="250" t="s">
        <v>3797</v>
      </c>
      <c r="G276" s="248"/>
      <c r="H276" s="251">
        <v>398.79000000000002</v>
      </c>
      <c r="I276" s="252"/>
      <c r="J276" s="248"/>
      <c r="K276" s="248"/>
      <c r="L276" s="253"/>
      <c r="M276" s="254"/>
      <c r="N276" s="255"/>
      <c r="O276" s="255"/>
      <c r="P276" s="255"/>
      <c r="Q276" s="255"/>
      <c r="R276" s="255"/>
      <c r="S276" s="255"/>
      <c r="T276" s="25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7" t="s">
        <v>190</v>
      </c>
      <c r="AU276" s="257" t="s">
        <v>78</v>
      </c>
      <c r="AV276" s="13" t="s">
        <v>87</v>
      </c>
      <c r="AW276" s="13" t="s">
        <v>34</v>
      </c>
      <c r="AX276" s="13" t="s">
        <v>78</v>
      </c>
      <c r="AY276" s="257" t="s">
        <v>179</v>
      </c>
    </row>
    <row r="277" s="14" customFormat="1">
      <c r="A277" s="14"/>
      <c r="B277" s="258"/>
      <c r="C277" s="259"/>
      <c r="D277" s="242" t="s">
        <v>190</v>
      </c>
      <c r="E277" s="260" t="s">
        <v>1</v>
      </c>
      <c r="F277" s="261" t="s">
        <v>192</v>
      </c>
      <c r="G277" s="259"/>
      <c r="H277" s="262">
        <v>398.79000000000002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8" t="s">
        <v>190</v>
      </c>
      <c r="AU277" s="268" t="s">
        <v>78</v>
      </c>
      <c r="AV277" s="14" t="s">
        <v>186</v>
      </c>
      <c r="AW277" s="14" t="s">
        <v>34</v>
      </c>
      <c r="AX277" s="14" t="s">
        <v>85</v>
      </c>
      <c r="AY277" s="268" t="s">
        <v>179</v>
      </c>
    </row>
    <row r="278" s="2" customFormat="1" ht="16.5" customHeight="1">
      <c r="A278" s="39"/>
      <c r="B278" s="40"/>
      <c r="C278" s="280" t="s">
        <v>649</v>
      </c>
      <c r="D278" s="280" t="s">
        <v>400</v>
      </c>
      <c r="E278" s="281" t="s">
        <v>3798</v>
      </c>
      <c r="F278" s="282" t="s">
        <v>3799</v>
      </c>
      <c r="G278" s="283" t="s">
        <v>1702</v>
      </c>
      <c r="H278" s="284">
        <v>465.255</v>
      </c>
      <c r="I278" s="285"/>
      <c r="J278" s="286">
        <f>ROUND(I278*H278,2)</f>
        <v>0</v>
      </c>
      <c r="K278" s="282" t="s">
        <v>1</v>
      </c>
      <c r="L278" s="287"/>
      <c r="M278" s="288" t="s">
        <v>1</v>
      </c>
      <c r="N278" s="289" t="s">
        <v>43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227</v>
      </c>
      <c r="AT278" s="240" t="s">
        <v>400</v>
      </c>
      <c r="AU278" s="240" t="s">
        <v>78</v>
      </c>
      <c r="AY278" s="18" t="s">
        <v>179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85</v>
      </c>
      <c r="BK278" s="241">
        <f>ROUND(I278*H278,2)</f>
        <v>0</v>
      </c>
      <c r="BL278" s="18" t="s">
        <v>186</v>
      </c>
      <c r="BM278" s="240" t="s">
        <v>3800</v>
      </c>
    </row>
    <row r="279" s="2" customFormat="1">
      <c r="A279" s="39"/>
      <c r="B279" s="40"/>
      <c r="C279" s="41"/>
      <c r="D279" s="242" t="s">
        <v>188</v>
      </c>
      <c r="E279" s="41"/>
      <c r="F279" s="243" t="s">
        <v>3799</v>
      </c>
      <c r="G279" s="41"/>
      <c r="H279" s="41"/>
      <c r="I279" s="244"/>
      <c r="J279" s="41"/>
      <c r="K279" s="41"/>
      <c r="L279" s="45"/>
      <c r="M279" s="245"/>
      <c r="N279" s="246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188</v>
      </c>
      <c r="AU279" s="18" t="s">
        <v>78</v>
      </c>
    </row>
    <row r="280" s="13" customFormat="1">
      <c r="A280" s="13"/>
      <c r="B280" s="247"/>
      <c r="C280" s="248"/>
      <c r="D280" s="242" t="s">
        <v>190</v>
      </c>
      <c r="E280" s="249" t="s">
        <v>1</v>
      </c>
      <c r="F280" s="250" t="s">
        <v>3801</v>
      </c>
      <c r="G280" s="248"/>
      <c r="H280" s="251">
        <v>465.255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190</v>
      </c>
      <c r="AU280" s="257" t="s">
        <v>78</v>
      </c>
      <c r="AV280" s="13" t="s">
        <v>87</v>
      </c>
      <c r="AW280" s="13" t="s">
        <v>34</v>
      </c>
      <c r="AX280" s="13" t="s">
        <v>78</v>
      </c>
      <c r="AY280" s="257" t="s">
        <v>179</v>
      </c>
    </row>
    <row r="281" s="14" customFormat="1">
      <c r="A281" s="14"/>
      <c r="B281" s="258"/>
      <c r="C281" s="259"/>
      <c r="D281" s="242" t="s">
        <v>190</v>
      </c>
      <c r="E281" s="260" t="s">
        <v>1</v>
      </c>
      <c r="F281" s="261" t="s">
        <v>192</v>
      </c>
      <c r="G281" s="259"/>
      <c r="H281" s="262">
        <v>465.255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190</v>
      </c>
      <c r="AU281" s="268" t="s">
        <v>78</v>
      </c>
      <c r="AV281" s="14" t="s">
        <v>186</v>
      </c>
      <c r="AW281" s="14" t="s">
        <v>34</v>
      </c>
      <c r="AX281" s="14" t="s">
        <v>85</v>
      </c>
      <c r="AY281" s="268" t="s">
        <v>179</v>
      </c>
    </row>
    <row r="282" s="2" customFormat="1" ht="16.5" customHeight="1">
      <c r="A282" s="39"/>
      <c r="B282" s="40"/>
      <c r="C282" s="280" t="s">
        <v>656</v>
      </c>
      <c r="D282" s="280" t="s">
        <v>400</v>
      </c>
      <c r="E282" s="281" t="s">
        <v>3802</v>
      </c>
      <c r="F282" s="282" t="s">
        <v>3803</v>
      </c>
      <c r="G282" s="283" t="s">
        <v>1702</v>
      </c>
      <c r="H282" s="284">
        <v>465.255</v>
      </c>
      <c r="I282" s="285"/>
      <c r="J282" s="286">
        <f>ROUND(I282*H282,2)</f>
        <v>0</v>
      </c>
      <c r="K282" s="282" t="s">
        <v>1</v>
      </c>
      <c r="L282" s="287"/>
      <c r="M282" s="288" t="s">
        <v>1</v>
      </c>
      <c r="N282" s="289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227</v>
      </c>
      <c r="AT282" s="240" t="s">
        <v>400</v>
      </c>
      <c r="AU282" s="240" t="s">
        <v>78</v>
      </c>
      <c r="AY282" s="18" t="s">
        <v>179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85</v>
      </c>
      <c r="BK282" s="241">
        <f>ROUND(I282*H282,2)</f>
        <v>0</v>
      </c>
      <c r="BL282" s="18" t="s">
        <v>186</v>
      </c>
      <c r="BM282" s="240" t="s">
        <v>3804</v>
      </c>
    </row>
    <row r="283" s="2" customFormat="1">
      <c r="A283" s="39"/>
      <c r="B283" s="40"/>
      <c r="C283" s="41"/>
      <c r="D283" s="242" t="s">
        <v>188</v>
      </c>
      <c r="E283" s="41"/>
      <c r="F283" s="243" t="s">
        <v>3803</v>
      </c>
      <c r="G283" s="41"/>
      <c r="H283" s="41"/>
      <c r="I283" s="244"/>
      <c r="J283" s="41"/>
      <c r="K283" s="41"/>
      <c r="L283" s="45"/>
      <c r="M283" s="245"/>
      <c r="N283" s="24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188</v>
      </c>
      <c r="AU283" s="18" t="s">
        <v>78</v>
      </c>
    </row>
    <row r="284" s="13" customFormat="1">
      <c r="A284" s="13"/>
      <c r="B284" s="247"/>
      <c r="C284" s="248"/>
      <c r="D284" s="242" t="s">
        <v>190</v>
      </c>
      <c r="E284" s="249" t="s">
        <v>1</v>
      </c>
      <c r="F284" s="250" t="s">
        <v>3801</v>
      </c>
      <c r="G284" s="248"/>
      <c r="H284" s="251">
        <v>465.255</v>
      </c>
      <c r="I284" s="252"/>
      <c r="J284" s="248"/>
      <c r="K284" s="248"/>
      <c r="L284" s="253"/>
      <c r="M284" s="254"/>
      <c r="N284" s="255"/>
      <c r="O284" s="255"/>
      <c r="P284" s="255"/>
      <c r="Q284" s="255"/>
      <c r="R284" s="255"/>
      <c r="S284" s="255"/>
      <c r="T284" s="25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7" t="s">
        <v>190</v>
      </c>
      <c r="AU284" s="257" t="s">
        <v>78</v>
      </c>
      <c r="AV284" s="13" t="s">
        <v>87</v>
      </c>
      <c r="AW284" s="13" t="s">
        <v>34</v>
      </c>
      <c r="AX284" s="13" t="s">
        <v>78</v>
      </c>
      <c r="AY284" s="257" t="s">
        <v>179</v>
      </c>
    </row>
    <row r="285" s="14" customFormat="1">
      <c r="A285" s="14"/>
      <c r="B285" s="258"/>
      <c r="C285" s="259"/>
      <c r="D285" s="242" t="s">
        <v>190</v>
      </c>
      <c r="E285" s="260" t="s">
        <v>1</v>
      </c>
      <c r="F285" s="261" t="s">
        <v>192</v>
      </c>
      <c r="G285" s="259"/>
      <c r="H285" s="262">
        <v>465.255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8" t="s">
        <v>190</v>
      </c>
      <c r="AU285" s="268" t="s">
        <v>78</v>
      </c>
      <c r="AV285" s="14" t="s">
        <v>186</v>
      </c>
      <c r="AW285" s="14" t="s">
        <v>34</v>
      </c>
      <c r="AX285" s="14" t="s">
        <v>85</v>
      </c>
      <c r="AY285" s="268" t="s">
        <v>179</v>
      </c>
    </row>
    <row r="286" s="2" customFormat="1" ht="21.75" customHeight="1">
      <c r="A286" s="39"/>
      <c r="B286" s="40"/>
      <c r="C286" s="229" t="s">
        <v>662</v>
      </c>
      <c r="D286" s="229" t="s">
        <v>181</v>
      </c>
      <c r="E286" s="230" t="s">
        <v>3805</v>
      </c>
      <c r="F286" s="231" t="s">
        <v>3806</v>
      </c>
      <c r="G286" s="232" t="s">
        <v>1869</v>
      </c>
      <c r="H286" s="233">
        <v>3.5</v>
      </c>
      <c r="I286" s="234"/>
      <c r="J286" s="235">
        <f>ROUND(I286*H286,2)</f>
        <v>0</v>
      </c>
      <c r="K286" s="231" t="s">
        <v>1</v>
      </c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186</v>
      </c>
      <c r="AT286" s="240" t="s">
        <v>181</v>
      </c>
      <c r="AU286" s="240" t="s">
        <v>78</v>
      </c>
      <c r="AY286" s="18" t="s">
        <v>179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85</v>
      </c>
      <c r="BK286" s="241">
        <f>ROUND(I286*H286,2)</f>
        <v>0</v>
      </c>
      <c r="BL286" s="18" t="s">
        <v>186</v>
      </c>
      <c r="BM286" s="240" t="s">
        <v>3807</v>
      </c>
    </row>
    <row r="287" s="2" customFormat="1">
      <c r="A287" s="39"/>
      <c r="B287" s="40"/>
      <c r="C287" s="41"/>
      <c r="D287" s="242" t="s">
        <v>188</v>
      </c>
      <c r="E287" s="41"/>
      <c r="F287" s="243" t="s">
        <v>3806</v>
      </c>
      <c r="G287" s="41"/>
      <c r="H287" s="41"/>
      <c r="I287" s="244"/>
      <c r="J287" s="41"/>
      <c r="K287" s="41"/>
      <c r="L287" s="45"/>
      <c r="M287" s="245"/>
      <c r="N287" s="24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188</v>
      </c>
      <c r="AU287" s="18" t="s">
        <v>78</v>
      </c>
    </row>
    <row r="288" s="2" customFormat="1" ht="16.5" customHeight="1">
      <c r="A288" s="39"/>
      <c r="B288" s="40"/>
      <c r="C288" s="229" t="s">
        <v>670</v>
      </c>
      <c r="D288" s="229" t="s">
        <v>181</v>
      </c>
      <c r="E288" s="230" t="s">
        <v>3808</v>
      </c>
      <c r="F288" s="231" t="s">
        <v>3809</v>
      </c>
      <c r="G288" s="232" t="s">
        <v>1869</v>
      </c>
      <c r="H288" s="233">
        <v>3.5</v>
      </c>
      <c r="I288" s="234"/>
      <c r="J288" s="235">
        <f>ROUND(I288*H288,2)</f>
        <v>0</v>
      </c>
      <c r="K288" s="231" t="s">
        <v>1</v>
      </c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186</v>
      </c>
      <c r="AT288" s="240" t="s">
        <v>181</v>
      </c>
      <c r="AU288" s="240" t="s">
        <v>78</v>
      </c>
      <c r="AY288" s="18" t="s">
        <v>179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85</v>
      </c>
      <c r="BK288" s="241">
        <f>ROUND(I288*H288,2)</f>
        <v>0</v>
      </c>
      <c r="BL288" s="18" t="s">
        <v>186</v>
      </c>
      <c r="BM288" s="240" t="s">
        <v>3810</v>
      </c>
    </row>
    <row r="289" s="2" customFormat="1">
      <c r="A289" s="39"/>
      <c r="B289" s="40"/>
      <c r="C289" s="41"/>
      <c r="D289" s="242" t="s">
        <v>188</v>
      </c>
      <c r="E289" s="41"/>
      <c r="F289" s="243" t="s">
        <v>3809</v>
      </c>
      <c r="G289" s="41"/>
      <c r="H289" s="41"/>
      <c r="I289" s="244"/>
      <c r="J289" s="41"/>
      <c r="K289" s="41"/>
      <c r="L289" s="45"/>
      <c r="M289" s="245"/>
      <c r="N289" s="24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188</v>
      </c>
      <c r="AU289" s="18" t="s">
        <v>78</v>
      </c>
    </row>
    <row r="290" s="2" customFormat="1" ht="16.5" customHeight="1">
      <c r="A290" s="39"/>
      <c r="B290" s="40"/>
      <c r="C290" s="280" t="s">
        <v>676</v>
      </c>
      <c r="D290" s="280" t="s">
        <v>400</v>
      </c>
      <c r="E290" s="281" t="s">
        <v>3811</v>
      </c>
      <c r="F290" s="282" t="s">
        <v>3812</v>
      </c>
      <c r="G290" s="283" t="s">
        <v>1702</v>
      </c>
      <c r="H290" s="284">
        <v>343.69999999999999</v>
      </c>
      <c r="I290" s="285"/>
      <c r="J290" s="286">
        <f>ROUND(I290*H290,2)</f>
        <v>0</v>
      </c>
      <c r="K290" s="282" t="s">
        <v>1</v>
      </c>
      <c r="L290" s="287"/>
      <c r="M290" s="288" t="s">
        <v>1</v>
      </c>
      <c r="N290" s="289" t="s">
        <v>43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227</v>
      </c>
      <c r="AT290" s="240" t="s">
        <v>400</v>
      </c>
      <c r="AU290" s="240" t="s">
        <v>78</v>
      </c>
      <c r="AY290" s="18" t="s">
        <v>179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85</v>
      </c>
      <c r="BK290" s="241">
        <f>ROUND(I290*H290,2)</f>
        <v>0</v>
      </c>
      <c r="BL290" s="18" t="s">
        <v>186</v>
      </c>
      <c r="BM290" s="240" t="s">
        <v>3813</v>
      </c>
    </row>
    <row r="291" s="2" customFormat="1">
      <c r="A291" s="39"/>
      <c r="B291" s="40"/>
      <c r="C291" s="41"/>
      <c r="D291" s="242" t="s">
        <v>188</v>
      </c>
      <c r="E291" s="41"/>
      <c r="F291" s="243" t="s">
        <v>3812</v>
      </c>
      <c r="G291" s="41"/>
      <c r="H291" s="41"/>
      <c r="I291" s="244"/>
      <c r="J291" s="41"/>
      <c r="K291" s="41"/>
      <c r="L291" s="45"/>
      <c r="M291" s="245"/>
      <c r="N291" s="24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188</v>
      </c>
      <c r="AU291" s="18" t="s">
        <v>78</v>
      </c>
    </row>
    <row r="292" s="13" customFormat="1">
      <c r="A292" s="13"/>
      <c r="B292" s="247"/>
      <c r="C292" s="248"/>
      <c r="D292" s="242" t="s">
        <v>190</v>
      </c>
      <c r="E292" s="249" t="s">
        <v>1</v>
      </c>
      <c r="F292" s="250" t="s">
        <v>3814</v>
      </c>
      <c r="G292" s="248"/>
      <c r="H292" s="251">
        <v>343.69999999999999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7" t="s">
        <v>190</v>
      </c>
      <c r="AU292" s="257" t="s">
        <v>78</v>
      </c>
      <c r="AV292" s="13" t="s">
        <v>87</v>
      </c>
      <c r="AW292" s="13" t="s">
        <v>34</v>
      </c>
      <c r="AX292" s="13" t="s">
        <v>78</v>
      </c>
      <c r="AY292" s="257" t="s">
        <v>179</v>
      </c>
    </row>
    <row r="293" s="14" customFormat="1">
      <c r="A293" s="14"/>
      <c r="B293" s="258"/>
      <c r="C293" s="259"/>
      <c r="D293" s="242" t="s">
        <v>190</v>
      </c>
      <c r="E293" s="260" t="s">
        <v>1</v>
      </c>
      <c r="F293" s="261" t="s">
        <v>192</v>
      </c>
      <c r="G293" s="259"/>
      <c r="H293" s="262">
        <v>343.69999999999999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8" t="s">
        <v>190</v>
      </c>
      <c r="AU293" s="268" t="s">
        <v>78</v>
      </c>
      <c r="AV293" s="14" t="s">
        <v>186</v>
      </c>
      <c r="AW293" s="14" t="s">
        <v>34</v>
      </c>
      <c r="AX293" s="14" t="s">
        <v>85</v>
      </c>
      <c r="AY293" s="268" t="s">
        <v>179</v>
      </c>
    </row>
    <row r="294" s="2" customFormat="1" ht="16.5" customHeight="1">
      <c r="A294" s="39"/>
      <c r="B294" s="40"/>
      <c r="C294" s="280" t="s">
        <v>682</v>
      </c>
      <c r="D294" s="280" t="s">
        <v>400</v>
      </c>
      <c r="E294" s="281" t="s">
        <v>3794</v>
      </c>
      <c r="F294" s="282" t="s">
        <v>3795</v>
      </c>
      <c r="G294" s="283" t="s">
        <v>1702</v>
      </c>
      <c r="H294" s="284">
        <v>398.79000000000002</v>
      </c>
      <c r="I294" s="285"/>
      <c r="J294" s="286">
        <f>ROUND(I294*H294,2)</f>
        <v>0</v>
      </c>
      <c r="K294" s="282" t="s">
        <v>1</v>
      </c>
      <c r="L294" s="287"/>
      <c r="M294" s="288" t="s">
        <v>1</v>
      </c>
      <c r="N294" s="289" t="s">
        <v>43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227</v>
      </c>
      <c r="AT294" s="240" t="s">
        <v>400</v>
      </c>
      <c r="AU294" s="240" t="s">
        <v>78</v>
      </c>
      <c r="AY294" s="18" t="s">
        <v>179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85</v>
      </c>
      <c r="BK294" s="241">
        <f>ROUND(I294*H294,2)</f>
        <v>0</v>
      </c>
      <c r="BL294" s="18" t="s">
        <v>186</v>
      </c>
      <c r="BM294" s="240" t="s">
        <v>3815</v>
      </c>
    </row>
    <row r="295" s="2" customFormat="1">
      <c r="A295" s="39"/>
      <c r="B295" s="40"/>
      <c r="C295" s="41"/>
      <c r="D295" s="242" t="s">
        <v>188</v>
      </c>
      <c r="E295" s="41"/>
      <c r="F295" s="243" t="s">
        <v>3795</v>
      </c>
      <c r="G295" s="41"/>
      <c r="H295" s="41"/>
      <c r="I295" s="244"/>
      <c r="J295" s="41"/>
      <c r="K295" s="41"/>
      <c r="L295" s="45"/>
      <c r="M295" s="245"/>
      <c r="N295" s="24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188</v>
      </c>
      <c r="AU295" s="18" t="s">
        <v>78</v>
      </c>
    </row>
    <row r="296" s="13" customFormat="1">
      <c r="A296" s="13"/>
      <c r="B296" s="247"/>
      <c r="C296" s="248"/>
      <c r="D296" s="242" t="s">
        <v>190</v>
      </c>
      <c r="E296" s="249" t="s">
        <v>1</v>
      </c>
      <c r="F296" s="250" t="s">
        <v>3797</v>
      </c>
      <c r="G296" s="248"/>
      <c r="H296" s="251">
        <v>398.79000000000002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7" t="s">
        <v>190</v>
      </c>
      <c r="AU296" s="257" t="s">
        <v>78</v>
      </c>
      <c r="AV296" s="13" t="s">
        <v>87</v>
      </c>
      <c r="AW296" s="13" t="s">
        <v>34</v>
      </c>
      <c r="AX296" s="13" t="s">
        <v>78</v>
      </c>
      <c r="AY296" s="257" t="s">
        <v>179</v>
      </c>
    </row>
    <row r="297" s="14" customFormat="1">
      <c r="A297" s="14"/>
      <c r="B297" s="258"/>
      <c r="C297" s="259"/>
      <c r="D297" s="242" t="s">
        <v>190</v>
      </c>
      <c r="E297" s="260" t="s">
        <v>1</v>
      </c>
      <c r="F297" s="261" t="s">
        <v>192</v>
      </c>
      <c r="G297" s="259"/>
      <c r="H297" s="262">
        <v>398.79000000000002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8" t="s">
        <v>190</v>
      </c>
      <c r="AU297" s="268" t="s">
        <v>78</v>
      </c>
      <c r="AV297" s="14" t="s">
        <v>186</v>
      </c>
      <c r="AW297" s="14" t="s">
        <v>34</v>
      </c>
      <c r="AX297" s="14" t="s">
        <v>85</v>
      </c>
      <c r="AY297" s="268" t="s">
        <v>179</v>
      </c>
    </row>
    <row r="298" s="2" customFormat="1" ht="16.5" customHeight="1">
      <c r="A298" s="39"/>
      <c r="B298" s="40"/>
      <c r="C298" s="280" t="s">
        <v>688</v>
      </c>
      <c r="D298" s="280" t="s">
        <v>400</v>
      </c>
      <c r="E298" s="281" t="s">
        <v>3798</v>
      </c>
      <c r="F298" s="282" t="s">
        <v>3799</v>
      </c>
      <c r="G298" s="283" t="s">
        <v>1702</v>
      </c>
      <c r="H298" s="284">
        <v>465.255</v>
      </c>
      <c r="I298" s="285"/>
      <c r="J298" s="286">
        <f>ROUND(I298*H298,2)</f>
        <v>0</v>
      </c>
      <c r="K298" s="282" t="s">
        <v>1</v>
      </c>
      <c r="L298" s="287"/>
      <c r="M298" s="288" t="s">
        <v>1</v>
      </c>
      <c r="N298" s="289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227</v>
      </c>
      <c r="AT298" s="240" t="s">
        <v>400</v>
      </c>
      <c r="AU298" s="240" t="s">
        <v>78</v>
      </c>
      <c r="AY298" s="18" t="s">
        <v>179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85</v>
      </c>
      <c r="BK298" s="241">
        <f>ROUND(I298*H298,2)</f>
        <v>0</v>
      </c>
      <c r="BL298" s="18" t="s">
        <v>186</v>
      </c>
      <c r="BM298" s="240" t="s">
        <v>3816</v>
      </c>
    </row>
    <row r="299" s="2" customFormat="1">
      <c r="A299" s="39"/>
      <c r="B299" s="40"/>
      <c r="C299" s="41"/>
      <c r="D299" s="242" t="s">
        <v>188</v>
      </c>
      <c r="E299" s="41"/>
      <c r="F299" s="243" t="s">
        <v>3799</v>
      </c>
      <c r="G299" s="41"/>
      <c r="H299" s="41"/>
      <c r="I299" s="244"/>
      <c r="J299" s="41"/>
      <c r="K299" s="41"/>
      <c r="L299" s="45"/>
      <c r="M299" s="245"/>
      <c r="N299" s="24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188</v>
      </c>
      <c r="AU299" s="18" t="s">
        <v>78</v>
      </c>
    </row>
    <row r="300" s="13" customFormat="1">
      <c r="A300" s="13"/>
      <c r="B300" s="247"/>
      <c r="C300" s="248"/>
      <c r="D300" s="242" t="s">
        <v>190</v>
      </c>
      <c r="E300" s="249" t="s">
        <v>1</v>
      </c>
      <c r="F300" s="250" t="s">
        <v>3801</v>
      </c>
      <c r="G300" s="248"/>
      <c r="H300" s="251">
        <v>465.255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7" t="s">
        <v>190</v>
      </c>
      <c r="AU300" s="257" t="s">
        <v>78</v>
      </c>
      <c r="AV300" s="13" t="s">
        <v>87</v>
      </c>
      <c r="AW300" s="13" t="s">
        <v>34</v>
      </c>
      <c r="AX300" s="13" t="s">
        <v>78</v>
      </c>
      <c r="AY300" s="257" t="s">
        <v>179</v>
      </c>
    </row>
    <row r="301" s="14" customFormat="1">
      <c r="A301" s="14"/>
      <c r="B301" s="258"/>
      <c r="C301" s="259"/>
      <c r="D301" s="242" t="s">
        <v>190</v>
      </c>
      <c r="E301" s="260" t="s">
        <v>1</v>
      </c>
      <c r="F301" s="261" t="s">
        <v>192</v>
      </c>
      <c r="G301" s="259"/>
      <c r="H301" s="262">
        <v>465.255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8" t="s">
        <v>190</v>
      </c>
      <c r="AU301" s="268" t="s">
        <v>78</v>
      </c>
      <c r="AV301" s="14" t="s">
        <v>186</v>
      </c>
      <c r="AW301" s="14" t="s">
        <v>34</v>
      </c>
      <c r="AX301" s="14" t="s">
        <v>85</v>
      </c>
      <c r="AY301" s="268" t="s">
        <v>179</v>
      </c>
    </row>
    <row r="302" s="2" customFormat="1" ht="16.5" customHeight="1">
      <c r="A302" s="39"/>
      <c r="B302" s="40"/>
      <c r="C302" s="280" t="s">
        <v>695</v>
      </c>
      <c r="D302" s="280" t="s">
        <v>400</v>
      </c>
      <c r="E302" s="281" t="s">
        <v>3802</v>
      </c>
      <c r="F302" s="282" t="s">
        <v>3803</v>
      </c>
      <c r="G302" s="283" t="s">
        <v>1702</v>
      </c>
      <c r="H302" s="284">
        <v>465.255</v>
      </c>
      <c r="I302" s="285"/>
      <c r="J302" s="286">
        <f>ROUND(I302*H302,2)</f>
        <v>0</v>
      </c>
      <c r="K302" s="282" t="s">
        <v>1</v>
      </c>
      <c r="L302" s="287"/>
      <c r="M302" s="288" t="s">
        <v>1</v>
      </c>
      <c r="N302" s="289" t="s">
        <v>43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227</v>
      </c>
      <c r="AT302" s="240" t="s">
        <v>400</v>
      </c>
      <c r="AU302" s="240" t="s">
        <v>78</v>
      </c>
      <c r="AY302" s="18" t="s">
        <v>179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85</v>
      </c>
      <c r="BK302" s="241">
        <f>ROUND(I302*H302,2)</f>
        <v>0</v>
      </c>
      <c r="BL302" s="18" t="s">
        <v>186</v>
      </c>
      <c r="BM302" s="240" t="s">
        <v>3817</v>
      </c>
    </row>
    <row r="303" s="2" customFormat="1">
      <c r="A303" s="39"/>
      <c r="B303" s="40"/>
      <c r="C303" s="41"/>
      <c r="D303" s="242" t="s">
        <v>188</v>
      </c>
      <c r="E303" s="41"/>
      <c r="F303" s="243" t="s">
        <v>3803</v>
      </c>
      <c r="G303" s="41"/>
      <c r="H303" s="41"/>
      <c r="I303" s="244"/>
      <c r="J303" s="41"/>
      <c r="K303" s="41"/>
      <c r="L303" s="45"/>
      <c r="M303" s="245"/>
      <c r="N303" s="24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188</v>
      </c>
      <c r="AU303" s="18" t="s">
        <v>78</v>
      </c>
    </row>
    <row r="304" s="13" customFormat="1">
      <c r="A304" s="13"/>
      <c r="B304" s="247"/>
      <c r="C304" s="248"/>
      <c r="D304" s="242" t="s">
        <v>190</v>
      </c>
      <c r="E304" s="249" t="s">
        <v>1</v>
      </c>
      <c r="F304" s="250" t="s">
        <v>3801</v>
      </c>
      <c r="G304" s="248"/>
      <c r="H304" s="251">
        <v>465.255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190</v>
      </c>
      <c r="AU304" s="257" t="s">
        <v>78</v>
      </c>
      <c r="AV304" s="13" t="s">
        <v>87</v>
      </c>
      <c r="AW304" s="13" t="s">
        <v>34</v>
      </c>
      <c r="AX304" s="13" t="s">
        <v>78</v>
      </c>
      <c r="AY304" s="257" t="s">
        <v>179</v>
      </c>
    </row>
    <row r="305" s="14" customFormat="1">
      <c r="A305" s="14"/>
      <c r="B305" s="258"/>
      <c r="C305" s="259"/>
      <c r="D305" s="242" t="s">
        <v>190</v>
      </c>
      <c r="E305" s="260" t="s">
        <v>1</v>
      </c>
      <c r="F305" s="261" t="s">
        <v>192</v>
      </c>
      <c r="G305" s="259"/>
      <c r="H305" s="262">
        <v>465.255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190</v>
      </c>
      <c r="AU305" s="268" t="s">
        <v>78</v>
      </c>
      <c r="AV305" s="14" t="s">
        <v>186</v>
      </c>
      <c r="AW305" s="14" t="s">
        <v>34</v>
      </c>
      <c r="AX305" s="14" t="s">
        <v>85</v>
      </c>
      <c r="AY305" s="268" t="s">
        <v>179</v>
      </c>
    </row>
    <row r="306" s="2" customFormat="1" ht="16.5" customHeight="1">
      <c r="A306" s="39"/>
      <c r="B306" s="40"/>
      <c r="C306" s="229" t="s">
        <v>700</v>
      </c>
      <c r="D306" s="229" t="s">
        <v>181</v>
      </c>
      <c r="E306" s="230" t="s">
        <v>1837</v>
      </c>
      <c r="F306" s="231" t="s">
        <v>1838</v>
      </c>
      <c r="G306" s="232" t="s">
        <v>400</v>
      </c>
      <c r="H306" s="233">
        <v>109</v>
      </c>
      <c r="I306" s="234"/>
      <c r="J306" s="235">
        <f>ROUND(I306*H306,2)</f>
        <v>0</v>
      </c>
      <c r="K306" s="231" t="s">
        <v>1</v>
      </c>
      <c r="L306" s="45"/>
      <c r="M306" s="236" t="s">
        <v>1</v>
      </c>
      <c r="N306" s="237" t="s">
        <v>43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186</v>
      </c>
      <c r="AT306" s="240" t="s">
        <v>181</v>
      </c>
      <c r="AU306" s="240" t="s">
        <v>78</v>
      </c>
      <c r="AY306" s="18" t="s">
        <v>179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85</v>
      </c>
      <c r="BK306" s="241">
        <f>ROUND(I306*H306,2)</f>
        <v>0</v>
      </c>
      <c r="BL306" s="18" t="s">
        <v>186</v>
      </c>
      <c r="BM306" s="240" t="s">
        <v>3818</v>
      </c>
    </row>
    <row r="307" s="2" customFormat="1">
      <c r="A307" s="39"/>
      <c r="B307" s="40"/>
      <c r="C307" s="41"/>
      <c r="D307" s="242" t="s">
        <v>188</v>
      </c>
      <c r="E307" s="41"/>
      <c r="F307" s="243" t="s">
        <v>1838</v>
      </c>
      <c r="G307" s="41"/>
      <c r="H307" s="41"/>
      <c r="I307" s="244"/>
      <c r="J307" s="41"/>
      <c r="K307" s="41"/>
      <c r="L307" s="45"/>
      <c r="M307" s="245"/>
      <c r="N307" s="24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188</v>
      </c>
      <c r="AU307" s="18" t="s">
        <v>78</v>
      </c>
    </row>
    <row r="308" s="2" customFormat="1" ht="16.5" customHeight="1">
      <c r="A308" s="39"/>
      <c r="B308" s="40"/>
      <c r="C308" s="280" t="s">
        <v>705</v>
      </c>
      <c r="D308" s="280" t="s">
        <v>400</v>
      </c>
      <c r="E308" s="281" t="s">
        <v>1823</v>
      </c>
      <c r="F308" s="282" t="s">
        <v>1824</v>
      </c>
      <c r="G308" s="283" t="s">
        <v>1825</v>
      </c>
      <c r="H308" s="284">
        <v>109</v>
      </c>
      <c r="I308" s="285"/>
      <c r="J308" s="286">
        <f>ROUND(I308*H308,2)</f>
        <v>0</v>
      </c>
      <c r="K308" s="282" t="s">
        <v>1</v>
      </c>
      <c r="L308" s="287"/>
      <c r="M308" s="288" t="s">
        <v>1</v>
      </c>
      <c r="N308" s="289" t="s">
        <v>43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227</v>
      </c>
      <c r="AT308" s="240" t="s">
        <v>400</v>
      </c>
      <c r="AU308" s="240" t="s">
        <v>78</v>
      </c>
      <c r="AY308" s="18" t="s">
        <v>179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85</v>
      </c>
      <c r="BK308" s="241">
        <f>ROUND(I308*H308,2)</f>
        <v>0</v>
      </c>
      <c r="BL308" s="18" t="s">
        <v>186</v>
      </c>
      <c r="BM308" s="240" t="s">
        <v>3819</v>
      </c>
    </row>
    <row r="309" s="2" customFormat="1">
      <c r="A309" s="39"/>
      <c r="B309" s="40"/>
      <c r="C309" s="41"/>
      <c r="D309" s="242" t="s">
        <v>188</v>
      </c>
      <c r="E309" s="41"/>
      <c r="F309" s="243" t="s">
        <v>1824</v>
      </c>
      <c r="G309" s="41"/>
      <c r="H309" s="41"/>
      <c r="I309" s="244"/>
      <c r="J309" s="41"/>
      <c r="K309" s="41"/>
      <c r="L309" s="45"/>
      <c r="M309" s="245"/>
      <c r="N309" s="24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188</v>
      </c>
      <c r="AU309" s="18" t="s">
        <v>78</v>
      </c>
    </row>
    <row r="310" s="2" customFormat="1" ht="16.5" customHeight="1">
      <c r="A310" s="39"/>
      <c r="B310" s="40"/>
      <c r="C310" s="280" t="s">
        <v>709</v>
      </c>
      <c r="D310" s="280" t="s">
        <v>400</v>
      </c>
      <c r="E310" s="281" t="s">
        <v>1827</v>
      </c>
      <c r="F310" s="282" t="s">
        <v>1828</v>
      </c>
      <c r="G310" s="283" t="s">
        <v>1825</v>
      </c>
      <c r="H310" s="284">
        <v>32.481999999999999</v>
      </c>
      <c r="I310" s="285"/>
      <c r="J310" s="286">
        <f>ROUND(I310*H310,2)</f>
        <v>0</v>
      </c>
      <c r="K310" s="282" t="s">
        <v>1</v>
      </c>
      <c r="L310" s="287"/>
      <c r="M310" s="288" t="s">
        <v>1</v>
      </c>
      <c r="N310" s="289" t="s">
        <v>43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227</v>
      </c>
      <c r="AT310" s="240" t="s">
        <v>400</v>
      </c>
      <c r="AU310" s="240" t="s">
        <v>78</v>
      </c>
      <c r="AY310" s="18" t="s">
        <v>179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85</v>
      </c>
      <c r="BK310" s="241">
        <f>ROUND(I310*H310,2)</f>
        <v>0</v>
      </c>
      <c r="BL310" s="18" t="s">
        <v>186</v>
      </c>
      <c r="BM310" s="240" t="s">
        <v>3820</v>
      </c>
    </row>
    <row r="311" s="2" customFormat="1">
      <c r="A311" s="39"/>
      <c r="B311" s="40"/>
      <c r="C311" s="41"/>
      <c r="D311" s="242" t="s">
        <v>188</v>
      </c>
      <c r="E311" s="41"/>
      <c r="F311" s="243" t="s">
        <v>1828</v>
      </c>
      <c r="G311" s="41"/>
      <c r="H311" s="41"/>
      <c r="I311" s="244"/>
      <c r="J311" s="41"/>
      <c r="K311" s="41"/>
      <c r="L311" s="45"/>
      <c r="M311" s="245"/>
      <c r="N311" s="24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188</v>
      </c>
      <c r="AU311" s="18" t="s">
        <v>78</v>
      </c>
    </row>
    <row r="312" s="13" customFormat="1">
      <c r="A312" s="13"/>
      <c r="B312" s="247"/>
      <c r="C312" s="248"/>
      <c r="D312" s="242" t="s">
        <v>190</v>
      </c>
      <c r="E312" s="249" t="s">
        <v>1</v>
      </c>
      <c r="F312" s="250" t="s">
        <v>3821</v>
      </c>
      <c r="G312" s="248"/>
      <c r="H312" s="251">
        <v>32.481999999999999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7" t="s">
        <v>190</v>
      </c>
      <c r="AU312" s="257" t="s">
        <v>78</v>
      </c>
      <c r="AV312" s="13" t="s">
        <v>87</v>
      </c>
      <c r="AW312" s="13" t="s">
        <v>34</v>
      </c>
      <c r="AX312" s="13" t="s">
        <v>78</v>
      </c>
      <c r="AY312" s="257" t="s">
        <v>179</v>
      </c>
    </row>
    <row r="313" s="14" customFormat="1">
      <c r="A313" s="14"/>
      <c r="B313" s="258"/>
      <c r="C313" s="259"/>
      <c r="D313" s="242" t="s">
        <v>190</v>
      </c>
      <c r="E313" s="260" t="s">
        <v>1</v>
      </c>
      <c r="F313" s="261" t="s">
        <v>192</v>
      </c>
      <c r="G313" s="259"/>
      <c r="H313" s="262">
        <v>32.481999999999999</v>
      </c>
      <c r="I313" s="263"/>
      <c r="J313" s="259"/>
      <c r="K313" s="259"/>
      <c r="L313" s="264"/>
      <c r="M313" s="265"/>
      <c r="N313" s="266"/>
      <c r="O313" s="266"/>
      <c r="P313" s="266"/>
      <c r="Q313" s="266"/>
      <c r="R313" s="266"/>
      <c r="S313" s="266"/>
      <c r="T313" s="26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8" t="s">
        <v>190</v>
      </c>
      <c r="AU313" s="268" t="s">
        <v>78</v>
      </c>
      <c r="AV313" s="14" t="s">
        <v>186</v>
      </c>
      <c r="AW313" s="14" t="s">
        <v>34</v>
      </c>
      <c r="AX313" s="14" t="s">
        <v>85</v>
      </c>
      <c r="AY313" s="268" t="s">
        <v>179</v>
      </c>
    </row>
    <row r="314" s="2" customFormat="1" ht="16.5" customHeight="1">
      <c r="A314" s="39"/>
      <c r="B314" s="40"/>
      <c r="C314" s="229" t="s">
        <v>7</v>
      </c>
      <c r="D314" s="229" t="s">
        <v>181</v>
      </c>
      <c r="E314" s="230" t="s">
        <v>1843</v>
      </c>
      <c r="F314" s="231" t="s">
        <v>1844</v>
      </c>
      <c r="G314" s="232" t="s">
        <v>400</v>
      </c>
      <c r="H314" s="233">
        <v>8</v>
      </c>
      <c r="I314" s="234"/>
      <c r="J314" s="235">
        <f>ROUND(I314*H314,2)</f>
        <v>0</v>
      </c>
      <c r="K314" s="231" t="s">
        <v>1</v>
      </c>
      <c r="L314" s="45"/>
      <c r="M314" s="236" t="s">
        <v>1</v>
      </c>
      <c r="N314" s="237" t="s">
        <v>43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186</v>
      </c>
      <c r="AT314" s="240" t="s">
        <v>181</v>
      </c>
      <c r="AU314" s="240" t="s">
        <v>78</v>
      </c>
      <c r="AY314" s="18" t="s">
        <v>179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85</v>
      </c>
      <c r="BK314" s="241">
        <f>ROUND(I314*H314,2)</f>
        <v>0</v>
      </c>
      <c r="BL314" s="18" t="s">
        <v>186</v>
      </c>
      <c r="BM314" s="240" t="s">
        <v>3822</v>
      </c>
    </row>
    <row r="315" s="2" customFormat="1">
      <c r="A315" s="39"/>
      <c r="B315" s="40"/>
      <c r="C315" s="41"/>
      <c r="D315" s="242" t="s">
        <v>188</v>
      </c>
      <c r="E315" s="41"/>
      <c r="F315" s="243" t="s">
        <v>1844</v>
      </c>
      <c r="G315" s="41"/>
      <c r="H315" s="41"/>
      <c r="I315" s="244"/>
      <c r="J315" s="41"/>
      <c r="K315" s="41"/>
      <c r="L315" s="45"/>
      <c r="M315" s="245"/>
      <c r="N315" s="246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188</v>
      </c>
      <c r="AU315" s="18" t="s">
        <v>78</v>
      </c>
    </row>
    <row r="316" s="2" customFormat="1" ht="16.5" customHeight="1">
      <c r="A316" s="39"/>
      <c r="B316" s="40"/>
      <c r="C316" s="280" t="s">
        <v>309</v>
      </c>
      <c r="D316" s="280" t="s">
        <v>400</v>
      </c>
      <c r="E316" s="281" t="s">
        <v>1823</v>
      </c>
      <c r="F316" s="282" t="s">
        <v>1824</v>
      </c>
      <c r="G316" s="283" t="s">
        <v>1825</v>
      </c>
      <c r="H316" s="284">
        <v>8</v>
      </c>
      <c r="I316" s="285"/>
      <c r="J316" s="286">
        <f>ROUND(I316*H316,2)</f>
        <v>0</v>
      </c>
      <c r="K316" s="282" t="s">
        <v>1</v>
      </c>
      <c r="L316" s="287"/>
      <c r="M316" s="288" t="s">
        <v>1</v>
      </c>
      <c r="N316" s="289" t="s">
        <v>43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227</v>
      </c>
      <c r="AT316" s="240" t="s">
        <v>400</v>
      </c>
      <c r="AU316" s="240" t="s">
        <v>78</v>
      </c>
      <c r="AY316" s="18" t="s">
        <v>179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85</v>
      </c>
      <c r="BK316" s="241">
        <f>ROUND(I316*H316,2)</f>
        <v>0</v>
      </c>
      <c r="BL316" s="18" t="s">
        <v>186</v>
      </c>
      <c r="BM316" s="240" t="s">
        <v>3823</v>
      </c>
    </row>
    <row r="317" s="2" customFormat="1">
      <c r="A317" s="39"/>
      <c r="B317" s="40"/>
      <c r="C317" s="41"/>
      <c r="D317" s="242" t="s">
        <v>188</v>
      </c>
      <c r="E317" s="41"/>
      <c r="F317" s="243" t="s">
        <v>1824</v>
      </c>
      <c r="G317" s="41"/>
      <c r="H317" s="41"/>
      <c r="I317" s="244"/>
      <c r="J317" s="41"/>
      <c r="K317" s="41"/>
      <c r="L317" s="45"/>
      <c r="M317" s="245"/>
      <c r="N317" s="24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188</v>
      </c>
      <c r="AU317" s="18" t="s">
        <v>78</v>
      </c>
    </row>
    <row r="318" s="2" customFormat="1" ht="16.5" customHeight="1">
      <c r="A318" s="39"/>
      <c r="B318" s="40"/>
      <c r="C318" s="280" t="s">
        <v>314</v>
      </c>
      <c r="D318" s="280" t="s">
        <v>400</v>
      </c>
      <c r="E318" s="281" t="s">
        <v>1827</v>
      </c>
      <c r="F318" s="282" t="s">
        <v>1828</v>
      </c>
      <c r="G318" s="283" t="s">
        <v>1825</v>
      </c>
      <c r="H318" s="284">
        <v>4.7999999999999998</v>
      </c>
      <c r="I318" s="285"/>
      <c r="J318" s="286">
        <f>ROUND(I318*H318,2)</f>
        <v>0</v>
      </c>
      <c r="K318" s="282" t="s">
        <v>1</v>
      </c>
      <c r="L318" s="287"/>
      <c r="M318" s="288" t="s">
        <v>1</v>
      </c>
      <c r="N318" s="289" t="s">
        <v>43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227</v>
      </c>
      <c r="AT318" s="240" t="s">
        <v>400</v>
      </c>
      <c r="AU318" s="240" t="s">
        <v>78</v>
      </c>
      <c r="AY318" s="18" t="s">
        <v>179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85</v>
      </c>
      <c r="BK318" s="241">
        <f>ROUND(I318*H318,2)</f>
        <v>0</v>
      </c>
      <c r="BL318" s="18" t="s">
        <v>186</v>
      </c>
      <c r="BM318" s="240" t="s">
        <v>3824</v>
      </c>
    </row>
    <row r="319" s="2" customFormat="1">
      <c r="A319" s="39"/>
      <c r="B319" s="40"/>
      <c r="C319" s="41"/>
      <c r="D319" s="242" t="s">
        <v>188</v>
      </c>
      <c r="E319" s="41"/>
      <c r="F319" s="243" t="s">
        <v>1828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188</v>
      </c>
      <c r="AU319" s="18" t="s">
        <v>78</v>
      </c>
    </row>
    <row r="320" s="13" customFormat="1">
      <c r="A320" s="13"/>
      <c r="B320" s="247"/>
      <c r="C320" s="248"/>
      <c r="D320" s="242" t="s">
        <v>190</v>
      </c>
      <c r="E320" s="249" t="s">
        <v>1</v>
      </c>
      <c r="F320" s="250" t="s">
        <v>3825</v>
      </c>
      <c r="G320" s="248"/>
      <c r="H320" s="251">
        <v>4.7999999999999998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7" t="s">
        <v>190</v>
      </c>
      <c r="AU320" s="257" t="s">
        <v>78</v>
      </c>
      <c r="AV320" s="13" t="s">
        <v>87</v>
      </c>
      <c r="AW320" s="13" t="s">
        <v>34</v>
      </c>
      <c r="AX320" s="13" t="s">
        <v>78</v>
      </c>
      <c r="AY320" s="257" t="s">
        <v>179</v>
      </c>
    </row>
    <row r="321" s="14" customFormat="1">
      <c r="A321" s="14"/>
      <c r="B321" s="258"/>
      <c r="C321" s="259"/>
      <c r="D321" s="242" t="s">
        <v>190</v>
      </c>
      <c r="E321" s="260" t="s">
        <v>1</v>
      </c>
      <c r="F321" s="261" t="s">
        <v>192</v>
      </c>
      <c r="G321" s="259"/>
      <c r="H321" s="262">
        <v>4.7999999999999998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8" t="s">
        <v>190</v>
      </c>
      <c r="AU321" s="268" t="s">
        <v>78</v>
      </c>
      <c r="AV321" s="14" t="s">
        <v>186</v>
      </c>
      <c r="AW321" s="14" t="s">
        <v>34</v>
      </c>
      <c r="AX321" s="14" t="s">
        <v>85</v>
      </c>
      <c r="AY321" s="268" t="s">
        <v>179</v>
      </c>
    </row>
    <row r="322" s="2" customFormat="1" ht="16.5" customHeight="1">
      <c r="A322" s="39"/>
      <c r="B322" s="40"/>
      <c r="C322" s="229" t="s">
        <v>505</v>
      </c>
      <c r="D322" s="229" t="s">
        <v>181</v>
      </c>
      <c r="E322" s="230" t="s">
        <v>1849</v>
      </c>
      <c r="F322" s="231" t="s">
        <v>1850</v>
      </c>
      <c r="G322" s="232" t="s">
        <v>400</v>
      </c>
      <c r="H322" s="233">
        <v>117</v>
      </c>
      <c r="I322" s="234"/>
      <c r="J322" s="235">
        <f>ROUND(I322*H322,2)</f>
        <v>0</v>
      </c>
      <c r="K322" s="231" t="s">
        <v>1</v>
      </c>
      <c r="L322" s="45"/>
      <c r="M322" s="236" t="s">
        <v>1</v>
      </c>
      <c r="N322" s="237" t="s">
        <v>43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186</v>
      </c>
      <c r="AT322" s="240" t="s">
        <v>181</v>
      </c>
      <c r="AU322" s="240" t="s">
        <v>78</v>
      </c>
      <c r="AY322" s="18" t="s">
        <v>179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85</v>
      </c>
      <c r="BK322" s="241">
        <f>ROUND(I322*H322,2)</f>
        <v>0</v>
      </c>
      <c r="BL322" s="18" t="s">
        <v>186</v>
      </c>
      <c r="BM322" s="240" t="s">
        <v>3826</v>
      </c>
    </row>
    <row r="323" s="2" customFormat="1">
      <c r="A323" s="39"/>
      <c r="B323" s="40"/>
      <c r="C323" s="41"/>
      <c r="D323" s="242" t="s">
        <v>188</v>
      </c>
      <c r="E323" s="41"/>
      <c r="F323" s="243" t="s">
        <v>1850</v>
      </c>
      <c r="G323" s="41"/>
      <c r="H323" s="41"/>
      <c r="I323" s="244"/>
      <c r="J323" s="41"/>
      <c r="K323" s="41"/>
      <c r="L323" s="45"/>
      <c r="M323" s="245"/>
      <c r="N323" s="24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188</v>
      </c>
      <c r="AU323" s="18" t="s">
        <v>78</v>
      </c>
    </row>
    <row r="324" s="2" customFormat="1" ht="21.75" customHeight="1">
      <c r="A324" s="39"/>
      <c r="B324" s="40"/>
      <c r="C324" s="229" t="s">
        <v>723</v>
      </c>
      <c r="D324" s="229" t="s">
        <v>181</v>
      </c>
      <c r="E324" s="230" t="s">
        <v>1852</v>
      </c>
      <c r="F324" s="231" t="s">
        <v>1853</v>
      </c>
      <c r="G324" s="232" t="s">
        <v>400</v>
      </c>
      <c r="H324" s="233">
        <v>117</v>
      </c>
      <c r="I324" s="234"/>
      <c r="J324" s="235">
        <f>ROUND(I324*H324,2)</f>
        <v>0</v>
      </c>
      <c r="K324" s="231" t="s">
        <v>1</v>
      </c>
      <c r="L324" s="45"/>
      <c r="M324" s="236" t="s">
        <v>1</v>
      </c>
      <c r="N324" s="237" t="s">
        <v>43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186</v>
      </c>
      <c r="AT324" s="240" t="s">
        <v>181</v>
      </c>
      <c r="AU324" s="240" t="s">
        <v>78</v>
      </c>
      <c r="AY324" s="18" t="s">
        <v>179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85</v>
      </c>
      <c r="BK324" s="241">
        <f>ROUND(I324*H324,2)</f>
        <v>0</v>
      </c>
      <c r="BL324" s="18" t="s">
        <v>186</v>
      </c>
      <c r="BM324" s="240" t="s">
        <v>3827</v>
      </c>
    </row>
    <row r="325" s="2" customFormat="1">
      <c r="A325" s="39"/>
      <c r="B325" s="40"/>
      <c r="C325" s="41"/>
      <c r="D325" s="242" t="s">
        <v>188</v>
      </c>
      <c r="E325" s="41"/>
      <c r="F325" s="243" t="s">
        <v>1853</v>
      </c>
      <c r="G325" s="41"/>
      <c r="H325" s="41"/>
      <c r="I325" s="244"/>
      <c r="J325" s="41"/>
      <c r="K325" s="41"/>
      <c r="L325" s="45"/>
      <c r="M325" s="245"/>
      <c r="N325" s="24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188</v>
      </c>
      <c r="AU325" s="18" t="s">
        <v>78</v>
      </c>
    </row>
    <row r="326" s="2" customFormat="1" ht="16.5" customHeight="1">
      <c r="A326" s="39"/>
      <c r="B326" s="40"/>
      <c r="C326" s="280" t="s">
        <v>729</v>
      </c>
      <c r="D326" s="280" t="s">
        <v>400</v>
      </c>
      <c r="E326" s="281" t="s">
        <v>1855</v>
      </c>
      <c r="F326" s="282" t="s">
        <v>1856</v>
      </c>
      <c r="G326" s="283" t="s">
        <v>1702</v>
      </c>
      <c r="H326" s="284">
        <v>17901</v>
      </c>
      <c r="I326" s="285"/>
      <c r="J326" s="286">
        <f>ROUND(I326*H326,2)</f>
        <v>0</v>
      </c>
      <c r="K326" s="282" t="s">
        <v>1</v>
      </c>
      <c r="L326" s="287"/>
      <c r="M326" s="288" t="s">
        <v>1</v>
      </c>
      <c r="N326" s="289" t="s">
        <v>43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227</v>
      </c>
      <c r="AT326" s="240" t="s">
        <v>400</v>
      </c>
      <c r="AU326" s="240" t="s">
        <v>78</v>
      </c>
      <c r="AY326" s="18" t="s">
        <v>179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85</v>
      </c>
      <c r="BK326" s="241">
        <f>ROUND(I326*H326,2)</f>
        <v>0</v>
      </c>
      <c r="BL326" s="18" t="s">
        <v>186</v>
      </c>
      <c r="BM326" s="240" t="s">
        <v>3828</v>
      </c>
    </row>
    <row r="327" s="2" customFormat="1">
      <c r="A327" s="39"/>
      <c r="B327" s="40"/>
      <c r="C327" s="41"/>
      <c r="D327" s="242" t="s">
        <v>188</v>
      </c>
      <c r="E327" s="41"/>
      <c r="F327" s="243" t="s">
        <v>1856</v>
      </c>
      <c r="G327" s="41"/>
      <c r="H327" s="41"/>
      <c r="I327" s="244"/>
      <c r="J327" s="41"/>
      <c r="K327" s="41"/>
      <c r="L327" s="45"/>
      <c r="M327" s="245"/>
      <c r="N327" s="24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188</v>
      </c>
      <c r="AU327" s="18" t="s">
        <v>78</v>
      </c>
    </row>
    <row r="328" s="13" customFormat="1">
      <c r="A328" s="13"/>
      <c r="B328" s="247"/>
      <c r="C328" s="248"/>
      <c r="D328" s="242" t="s">
        <v>190</v>
      </c>
      <c r="E328" s="249" t="s">
        <v>1</v>
      </c>
      <c r="F328" s="250" t="s">
        <v>3829</v>
      </c>
      <c r="G328" s="248"/>
      <c r="H328" s="251">
        <v>17901</v>
      </c>
      <c r="I328" s="252"/>
      <c r="J328" s="248"/>
      <c r="K328" s="248"/>
      <c r="L328" s="253"/>
      <c r="M328" s="254"/>
      <c r="N328" s="255"/>
      <c r="O328" s="255"/>
      <c r="P328" s="255"/>
      <c r="Q328" s="255"/>
      <c r="R328" s="255"/>
      <c r="S328" s="255"/>
      <c r="T328" s="25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7" t="s">
        <v>190</v>
      </c>
      <c r="AU328" s="257" t="s">
        <v>78</v>
      </c>
      <c r="AV328" s="13" t="s">
        <v>87</v>
      </c>
      <c r="AW328" s="13" t="s">
        <v>34</v>
      </c>
      <c r="AX328" s="13" t="s">
        <v>78</v>
      </c>
      <c r="AY328" s="257" t="s">
        <v>179</v>
      </c>
    </row>
    <row r="329" s="14" customFormat="1">
      <c r="A329" s="14"/>
      <c r="B329" s="258"/>
      <c r="C329" s="259"/>
      <c r="D329" s="242" t="s">
        <v>190</v>
      </c>
      <c r="E329" s="260" t="s">
        <v>1</v>
      </c>
      <c r="F329" s="261" t="s">
        <v>192</v>
      </c>
      <c r="G329" s="259"/>
      <c r="H329" s="262">
        <v>17901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8" t="s">
        <v>190</v>
      </c>
      <c r="AU329" s="268" t="s">
        <v>78</v>
      </c>
      <c r="AV329" s="14" t="s">
        <v>186</v>
      </c>
      <c r="AW329" s="14" t="s">
        <v>34</v>
      </c>
      <c r="AX329" s="14" t="s">
        <v>85</v>
      </c>
      <c r="AY329" s="268" t="s">
        <v>179</v>
      </c>
    </row>
    <row r="330" s="2" customFormat="1" ht="21.75" customHeight="1">
      <c r="A330" s="39"/>
      <c r="B330" s="40"/>
      <c r="C330" s="229" t="s">
        <v>713</v>
      </c>
      <c r="D330" s="229" t="s">
        <v>181</v>
      </c>
      <c r="E330" s="230" t="s">
        <v>1859</v>
      </c>
      <c r="F330" s="231" t="s">
        <v>1860</v>
      </c>
      <c r="G330" s="232" t="s">
        <v>400</v>
      </c>
      <c r="H330" s="233">
        <v>117</v>
      </c>
      <c r="I330" s="234"/>
      <c r="J330" s="235">
        <f>ROUND(I330*H330,2)</f>
        <v>0</v>
      </c>
      <c r="K330" s="231" t="s">
        <v>1</v>
      </c>
      <c r="L330" s="45"/>
      <c r="M330" s="236" t="s">
        <v>1</v>
      </c>
      <c r="N330" s="237" t="s">
        <v>43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186</v>
      </c>
      <c r="AT330" s="240" t="s">
        <v>181</v>
      </c>
      <c r="AU330" s="240" t="s">
        <v>78</v>
      </c>
      <c r="AY330" s="18" t="s">
        <v>179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85</v>
      </c>
      <c r="BK330" s="241">
        <f>ROUND(I330*H330,2)</f>
        <v>0</v>
      </c>
      <c r="BL330" s="18" t="s">
        <v>186</v>
      </c>
      <c r="BM330" s="240" t="s">
        <v>3830</v>
      </c>
    </row>
    <row r="331" s="2" customFormat="1">
      <c r="A331" s="39"/>
      <c r="B331" s="40"/>
      <c r="C331" s="41"/>
      <c r="D331" s="242" t="s">
        <v>188</v>
      </c>
      <c r="E331" s="41"/>
      <c r="F331" s="243" t="s">
        <v>1860</v>
      </c>
      <c r="G331" s="41"/>
      <c r="H331" s="41"/>
      <c r="I331" s="244"/>
      <c r="J331" s="41"/>
      <c r="K331" s="41"/>
      <c r="L331" s="45"/>
      <c r="M331" s="245"/>
      <c r="N331" s="24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188</v>
      </c>
      <c r="AU331" s="18" t="s">
        <v>78</v>
      </c>
    </row>
    <row r="332" s="2" customFormat="1" ht="16.5" customHeight="1">
      <c r="A332" s="39"/>
      <c r="B332" s="40"/>
      <c r="C332" s="280" t="s">
        <v>717</v>
      </c>
      <c r="D332" s="280" t="s">
        <v>400</v>
      </c>
      <c r="E332" s="281" t="s">
        <v>1862</v>
      </c>
      <c r="F332" s="282" t="s">
        <v>1863</v>
      </c>
      <c r="G332" s="283" t="s">
        <v>1672</v>
      </c>
      <c r="H332" s="284">
        <v>1.0529999999999999</v>
      </c>
      <c r="I332" s="285"/>
      <c r="J332" s="286">
        <f>ROUND(I332*H332,2)</f>
        <v>0</v>
      </c>
      <c r="K332" s="282" t="s">
        <v>1</v>
      </c>
      <c r="L332" s="287"/>
      <c r="M332" s="288" t="s">
        <v>1</v>
      </c>
      <c r="N332" s="289" t="s">
        <v>43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227</v>
      </c>
      <c r="AT332" s="240" t="s">
        <v>400</v>
      </c>
      <c r="AU332" s="240" t="s">
        <v>78</v>
      </c>
      <c r="AY332" s="18" t="s">
        <v>179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85</v>
      </c>
      <c r="BK332" s="241">
        <f>ROUND(I332*H332,2)</f>
        <v>0</v>
      </c>
      <c r="BL332" s="18" t="s">
        <v>186</v>
      </c>
      <c r="BM332" s="240" t="s">
        <v>3831</v>
      </c>
    </row>
    <row r="333" s="2" customFormat="1">
      <c r="A333" s="39"/>
      <c r="B333" s="40"/>
      <c r="C333" s="41"/>
      <c r="D333" s="242" t="s">
        <v>188</v>
      </c>
      <c r="E333" s="41"/>
      <c r="F333" s="243" t="s">
        <v>1865</v>
      </c>
      <c r="G333" s="41"/>
      <c r="H333" s="41"/>
      <c r="I333" s="244"/>
      <c r="J333" s="41"/>
      <c r="K333" s="41"/>
      <c r="L333" s="45"/>
      <c r="M333" s="245"/>
      <c r="N333" s="24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188</v>
      </c>
      <c r="AU333" s="18" t="s">
        <v>78</v>
      </c>
    </row>
    <row r="334" s="13" customFormat="1">
      <c r="A334" s="13"/>
      <c r="B334" s="247"/>
      <c r="C334" s="248"/>
      <c r="D334" s="242" t="s">
        <v>190</v>
      </c>
      <c r="E334" s="249" t="s">
        <v>1</v>
      </c>
      <c r="F334" s="250" t="s">
        <v>3832</v>
      </c>
      <c r="G334" s="248"/>
      <c r="H334" s="251">
        <v>1.0529999999999999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7" t="s">
        <v>190</v>
      </c>
      <c r="AU334" s="257" t="s">
        <v>78</v>
      </c>
      <c r="AV334" s="13" t="s">
        <v>87</v>
      </c>
      <c r="AW334" s="13" t="s">
        <v>34</v>
      </c>
      <c r="AX334" s="13" t="s">
        <v>78</v>
      </c>
      <c r="AY334" s="257" t="s">
        <v>179</v>
      </c>
    </row>
    <row r="335" s="14" customFormat="1">
      <c r="A335" s="14"/>
      <c r="B335" s="258"/>
      <c r="C335" s="259"/>
      <c r="D335" s="242" t="s">
        <v>190</v>
      </c>
      <c r="E335" s="260" t="s">
        <v>1</v>
      </c>
      <c r="F335" s="261" t="s">
        <v>192</v>
      </c>
      <c r="G335" s="259"/>
      <c r="H335" s="262">
        <v>1.0529999999999999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8" t="s">
        <v>190</v>
      </c>
      <c r="AU335" s="268" t="s">
        <v>78</v>
      </c>
      <c r="AV335" s="14" t="s">
        <v>186</v>
      </c>
      <c r="AW335" s="14" t="s">
        <v>34</v>
      </c>
      <c r="AX335" s="14" t="s">
        <v>85</v>
      </c>
      <c r="AY335" s="268" t="s">
        <v>179</v>
      </c>
    </row>
    <row r="336" s="2" customFormat="1" ht="16.5" customHeight="1">
      <c r="A336" s="39"/>
      <c r="B336" s="40"/>
      <c r="C336" s="229" t="s">
        <v>211</v>
      </c>
      <c r="D336" s="229" t="s">
        <v>181</v>
      </c>
      <c r="E336" s="230" t="s">
        <v>1867</v>
      </c>
      <c r="F336" s="231" t="s">
        <v>1868</v>
      </c>
      <c r="G336" s="232" t="s">
        <v>1869</v>
      </c>
      <c r="H336" s="233">
        <v>30</v>
      </c>
      <c r="I336" s="234"/>
      <c r="J336" s="235">
        <f>ROUND(I336*H336,2)</f>
        <v>0</v>
      </c>
      <c r="K336" s="231" t="s">
        <v>1</v>
      </c>
      <c r="L336" s="45"/>
      <c r="M336" s="236" t="s">
        <v>1</v>
      </c>
      <c r="N336" s="237" t="s">
        <v>43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186</v>
      </c>
      <c r="AT336" s="240" t="s">
        <v>181</v>
      </c>
      <c r="AU336" s="240" t="s">
        <v>78</v>
      </c>
      <c r="AY336" s="18" t="s">
        <v>179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85</v>
      </c>
      <c r="BK336" s="241">
        <f>ROUND(I336*H336,2)</f>
        <v>0</v>
      </c>
      <c r="BL336" s="18" t="s">
        <v>186</v>
      </c>
      <c r="BM336" s="240" t="s">
        <v>3833</v>
      </c>
    </row>
    <row r="337" s="2" customFormat="1">
      <c r="A337" s="39"/>
      <c r="B337" s="40"/>
      <c r="C337" s="41"/>
      <c r="D337" s="242" t="s">
        <v>188</v>
      </c>
      <c r="E337" s="41"/>
      <c r="F337" s="243" t="s">
        <v>1868</v>
      </c>
      <c r="G337" s="41"/>
      <c r="H337" s="41"/>
      <c r="I337" s="244"/>
      <c r="J337" s="41"/>
      <c r="K337" s="41"/>
      <c r="L337" s="45"/>
      <c r="M337" s="245"/>
      <c r="N337" s="24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188</v>
      </c>
      <c r="AU337" s="18" t="s">
        <v>78</v>
      </c>
    </row>
    <row r="338" s="2" customFormat="1" ht="16.5" customHeight="1">
      <c r="A338" s="39"/>
      <c r="B338" s="40"/>
      <c r="C338" s="280" t="s">
        <v>217</v>
      </c>
      <c r="D338" s="280" t="s">
        <v>400</v>
      </c>
      <c r="E338" s="281" t="s">
        <v>1871</v>
      </c>
      <c r="F338" s="282" t="s">
        <v>1872</v>
      </c>
      <c r="G338" s="283" t="s">
        <v>1702</v>
      </c>
      <c r="H338" s="284">
        <v>1.2</v>
      </c>
      <c r="I338" s="285"/>
      <c r="J338" s="286">
        <f>ROUND(I338*H338,2)</f>
        <v>0</v>
      </c>
      <c r="K338" s="282" t="s">
        <v>1</v>
      </c>
      <c r="L338" s="287"/>
      <c r="M338" s="288" t="s">
        <v>1</v>
      </c>
      <c r="N338" s="289" t="s">
        <v>43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227</v>
      </c>
      <c r="AT338" s="240" t="s">
        <v>400</v>
      </c>
      <c r="AU338" s="240" t="s">
        <v>78</v>
      </c>
      <c r="AY338" s="18" t="s">
        <v>179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85</v>
      </c>
      <c r="BK338" s="241">
        <f>ROUND(I338*H338,2)</f>
        <v>0</v>
      </c>
      <c r="BL338" s="18" t="s">
        <v>186</v>
      </c>
      <c r="BM338" s="240" t="s">
        <v>3834</v>
      </c>
    </row>
    <row r="339" s="2" customFormat="1">
      <c r="A339" s="39"/>
      <c r="B339" s="40"/>
      <c r="C339" s="41"/>
      <c r="D339" s="242" t="s">
        <v>188</v>
      </c>
      <c r="E339" s="41"/>
      <c r="F339" s="243" t="s">
        <v>1872</v>
      </c>
      <c r="G339" s="41"/>
      <c r="H339" s="41"/>
      <c r="I339" s="244"/>
      <c r="J339" s="41"/>
      <c r="K339" s="41"/>
      <c r="L339" s="45"/>
      <c r="M339" s="245"/>
      <c r="N339" s="246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188</v>
      </c>
      <c r="AU339" s="18" t="s">
        <v>78</v>
      </c>
    </row>
    <row r="340" s="13" customFormat="1">
      <c r="A340" s="13"/>
      <c r="B340" s="247"/>
      <c r="C340" s="248"/>
      <c r="D340" s="242" t="s">
        <v>190</v>
      </c>
      <c r="E340" s="249" t="s">
        <v>1</v>
      </c>
      <c r="F340" s="250" t="s">
        <v>3835</v>
      </c>
      <c r="G340" s="248"/>
      <c r="H340" s="251">
        <v>1.2</v>
      </c>
      <c r="I340" s="252"/>
      <c r="J340" s="248"/>
      <c r="K340" s="248"/>
      <c r="L340" s="253"/>
      <c r="M340" s="254"/>
      <c r="N340" s="255"/>
      <c r="O340" s="255"/>
      <c r="P340" s="255"/>
      <c r="Q340" s="255"/>
      <c r="R340" s="255"/>
      <c r="S340" s="255"/>
      <c r="T340" s="25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7" t="s">
        <v>190</v>
      </c>
      <c r="AU340" s="257" t="s">
        <v>78</v>
      </c>
      <c r="AV340" s="13" t="s">
        <v>87</v>
      </c>
      <c r="AW340" s="13" t="s">
        <v>34</v>
      </c>
      <c r="AX340" s="13" t="s">
        <v>78</v>
      </c>
      <c r="AY340" s="257" t="s">
        <v>179</v>
      </c>
    </row>
    <row r="341" s="14" customFormat="1">
      <c r="A341" s="14"/>
      <c r="B341" s="258"/>
      <c r="C341" s="259"/>
      <c r="D341" s="242" t="s">
        <v>190</v>
      </c>
      <c r="E341" s="260" t="s">
        <v>1</v>
      </c>
      <c r="F341" s="261" t="s">
        <v>192</v>
      </c>
      <c r="G341" s="259"/>
      <c r="H341" s="262">
        <v>1.2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8" t="s">
        <v>190</v>
      </c>
      <c r="AU341" s="268" t="s">
        <v>78</v>
      </c>
      <c r="AV341" s="14" t="s">
        <v>186</v>
      </c>
      <c r="AW341" s="14" t="s">
        <v>34</v>
      </c>
      <c r="AX341" s="14" t="s">
        <v>85</v>
      </c>
      <c r="AY341" s="268" t="s">
        <v>179</v>
      </c>
    </row>
    <row r="342" s="2" customFormat="1" ht="21.75" customHeight="1">
      <c r="A342" s="39"/>
      <c r="B342" s="40"/>
      <c r="C342" s="229" t="s">
        <v>222</v>
      </c>
      <c r="D342" s="229" t="s">
        <v>181</v>
      </c>
      <c r="E342" s="230" t="s">
        <v>1875</v>
      </c>
      <c r="F342" s="231" t="s">
        <v>1876</v>
      </c>
      <c r="G342" s="232" t="s">
        <v>1869</v>
      </c>
      <c r="H342" s="233">
        <v>30</v>
      </c>
      <c r="I342" s="234"/>
      <c r="J342" s="235">
        <f>ROUND(I342*H342,2)</f>
        <v>0</v>
      </c>
      <c r="K342" s="231" t="s">
        <v>1</v>
      </c>
      <c r="L342" s="45"/>
      <c r="M342" s="236" t="s">
        <v>1</v>
      </c>
      <c r="N342" s="237" t="s">
        <v>43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186</v>
      </c>
      <c r="AT342" s="240" t="s">
        <v>181</v>
      </c>
      <c r="AU342" s="240" t="s">
        <v>78</v>
      </c>
      <c r="AY342" s="18" t="s">
        <v>179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85</v>
      </c>
      <c r="BK342" s="241">
        <f>ROUND(I342*H342,2)</f>
        <v>0</v>
      </c>
      <c r="BL342" s="18" t="s">
        <v>186</v>
      </c>
      <c r="BM342" s="240" t="s">
        <v>3836</v>
      </c>
    </row>
    <row r="343" s="2" customFormat="1">
      <c r="A343" s="39"/>
      <c r="B343" s="40"/>
      <c r="C343" s="41"/>
      <c r="D343" s="242" t="s">
        <v>188</v>
      </c>
      <c r="E343" s="41"/>
      <c r="F343" s="243" t="s">
        <v>1876</v>
      </c>
      <c r="G343" s="41"/>
      <c r="H343" s="41"/>
      <c r="I343" s="244"/>
      <c r="J343" s="41"/>
      <c r="K343" s="41"/>
      <c r="L343" s="45"/>
      <c r="M343" s="245"/>
      <c r="N343" s="246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188</v>
      </c>
      <c r="AU343" s="18" t="s">
        <v>78</v>
      </c>
    </row>
    <row r="344" s="2" customFormat="1" ht="16.5" customHeight="1">
      <c r="A344" s="39"/>
      <c r="B344" s="40"/>
      <c r="C344" s="280" t="s">
        <v>227</v>
      </c>
      <c r="D344" s="280" t="s">
        <v>400</v>
      </c>
      <c r="E344" s="281" t="s">
        <v>1871</v>
      </c>
      <c r="F344" s="282" t="s">
        <v>1872</v>
      </c>
      <c r="G344" s="283" t="s">
        <v>1702</v>
      </c>
      <c r="H344" s="284">
        <v>0.59999999999999998</v>
      </c>
      <c r="I344" s="285"/>
      <c r="J344" s="286">
        <f>ROUND(I344*H344,2)</f>
        <v>0</v>
      </c>
      <c r="K344" s="282" t="s">
        <v>1</v>
      </c>
      <c r="L344" s="287"/>
      <c r="M344" s="288" t="s">
        <v>1</v>
      </c>
      <c r="N344" s="289" t="s">
        <v>43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227</v>
      </c>
      <c r="AT344" s="240" t="s">
        <v>400</v>
      </c>
      <c r="AU344" s="240" t="s">
        <v>78</v>
      </c>
      <c r="AY344" s="18" t="s">
        <v>179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85</v>
      </c>
      <c r="BK344" s="241">
        <f>ROUND(I344*H344,2)</f>
        <v>0</v>
      </c>
      <c r="BL344" s="18" t="s">
        <v>186</v>
      </c>
      <c r="BM344" s="240" t="s">
        <v>3837</v>
      </c>
    </row>
    <row r="345" s="2" customFormat="1">
      <c r="A345" s="39"/>
      <c r="B345" s="40"/>
      <c r="C345" s="41"/>
      <c r="D345" s="242" t="s">
        <v>188</v>
      </c>
      <c r="E345" s="41"/>
      <c r="F345" s="243" t="s">
        <v>1872</v>
      </c>
      <c r="G345" s="41"/>
      <c r="H345" s="41"/>
      <c r="I345" s="244"/>
      <c r="J345" s="41"/>
      <c r="K345" s="41"/>
      <c r="L345" s="45"/>
      <c r="M345" s="245"/>
      <c r="N345" s="24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188</v>
      </c>
      <c r="AU345" s="18" t="s">
        <v>78</v>
      </c>
    </row>
    <row r="346" s="13" customFormat="1">
      <c r="A346" s="13"/>
      <c r="B346" s="247"/>
      <c r="C346" s="248"/>
      <c r="D346" s="242" t="s">
        <v>190</v>
      </c>
      <c r="E346" s="249" t="s">
        <v>1</v>
      </c>
      <c r="F346" s="250" t="s">
        <v>3838</v>
      </c>
      <c r="G346" s="248"/>
      <c r="H346" s="251">
        <v>0.59999999999999998</v>
      </c>
      <c r="I346" s="252"/>
      <c r="J346" s="248"/>
      <c r="K346" s="248"/>
      <c r="L346" s="253"/>
      <c r="M346" s="254"/>
      <c r="N346" s="255"/>
      <c r="O346" s="255"/>
      <c r="P346" s="255"/>
      <c r="Q346" s="255"/>
      <c r="R346" s="255"/>
      <c r="S346" s="255"/>
      <c r="T346" s="25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7" t="s">
        <v>190</v>
      </c>
      <c r="AU346" s="257" t="s">
        <v>78</v>
      </c>
      <c r="AV346" s="13" t="s">
        <v>87</v>
      </c>
      <c r="AW346" s="13" t="s">
        <v>34</v>
      </c>
      <c r="AX346" s="13" t="s">
        <v>78</v>
      </c>
      <c r="AY346" s="257" t="s">
        <v>179</v>
      </c>
    </row>
    <row r="347" s="14" customFormat="1">
      <c r="A347" s="14"/>
      <c r="B347" s="258"/>
      <c r="C347" s="259"/>
      <c r="D347" s="242" t="s">
        <v>190</v>
      </c>
      <c r="E347" s="260" t="s">
        <v>1</v>
      </c>
      <c r="F347" s="261" t="s">
        <v>192</v>
      </c>
      <c r="G347" s="259"/>
      <c r="H347" s="262">
        <v>0.59999999999999998</v>
      </c>
      <c r="I347" s="263"/>
      <c r="J347" s="259"/>
      <c r="K347" s="259"/>
      <c r="L347" s="264"/>
      <c r="M347" s="265"/>
      <c r="N347" s="266"/>
      <c r="O347" s="266"/>
      <c r="P347" s="266"/>
      <c r="Q347" s="266"/>
      <c r="R347" s="266"/>
      <c r="S347" s="266"/>
      <c r="T347" s="26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8" t="s">
        <v>190</v>
      </c>
      <c r="AU347" s="268" t="s">
        <v>78</v>
      </c>
      <c r="AV347" s="14" t="s">
        <v>186</v>
      </c>
      <c r="AW347" s="14" t="s">
        <v>34</v>
      </c>
      <c r="AX347" s="14" t="s">
        <v>85</v>
      </c>
      <c r="AY347" s="268" t="s">
        <v>179</v>
      </c>
    </row>
    <row r="348" s="2" customFormat="1" ht="16.5" customHeight="1">
      <c r="A348" s="39"/>
      <c r="B348" s="40"/>
      <c r="C348" s="229" t="s">
        <v>87</v>
      </c>
      <c r="D348" s="229" t="s">
        <v>181</v>
      </c>
      <c r="E348" s="230" t="s">
        <v>1896</v>
      </c>
      <c r="F348" s="231" t="s">
        <v>1897</v>
      </c>
      <c r="G348" s="232" t="s">
        <v>1785</v>
      </c>
      <c r="H348" s="233">
        <v>4.7999999999999998</v>
      </c>
      <c r="I348" s="234"/>
      <c r="J348" s="235">
        <f>ROUND(I348*H348,2)</f>
        <v>0</v>
      </c>
      <c r="K348" s="231" t="s">
        <v>1</v>
      </c>
      <c r="L348" s="45"/>
      <c r="M348" s="236" t="s">
        <v>1</v>
      </c>
      <c r="N348" s="237" t="s">
        <v>43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186</v>
      </c>
      <c r="AT348" s="240" t="s">
        <v>181</v>
      </c>
      <c r="AU348" s="240" t="s">
        <v>78</v>
      </c>
      <c r="AY348" s="18" t="s">
        <v>179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85</v>
      </c>
      <c r="BK348" s="241">
        <f>ROUND(I348*H348,2)</f>
        <v>0</v>
      </c>
      <c r="BL348" s="18" t="s">
        <v>186</v>
      </c>
      <c r="BM348" s="240" t="s">
        <v>3839</v>
      </c>
    </row>
    <row r="349" s="2" customFormat="1">
      <c r="A349" s="39"/>
      <c r="B349" s="40"/>
      <c r="C349" s="41"/>
      <c r="D349" s="242" t="s">
        <v>188</v>
      </c>
      <c r="E349" s="41"/>
      <c r="F349" s="243" t="s">
        <v>1897</v>
      </c>
      <c r="G349" s="41"/>
      <c r="H349" s="41"/>
      <c r="I349" s="244"/>
      <c r="J349" s="41"/>
      <c r="K349" s="41"/>
      <c r="L349" s="45"/>
      <c r="M349" s="245"/>
      <c r="N349" s="246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188</v>
      </c>
      <c r="AU349" s="18" t="s">
        <v>78</v>
      </c>
    </row>
    <row r="350" s="2" customFormat="1" ht="16.5" customHeight="1">
      <c r="A350" s="39"/>
      <c r="B350" s="40"/>
      <c r="C350" s="229" t="s">
        <v>593</v>
      </c>
      <c r="D350" s="229" t="s">
        <v>181</v>
      </c>
      <c r="E350" s="230" t="s">
        <v>1899</v>
      </c>
      <c r="F350" s="231" t="s">
        <v>1900</v>
      </c>
      <c r="G350" s="232" t="s">
        <v>1785</v>
      </c>
      <c r="H350" s="233">
        <v>0.80000000000000004</v>
      </c>
      <c r="I350" s="234"/>
      <c r="J350" s="235">
        <f>ROUND(I350*H350,2)</f>
        <v>0</v>
      </c>
      <c r="K350" s="231" t="s">
        <v>1</v>
      </c>
      <c r="L350" s="45"/>
      <c r="M350" s="236" t="s">
        <v>1</v>
      </c>
      <c r="N350" s="237" t="s">
        <v>43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186</v>
      </c>
      <c r="AT350" s="240" t="s">
        <v>181</v>
      </c>
      <c r="AU350" s="240" t="s">
        <v>78</v>
      </c>
      <c r="AY350" s="18" t="s">
        <v>179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85</v>
      </c>
      <c r="BK350" s="241">
        <f>ROUND(I350*H350,2)</f>
        <v>0</v>
      </c>
      <c r="BL350" s="18" t="s">
        <v>186</v>
      </c>
      <c r="BM350" s="240" t="s">
        <v>3840</v>
      </c>
    </row>
    <row r="351" s="2" customFormat="1">
      <c r="A351" s="39"/>
      <c r="B351" s="40"/>
      <c r="C351" s="41"/>
      <c r="D351" s="242" t="s">
        <v>188</v>
      </c>
      <c r="E351" s="41"/>
      <c r="F351" s="243" t="s">
        <v>1900</v>
      </c>
      <c r="G351" s="41"/>
      <c r="H351" s="41"/>
      <c r="I351" s="244"/>
      <c r="J351" s="41"/>
      <c r="K351" s="41"/>
      <c r="L351" s="45"/>
      <c r="M351" s="245"/>
      <c r="N351" s="24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188</v>
      </c>
      <c r="AU351" s="18" t="s">
        <v>78</v>
      </c>
    </row>
    <row r="352" s="2" customFormat="1" ht="16.5" customHeight="1">
      <c r="A352" s="39"/>
      <c r="B352" s="40"/>
      <c r="C352" s="229" t="s">
        <v>347</v>
      </c>
      <c r="D352" s="229" t="s">
        <v>181</v>
      </c>
      <c r="E352" s="230" t="s">
        <v>1909</v>
      </c>
      <c r="F352" s="231" t="s">
        <v>1910</v>
      </c>
      <c r="G352" s="232" t="s">
        <v>400</v>
      </c>
      <c r="H352" s="233">
        <v>133</v>
      </c>
      <c r="I352" s="234"/>
      <c r="J352" s="235">
        <f>ROUND(I352*H352,2)</f>
        <v>0</v>
      </c>
      <c r="K352" s="231" t="s">
        <v>1</v>
      </c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186</v>
      </c>
      <c r="AT352" s="240" t="s">
        <v>181</v>
      </c>
      <c r="AU352" s="240" t="s">
        <v>78</v>
      </c>
      <c r="AY352" s="18" t="s">
        <v>179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85</v>
      </c>
      <c r="BK352" s="241">
        <f>ROUND(I352*H352,2)</f>
        <v>0</v>
      </c>
      <c r="BL352" s="18" t="s">
        <v>186</v>
      </c>
      <c r="BM352" s="240" t="s">
        <v>3841</v>
      </c>
    </row>
    <row r="353" s="2" customFormat="1">
      <c r="A353" s="39"/>
      <c r="B353" s="40"/>
      <c r="C353" s="41"/>
      <c r="D353" s="242" t="s">
        <v>188</v>
      </c>
      <c r="E353" s="41"/>
      <c r="F353" s="243" t="s">
        <v>1910</v>
      </c>
      <c r="G353" s="41"/>
      <c r="H353" s="41"/>
      <c r="I353" s="244"/>
      <c r="J353" s="41"/>
      <c r="K353" s="41"/>
      <c r="L353" s="45"/>
      <c r="M353" s="245"/>
      <c r="N353" s="246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188</v>
      </c>
      <c r="AU353" s="18" t="s">
        <v>78</v>
      </c>
    </row>
    <row r="354" s="2" customFormat="1" ht="16.5" customHeight="1">
      <c r="A354" s="39"/>
      <c r="B354" s="40"/>
      <c r="C354" s="280" t="s">
        <v>352</v>
      </c>
      <c r="D354" s="280" t="s">
        <v>400</v>
      </c>
      <c r="E354" s="281" t="s">
        <v>1912</v>
      </c>
      <c r="F354" s="282" t="s">
        <v>1913</v>
      </c>
      <c r="G354" s="283" t="s">
        <v>400</v>
      </c>
      <c r="H354" s="284">
        <v>139.65000000000001</v>
      </c>
      <c r="I354" s="285"/>
      <c r="J354" s="286">
        <f>ROUND(I354*H354,2)</f>
        <v>0</v>
      </c>
      <c r="K354" s="282" t="s">
        <v>1</v>
      </c>
      <c r="L354" s="287"/>
      <c r="M354" s="288" t="s">
        <v>1</v>
      </c>
      <c r="N354" s="289" t="s">
        <v>43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227</v>
      </c>
      <c r="AT354" s="240" t="s">
        <v>400</v>
      </c>
      <c r="AU354" s="240" t="s">
        <v>78</v>
      </c>
      <c r="AY354" s="18" t="s">
        <v>179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85</v>
      </c>
      <c r="BK354" s="241">
        <f>ROUND(I354*H354,2)</f>
        <v>0</v>
      </c>
      <c r="BL354" s="18" t="s">
        <v>186</v>
      </c>
      <c r="BM354" s="240" t="s">
        <v>3842</v>
      </c>
    </row>
    <row r="355" s="2" customFormat="1">
      <c r="A355" s="39"/>
      <c r="B355" s="40"/>
      <c r="C355" s="41"/>
      <c r="D355" s="242" t="s">
        <v>188</v>
      </c>
      <c r="E355" s="41"/>
      <c r="F355" s="243" t="s">
        <v>1913</v>
      </c>
      <c r="G355" s="41"/>
      <c r="H355" s="41"/>
      <c r="I355" s="244"/>
      <c r="J355" s="41"/>
      <c r="K355" s="41"/>
      <c r="L355" s="45"/>
      <c r="M355" s="245"/>
      <c r="N355" s="24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188</v>
      </c>
      <c r="AU355" s="18" t="s">
        <v>78</v>
      </c>
    </row>
    <row r="356" s="13" customFormat="1">
      <c r="A356" s="13"/>
      <c r="B356" s="247"/>
      <c r="C356" s="248"/>
      <c r="D356" s="242" t="s">
        <v>190</v>
      </c>
      <c r="E356" s="249" t="s">
        <v>1</v>
      </c>
      <c r="F356" s="250" t="s">
        <v>3843</v>
      </c>
      <c r="G356" s="248"/>
      <c r="H356" s="251">
        <v>139.65000000000001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190</v>
      </c>
      <c r="AU356" s="257" t="s">
        <v>78</v>
      </c>
      <c r="AV356" s="13" t="s">
        <v>87</v>
      </c>
      <c r="AW356" s="13" t="s">
        <v>34</v>
      </c>
      <c r="AX356" s="13" t="s">
        <v>78</v>
      </c>
      <c r="AY356" s="257" t="s">
        <v>179</v>
      </c>
    </row>
    <row r="357" s="14" customFormat="1">
      <c r="A357" s="14"/>
      <c r="B357" s="258"/>
      <c r="C357" s="259"/>
      <c r="D357" s="242" t="s">
        <v>190</v>
      </c>
      <c r="E357" s="260" t="s">
        <v>1</v>
      </c>
      <c r="F357" s="261" t="s">
        <v>192</v>
      </c>
      <c r="G357" s="259"/>
      <c r="H357" s="262">
        <v>139.65000000000001</v>
      </c>
      <c r="I357" s="263"/>
      <c r="J357" s="259"/>
      <c r="K357" s="259"/>
      <c r="L357" s="264"/>
      <c r="M357" s="308"/>
      <c r="N357" s="309"/>
      <c r="O357" s="309"/>
      <c r="P357" s="309"/>
      <c r="Q357" s="309"/>
      <c r="R357" s="309"/>
      <c r="S357" s="309"/>
      <c r="T357" s="31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190</v>
      </c>
      <c r="AU357" s="268" t="s">
        <v>78</v>
      </c>
      <c r="AV357" s="14" t="s">
        <v>186</v>
      </c>
      <c r="AW357" s="14" t="s">
        <v>34</v>
      </c>
      <c r="AX357" s="14" t="s">
        <v>85</v>
      </c>
      <c r="AY357" s="268" t="s">
        <v>179</v>
      </c>
    </row>
    <row r="358" s="2" customFormat="1" ht="6.96" customHeight="1">
      <c r="A358" s="39"/>
      <c r="B358" s="67"/>
      <c r="C358" s="68"/>
      <c r="D358" s="68"/>
      <c r="E358" s="68"/>
      <c r="F358" s="68"/>
      <c r="G358" s="68"/>
      <c r="H358" s="68"/>
      <c r="I358" s="68"/>
      <c r="J358" s="68"/>
      <c r="K358" s="68"/>
      <c r="L358" s="45"/>
      <c r="M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</sheetData>
  <sheetProtection sheet="1" autoFilter="0" formatColumns="0" formatRows="0" objects="1" scenarios="1" spinCount="100000" saltValue="kiNkd2KqXUA9a8iJJ5oMO6S7n3I3hZ13jfdKarK5PVw/47TLFGGGGc98kLt7YFbnxvaNGDnX+97ezTaBZDrLqQ==" hashValue="4ZFCTjHUnZmfPMj9BMbFGJwcVY70YctnHnVGcqOZvfAWIjv6V9K4odYlSyK2Z0Ii1F1v8bJrKkPE6YDhHDB4mA==" algorithmName="SHA-512" password="CC35"/>
  <autoFilter ref="C119:K3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3844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ROUND((SUM(BE124:BE157)),  2)</f>
        <v>0</v>
      </c>
      <c r="G35" s="39"/>
      <c r="H35" s="39"/>
      <c r="I35" s="166">
        <v>0.20999999999999999</v>
      </c>
      <c r="J35" s="165">
        <f>ROUND(((SUM(BE124:BE157))*I35),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ROUND((SUM(BF124:BF157)),  2)</f>
        <v>0</v>
      </c>
      <c r="G36" s="39"/>
      <c r="H36" s="39"/>
      <c r="I36" s="166">
        <v>0.14999999999999999</v>
      </c>
      <c r="J36" s="165">
        <f>ROUND(((SUM(BF124:BF157))*I36),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ROUND((SUM(BG124:BG157)),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ROUND((SUM(BH124:BH157)),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ROUND((SUM(BI124:BI157)),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VRN 101, 402 - Vedlejší rozpočtové náklady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1917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2309</v>
      </c>
      <c r="E100" s="199"/>
      <c r="F100" s="199"/>
      <c r="G100" s="199"/>
      <c r="H100" s="199"/>
      <c r="I100" s="199"/>
      <c r="J100" s="200">
        <f>J126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1919</v>
      </c>
      <c r="E101" s="199"/>
      <c r="F101" s="199"/>
      <c r="G101" s="199"/>
      <c r="H101" s="199"/>
      <c r="I101" s="199"/>
      <c r="J101" s="200">
        <f>J132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2310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Klatovy - cyklostezka podél I/22 v Puškinově ulici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2360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VRN 101, 402 - Vedlejší rozpočtové náklady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Klatovy </v>
      </c>
      <c r="G118" s="41"/>
      <c r="H118" s="41"/>
      <c r="I118" s="33" t="s">
        <v>24</v>
      </c>
      <c r="J118" s="80" t="str">
        <f>IF(J14="","",J14)</f>
        <v>2. 11. 2023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26</v>
      </c>
      <c r="D120" s="41"/>
      <c r="E120" s="41"/>
      <c r="F120" s="28" t="str">
        <f>E17</f>
        <v xml:space="preserve"> </v>
      </c>
      <c r="G120" s="41"/>
      <c r="H120" s="41"/>
      <c r="I120" s="33" t="s">
        <v>32</v>
      </c>
      <c r="J120" s="37" t="str">
        <f>E23</f>
        <v>Projekce dopravní Filip,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165</v>
      </c>
      <c r="D123" s="205" t="s">
        <v>63</v>
      </c>
      <c r="E123" s="205" t="s">
        <v>59</v>
      </c>
      <c r="F123" s="205" t="s">
        <v>60</v>
      </c>
      <c r="G123" s="205" t="s">
        <v>166</v>
      </c>
      <c r="H123" s="205" t="s">
        <v>167</v>
      </c>
      <c r="I123" s="205" t="s">
        <v>168</v>
      </c>
      <c r="J123" s="205" t="s">
        <v>146</v>
      </c>
      <c r="K123" s="206" t="s">
        <v>169</v>
      </c>
      <c r="L123" s="207"/>
      <c r="M123" s="101" t="s">
        <v>1</v>
      </c>
      <c r="N123" s="102" t="s">
        <v>42</v>
      </c>
      <c r="O123" s="102" t="s">
        <v>170</v>
      </c>
      <c r="P123" s="102" t="s">
        <v>171</v>
      </c>
      <c r="Q123" s="102" t="s">
        <v>172</v>
      </c>
      <c r="R123" s="102" t="s">
        <v>173</v>
      </c>
      <c r="S123" s="102" t="s">
        <v>174</v>
      </c>
      <c r="T123" s="103" t="s">
        <v>175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176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0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148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77</v>
      </c>
      <c r="E125" s="216" t="s">
        <v>106</v>
      </c>
      <c r="F125" s="216" t="s">
        <v>1920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P126+P132+P135</f>
        <v>0</v>
      </c>
      <c r="Q125" s="221"/>
      <c r="R125" s="222">
        <f>R126+R132+R135</f>
        <v>0</v>
      </c>
      <c r="S125" s="221"/>
      <c r="T125" s="223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211</v>
      </c>
      <c r="AT125" s="225" t="s">
        <v>77</v>
      </c>
      <c r="AU125" s="225" t="s">
        <v>78</v>
      </c>
      <c r="AY125" s="224" t="s">
        <v>179</v>
      </c>
      <c r="BK125" s="226">
        <f>BK126+BK132+BK135</f>
        <v>0</v>
      </c>
    </row>
    <row r="126" s="12" customFormat="1" ht="22.8" customHeight="1">
      <c r="A126" s="12"/>
      <c r="B126" s="213"/>
      <c r="C126" s="214"/>
      <c r="D126" s="215" t="s">
        <v>77</v>
      </c>
      <c r="E126" s="227" t="s">
        <v>2329</v>
      </c>
      <c r="F126" s="227" t="s">
        <v>2330</v>
      </c>
      <c r="G126" s="214"/>
      <c r="H126" s="214"/>
      <c r="I126" s="217"/>
      <c r="J126" s="228">
        <f>BK126</f>
        <v>0</v>
      </c>
      <c r="K126" s="214"/>
      <c r="L126" s="219"/>
      <c r="M126" s="220"/>
      <c r="N126" s="221"/>
      <c r="O126" s="221"/>
      <c r="P126" s="222">
        <f>SUM(P127:P131)</f>
        <v>0</v>
      </c>
      <c r="Q126" s="221"/>
      <c r="R126" s="222">
        <f>SUM(R127:R131)</f>
        <v>0</v>
      </c>
      <c r="S126" s="221"/>
      <c r="T126" s="22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77</v>
      </c>
      <c r="AU126" s="225" t="s">
        <v>85</v>
      </c>
      <c r="AY126" s="224" t="s">
        <v>179</v>
      </c>
      <c r="BK126" s="226">
        <f>SUM(BK127:BK131)</f>
        <v>0</v>
      </c>
    </row>
    <row r="127" s="2" customFormat="1" ht="16.5" customHeight="1">
      <c r="A127" s="39"/>
      <c r="B127" s="40"/>
      <c r="C127" s="229" t="s">
        <v>227</v>
      </c>
      <c r="D127" s="229" t="s">
        <v>181</v>
      </c>
      <c r="E127" s="230" t="s">
        <v>2331</v>
      </c>
      <c r="F127" s="231" t="s">
        <v>2330</v>
      </c>
      <c r="G127" s="232" t="s">
        <v>1283</v>
      </c>
      <c r="H127" s="233">
        <v>1</v>
      </c>
      <c r="I127" s="234"/>
      <c r="J127" s="235">
        <f>ROUND(I127*H127,2)</f>
        <v>0</v>
      </c>
      <c r="K127" s="231" t="s">
        <v>185</v>
      </c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1925</v>
      </c>
      <c r="AT127" s="240" t="s">
        <v>181</v>
      </c>
      <c r="AU127" s="240" t="s">
        <v>87</v>
      </c>
      <c r="AY127" s="18" t="s">
        <v>179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85</v>
      </c>
      <c r="BK127" s="241">
        <f>ROUND(I127*H127,2)</f>
        <v>0</v>
      </c>
      <c r="BL127" s="18" t="s">
        <v>1925</v>
      </c>
      <c r="BM127" s="240" t="s">
        <v>2332</v>
      </c>
    </row>
    <row r="128" s="2" customFormat="1">
      <c r="A128" s="39"/>
      <c r="B128" s="40"/>
      <c r="C128" s="41"/>
      <c r="D128" s="242" t="s">
        <v>188</v>
      </c>
      <c r="E128" s="41"/>
      <c r="F128" s="243" t="s">
        <v>2330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188</v>
      </c>
      <c r="AU128" s="18" t="s">
        <v>87</v>
      </c>
    </row>
    <row r="129" s="2" customFormat="1" ht="16.5" customHeight="1">
      <c r="A129" s="39"/>
      <c r="B129" s="40"/>
      <c r="C129" s="229" t="s">
        <v>216</v>
      </c>
      <c r="D129" s="229" t="s">
        <v>181</v>
      </c>
      <c r="E129" s="230" t="s">
        <v>2333</v>
      </c>
      <c r="F129" s="231" t="s">
        <v>2334</v>
      </c>
      <c r="G129" s="232" t="s">
        <v>1283</v>
      </c>
      <c r="H129" s="233">
        <v>1</v>
      </c>
      <c r="I129" s="234"/>
      <c r="J129" s="235">
        <f>ROUND(I129*H129,2)</f>
        <v>0</v>
      </c>
      <c r="K129" s="231" t="s">
        <v>185</v>
      </c>
      <c r="L129" s="45"/>
      <c r="M129" s="236" t="s">
        <v>1</v>
      </c>
      <c r="N129" s="237" t="s">
        <v>43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1925</v>
      </c>
      <c r="AT129" s="240" t="s">
        <v>181</v>
      </c>
      <c r="AU129" s="240" t="s">
        <v>87</v>
      </c>
      <c r="AY129" s="18" t="s">
        <v>179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85</v>
      </c>
      <c r="BK129" s="241">
        <f>ROUND(I129*H129,2)</f>
        <v>0</v>
      </c>
      <c r="BL129" s="18" t="s">
        <v>1925</v>
      </c>
      <c r="BM129" s="240" t="s">
        <v>2335</v>
      </c>
    </row>
    <row r="130" s="2" customFormat="1">
      <c r="A130" s="39"/>
      <c r="B130" s="40"/>
      <c r="C130" s="41"/>
      <c r="D130" s="242" t="s">
        <v>188</v>
      </c>
      <c r="E130" s="41"/>
      <c r="F130" s="243" t="s">
        <v>2334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188</v>
      </c>
      <c r="AU130" s="18" t="s">
        <v>87</v>
      </c>
    </row>
    <row r="131" s="2" customFormat="1">
      <c r="A131" s="39"/>
      <c r="B131" s="40"/>
      <c r="C131" s="41"/>
      <c r="D131" s="242" t="s">
        <v>198</v>
      </c>
      <c r="E131" s="41"/>
      <c r="F131" s="269" t="s">
        <v>2336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198</v>
      </c>
      <c r="AU131" s="18" t="s">
        <v>87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1930</v>
      </c>
      <c r="F132" s="227" t="s">
        <v>1931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211</v>
      </c>
      <c r="AT132" s="225" t="s">
        <v>77</v>
      </c>
      <c r="AU132" s="225" t="s">
        <v>85</v>
      </c>
      <c r="AY132" s="224" t="s">
        <v>179</v>
      </c>
      <c r="BK132" s="226">
        <f>SUM(BK133:BK134)</f>
        <v>0</v>
      </c>
    </row>
    <row r="133" s="2" customFormat="1" ht="16.5" customHeight="1">
      <c r="A133" s="39"/>
      <c r="B133" s="40"/>
      <c r="C133" s="229" t="s">
        <v>250</v>
      </c>
      <c r="D133" s="229" t="s">
        <v>181</v>
      </c>
      <c r="E133" s="230" t="s">
        <v>2337</v>
      </c>
      <c r="F133" s="231" t="s">
        <v>2338</v>
      </c>
      <c r="G133" s="232" t="s">
        <v>1283</v>
      </c>
      <c r="H133" s="233">
        <v>1</v>
      </c>
      <c r="I133" s="234"/>
      <c r="J133" s="235">
        <f>ROUND(I133*H133,2)</f>
        <v>0</v>
      </c>
      <c r="K133" s="231" t="s">
        <v>185</v>
      </c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1925</v>
      </c>
      <c r="AT133" s="240" t="s">
        <v>181</v>
      </c>
      <c r="AU133" s="240" t="s">
        <v>87</v>
      </c>
      <c r="AY133" s="18" t="s">
        <v>179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85</v>
      </c>
      <c r="BK133" s="241">
        <f>ROUND(I133*H133,2)</f>
        <v>0</v>
      </c>
      <c r="BL133" s="18" t="s">
        <v>1925</v>
      </c>
      <c r="BM133" s="240" t="s">
        <v>2339</v>
      </c>
    </row>
    <row r="134" s="2" customFormat="1">
      <c r="A134" s="39"/>
      <c r="B134" s="40"/>
      <c r="C134" s="41"/>
      <c r="D134" s="242" t="s">
        <v>188</v>
      </c>
      <c r="E134" s="41"/>
      <c r="F134" s="243" t="s">
        <v>2338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188</v>
      </c>
      <c r="AU134" s="18" t="s">
        <v>87</v>
      </c>
    </row>
    <row r="135" s="12" customFormat="1" ht="22.8" customHeight="1">
      <c r="A135" s="12"/>
      <c r="B135" s="213"/>
      <c r="C135" s="214"/>
      <c r="D135" s="215" t="s">
        <v>77</v>
      </c>
      <c r="E135" s="227" t="s">
        <v>2340</v>
      </c>
      <c r="F135" s="227" t="s">
        <v>2341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SUM(P136:P157)</f>
        <v>0</v>
      </c>
      <c r="Q135" s="221"/>
      <c r="R135" s="222">
        <f>SUM(R136:R157)</f>
        <v>0</v>
      </c>
      <c r="S135" s="221"/>
      <c r="T135" s="223">
        <f>SUM(T136:T157)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211</v>
      </c>
      <c r="AT135" s="225" t="s">
        <v>77</v>
      </c>
      <c r="AU135" s="225" t="s">
        <v>85</v>
      </c>
      <c r="AY135" s="224" t="s">
        <v>179</v>
      </c>
      <c r="BK135" s="226">
        <f>SUM(BK136:BK157)</f>
        <v>0</v>
      </c>
    </row>
    <row r="136" s="2" customFormat="1" ht="24.15" customHeight="1">
      <c r="A136" s="39"/>
      <c r="B136" s="40"/>
      <c r="C136" s="229" t="s">
        <v>258</v>
      </c>
      <c r="D136" s="229" t="s">
        <v>181</v>
      </c>
      <c r="E136" s="230" t="s">
        <v>3845</v>
      </c>
      <c r="F136" s="231" t="s">
        <v>3846</v>
      </c>
      <c r="G136" s="232" t="s">
        <v>2344</v>
      </c>
      <c r="H136" s="233">
        <v>6305.9200000000001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43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1925</v>
      </c>
      <c r="AT136" s="240" t="s">
        <v>181</v>
      </c>
      <c r="AU136" s="240" t="s">
        <v>87</v>
      </c>
      <c r="AY136" s="18" t="s">
        <v>179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85</v>
      </c>
      <c r="BK136" s="241">
        <f>ROUND(I136*H136,2)</f>
        <v>0</v>
      </c>
      <c r="BL136" s="18" t="s">
        <v>1925</v>
      </c>
      <c r="BM136" s="240" t="s">
        <v>3847</v>
      </c>
    </row>
    <row r="137" s="2" customFormat="1">
      <c r="A137" s="39"/>
      <c r="B137" s="40"/>
      <c r="C137" s="41"/>
      <c r="D137" s="242" t="s">
        <v>188</v>
      </c>
      <c r="E137" s="41"/>
      <c r="F137" s="243" t="s">
        <v>2346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188</v>
      </c>
      <c r="AU137" s="18" t="s">
        <v>87</v>
      </c>
    </row>
    <row r="138" s="2" customFormat="1">
      <c r="A138" s="39"/>
      <c r="B138" s="40"/>
      <c r="C138" s="41"/>
      <c r="D138" s="242" t="s">
        <v>198</v>
      </c>
      <c r="E138" s="41"/>
      <c r="F138" s="269" t="s">
        <v>2347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198</v>
      </c>
      <c r="AU138" s="18" t="s">
        <v>87</v>
      </c>
    </row>
    <row r="139" s="15" customFormat="1">
      <c r="A139" s="15"/>
      <c r="B139" s="270"/>
      <c r="C139" s="271"/>
      <c r="D139" s="242" t="s">
        <v>190</v>
      </c>
      <c r="E139" s="272" t="s">
        <v>1</v>
      </c>
      <c r="F139" s="273" t="s">
        <v>3848</v>
      </c>
      <c r="G139" s="271"/>
      <c r="H139" s="272" t="s">
        <v>1</v>
      </c>
      <c r="I139" s="274"/>
      <c r="J139" s="271"/>
      <c r="K139" s="271"/>
      <c r="L139" s="275"/>
      <c r="M139" s="276"/>
      <c r="N139" s="277"/>
      <c r="O139" s="277"/>
      <c r="P139" s="277"/>
      <c r="Q139" s="277"/>
      <c r="R139" s="277"/>
      <c r="S139" s="277"/>
      <c r="T139" s="27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9" t="s">
        <v>190</v>
      </c>
      <c r="AU139" s="279" t="s">
        <v>87</v>
      </c>
      <c r="AV139" s="15" t="s">
        <v>85</v>
      </c>
      <c r="AW139" s="15" t="s">
        <v>34</v>
      </c>
      <c r="AX139" s="15" t="s">
        <v>78</v>
      </c>
      <c r="AY139" s="279" t="s">
        <v>179</v>
      </c>
    </row>
    <row r="140" s="13" customFormat="1">
      <c r="A140" s="13"/>
      <c r="B140" s="247"/>
      <c r="C140" s="248"/>
      <c r="D140" s="242" t="s">
        <v>190</v>
      </c>
      <c r="E140" s="249" t="s">
        <v>1</v>
      </c>
      <c r="F140" s="250" t="s">
        <v>3849</v>
      </c>
      <c r="G140" s="248"/>
      <c r="H140" s="251">
        <v>6305.9200000000001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190</v>
      </c>
      <c r="AU140" s="257" t="s">
        <v>87</v>
      </c>
      <c r="AV140" s="13" t="s">
        <v>87</v>
      </c>
      <c r="AW140" s="13" t="s">
        <v>34</v>
      </c>
      <c r="AX140" s="13" t="s">
        <v>78</v>
      </c>
      <c r="AY140" s="257" t="s">
        <v>179</v>
      </c>
    </row>
    <row r="141" s="14" customFormat="1">
      <c r="A141" s="14"/>
      <c r="B141" s="258"/>
      <c r="C141" s="259"/>
      <c r="D141" s="242" t="s">
        <v>190</v>
      </c>
      <c r="E141" s="260" t="s">
        <v>1</v>
      </c>
      <c r="F141" s="261" t="s">
        <v>192</v>
      </c>
      <c r="G141" s="259"/>
      <c r="H141" s="262">
        <v>6305.9200000000001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190</v>
      </c>
      <c r="AU141" s="268" t="s">
        <v>87</v>
      </c>
      <c r="AV141" s="14" t="s">
        <v>186</v>
      </c>
      <c r="AW141" s="14" t="s">
        <v>34</v>
      </c>
      <c r="AX141" s="14" t="s">
        <v>85</v>
      </c>
      <c r="AY141" s="268" t="s">
        <v>179</v>
      </c>
    </row>
    <row r="142" s="2" customFormat="1" ht="24.15" customHeight="1">
      <c r="A142" s="39"/>
      <c r="B142" s="40"/>
      <c r="C142" s="229" t="s">
        <v>8</v>
      </c>
      <c r="D142" s="229" t="s">
        <v>181</v>
      </c>
      <c r="E142" s="230" t="s">
        <v>3850</v>
      </c>
      <c r="F142" s="231" t="s">
        <v>3851</v>
      </c>
      <c r="G142" s="232" t="s">
        <v>2344</v>
      </c>
      <c r="H142" s="233">
        <v>160.31999999999999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43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1925</v>
      </c>
      <c r="AT142" s="240" t="s">
        <v>181</v>
      </c>
      <c r="AU142" s="240" t="s">
        <v>87</v>
      </c>
      <c r="AY142" s="18" t="s">
        <v>179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85</v>
      </c>
      <c r="BK142" s="241">
        <f>ROUND(I142*H142,2)</f>
        <v>0</v>
      </c>
      <c r="BL142" s="18" t="s">
        <v>1925</v>
      </c>
      <c r="BM142" s="240" t="s">
        <v>3852</v>
      </c>
    </row>
    <row r="143" s="2" customFormat="1">
      <c r="A143" s="39"/>
      <c r="B143" s="40"/>
      <c r="C143" s="41"/>
      <c r="D143" s="242" t="s">
        <v>188</v>
      </c>
      <c r="E143" s="41"/>
      <c r="F143" s="243" t="s">
        <v>2346</v>
      </c>
      <c r="G143" s="41"/>
      <c r="H143" s="41"/>
      <c r="I143" s="244"/>
      <c r="J143" s="41"/>
      <c r="K143" s="41"/>
      <c r="L143" s="45"/>
      <c r="M143" s="245"/>
      <c r="N143" s="24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188</v>
      </c>
      <c r="AU143" s="18" t="s">
        <v>87</v>
      </c>
    </row>
    <row r="144" s="2" customFormat="1">
      <c r="A144" s="39"/>
      <c r="B144" s="40"/>
      <c r="C144" s="41"/>
      <c r="D144" s="242" t="s">
        <v>198</v>
      </c>
      <c r="E144" s="41"/>
      <c r="F144" s="269" t="s">
        <v>2347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198</v>
      </c>
      <c r="AU144" s="18" t="s">
        <v>87</v>
      </c>
    </row>
    <row r="145" s="15" customFormat="1">
      <c r="A145" s="15"/>
      <c r="B145" s="270"/>
      <c r="C145" s="271"/>
      <c r="D145" s="242" t="s">
        <v>190</v>
      </c>
      <c r="E145" s="272" t="s">
        <v>1</v>
      </c>
      <c r="F145" s="273" t="s">
        <v>3853</v>
      </c>
      <c r="G145" s="271"/>
      <c r="H145" s="272" t="s">
        <v>1</v>
      </c>
      <c r="I145" s="274"/>
      <c r="J145" s="271"/>
      <c r="K145" s="271"/>
      <c r="L145" s="275"/>
      <c r="M145" s="276"/>
      <c r="N145" s="277"/>
      <c r="O145" s="277"/>
      <c r="P145" s="277"/>
      <c r="Q145" s="277"/>
      <c r="R145" s="277"/>
      <c r="S145" s="277"/>
      <c r="T145" s="27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9" t="s">
        <v>190</v>
      </c>
      <c r="AU145" s="279" t="s">
        <v>87</v>
      </c>
      <c r="AV145" s="15" t="s">
        <v>85</v>
      </c>
      <c r="AW145" s="15" t="s">
        <v>34</v>
      </c>
      <c r="AX145" s="15" t="s">
        <v>78</v>
      </c>
      <c r="AY145" s="279" t="s">
        <v>179</v>
      </c>
    </row>
    <row r="146" s="13" customFormat="1">
      <c r="A146" s="13"/>
      <c r="B146" s="247"/>
      <c r="C146" s="248"/>
      <c r="D146" s="242" t="s">
        <v>190</v>
      </c>
      <c r="E146" s="249" t="s">
        <v>1</v>
      </c>
      <c r="F146" s="250" t="s">
        <v>3854</v>
      </c>
      <c r="G146" s="248"/>
      <c r="H146" s="251">
        <v>160.31999999999999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7" t="s">
        <v>190</v>
      </c>
      <c r="AU146" s="257" t="s">
        <v>87</v>
      </c>
      <c r="AV146" s="13" t="s">
        <v>87</v>
      </c>
      <c r="AW146" s="13" t="s">
        <v>34</v>
      </c>
      <c r="AX146" s="13" t="s">
        <v>78</v>
      </c>
      <c r="AY146" s="257" t="s">
        <v>179</v>
      </c>
    </row>
    <row r="147" s="14" customFormat="1">
      <c r="A147" s="14"/>
      <c r="B147" s="258"/>
      <c r="C147" s="259"/>
      <c r="D147" s="242" t="s">
        <v>190</v>
      </c>
      <c r="E147" s="260" t="s">
        <v>1</v>
      </c>
      <c r="F147" s="261" t="s">
        <v>192</v>
      </c>
      <c r="G147" s="259"/>
      <c r="H147" s="262">
        <v>160.31999999999999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190</v>
      </c>
      <c r="AU147" s="268" t="s">
        <v>87</v>
      </c>
      <c r="AV147" s="14" t="s">
        <v>186</v>
      </c>
      <c r="AW147" s="14" t="s">
        <v>34</v>
      </c>
      <c r="AX147" s="14" t="s">
        <v>85</v>
      </c>
      <c r="AY147" s="268" t="s">
        <v>179</v>
      </c>
    </row>
    <row r="148" s="2" customFormat="1" ht="24.15" customHeight="1">
      <c r="A148" s="39"/>
      <c r="B148" s="40"/>
      <c r="C148" s="229" t="s">
        <v>284</v>
      </c>
      <c r="D148" s="229" t="s">
        <v>181</v>
      </c>
      <c r="E148" s="230" t="s">
        <v>3855</v>
      </c>
      <c r="F148" s="231" t="s">
        <v>3856</v>
      </c>
      <c r="G148" s="232" t="s">
        <v>2344</v>
      </c>
      <c r="H148" s="233">
        <v>1723.8699999999999</v>
      </c>
      <c r="I148" s="234"/>
      <c r="J148" s="235">
        <f>ROUND(I148*H148,2)</f>
        <v>0</v>
      </c>
      <c r="K148" s="231" t="s">
        <v>1</v>
      </c>
      <c r="L148" s="45"/>
      <c r="M148" s="236" t="s">
        <v>1</v>
      </c>
      <c r="N148" s="237" t="s">
        <v>43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1925</v>
      </c>
      <c r="AT148" s="240" t="s">
        <v>181</v>
      </c>
      <c r="AU148" s="240" t="s">
        <v>87</v>
      </c>
      <c r="AY148" s="18" t="s">
        <v>179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85</v>
      </c>
      <c r="BK148" s="241">
        <f>ROUND(I148*H148,2)</f>
        <v>0</v>
      </c>
      <c r="BL148" s="18" t="s">
        <v>1925</v>
      </c>
      <c r="BM148" s="240" t="s">
        <v>3857</v>
      </c>
    </row>
    <row r="149" s="2" customFormat="1">
      <c r="A149" s="39"/>
      <c r="B149" s="40"/>
      <c r="C149" s="41"/>
      <c r="D149" s="242" t="s">
        <v>188</v>
      </c>
      <c r="E149" s="41"/>
      <c r="F149" s="243" t="s">
        <v>2346</v>
      </c>
      <c r="G149" s="41"/>
      <c r="H149" s="41"/>
      <c r="I149" s="244"/>
      <c r="J149" s="41"/>
      <c r="K149" s="41"/>
      <c r="L149" s="45"/>
      <c r="M149" s="245"/>
      <c r="N149" s="24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188</v>
      </c>
      <c r="AU149" s="18" t="s">
        <v>87</v>
      </c>
    </row>
    <row r="150" s="15" customFormat="1">
      <c r="A150" s="15"/>
      <c r="B150" s="270"/>
      <c r="C150" s="271"/>
      <c r="D150" s="242" t="s">
        <v>190</v>
      </c>
      <c r="E150" s="272" t="s">
        <v>1</v>
      </c>
      <c r="F150" s="273" t="s">
        <v>3858</v>
      </c>
      <c r="G150" s="271"/>
      <c r="H150" s="272" t="s">
        <v>1</v>
      </c>
      <c r="I150" s="274"/>
      <c r="J150" s="271"/>
      <c r="K150" s="271"/>
      <c r="L150" s="275"/>
      <c r="M150" s="276"/>
      <c r="N150" s="277"/>
      <c r="O150" s="277"/>
      <c r="P150" s="277"/>
      <c r="Q150" s="277"/>
      <c r="R150" s="277"/>
      <c r="S150" s="277"/>
      <c r="T150" s="27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9" t="s">
        <v>190</v>
      </c>
      <c r="AU150" s="279" t="s">
        <v>87</v>
      </c>
      <c r="AV150" s="15" t="s">
        <v>85</v>
      </c>
      <c r="AW150" s="15" t="s">
        <v>34</v>
      </c>
      <c r="AX150" s="15" t="s">
        <v>78</v>
      </c>
      <c r="AY150" s="279" t="s">
        <v>179</v>
      </c>
    </row>
    <row r="151" s="13" customFormat="1">
      <c r="A151" s="13"/>
      <c r="B151" s="247"/>
      <c r="C151" s="248"/>
      <c r="D151" s="242" t="s">
        <v>190</v>
      </c>
      <c r="E151" s="249" t="s">
        <v>1</v>
      </c>
      <c r="F151" s="250" t="s">
        <v>3859</v>
      </c>
      <c r="G151" s="248"/>
      <c r="H151" s="251">
        <v>1723.8699999999999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190</v>
      </c>
      <c r="AU151" s="257" t="s">
        <v>87</v>
      </c>
      <c r="AV151" s="13" t="s">
        <v>87</v>
      </c>
      <c r="AW151" s="13" t="s">
        <v>34</v>
      </c>
      <c r="AX151" s="13" t="s">
        <v>78</v>
      </c>
      <c r="AY151" s="257" t="s">
        <v>179</v>
      </c>
    </row>
    <row r="152" s="14" customFormat="1">
      <c r="A152" s="14"/>
      <c r="B152" s="258"/>
      <c r="C152" s="259"/>
      <c r="D152" s="242" t="s">
        <v>190</v>
      </c>
      <c r="E152" s="260" t="s">
        <v>1</v>
      </c>
      <c r="F152" s="261" t="s">
        <v>192</v>
      </c>
      <c r="G152" s="259"/>
      <c r="H152" s="262">
        <v>1723.8699999999999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190</v>
      </c>
      <c r="AU152" s="268" t="s">
        <v>87</v>
      </c>
      <c r="AV152" s="14" t="s">
        <v>186</v>
      </c>
      <c r="AW152" s="14" t="s">
        <v>34</v>
      </c>
      <c r="AX152" s="14" t="s">
        <v>85</v>
      </c>
      <c r="AY152" s="268" t="s">
        <v>179</v>
      </c>
    </row>
    <row r="153" s="2" customFormat="1" ht="24.15" customHeight="1">
      <c r="A153" s="39"/>
      <c r="B153" s="40"/>
      <c r="C153" s="229" t="s">
        <v>290</v>
      </c>
      <c r="D153" s="229" t="s">
        <v>181</v>
      </c>
      <c r="E153" s="230" t="s">
        <v>3860</v>
      </c>
      <c r="F153" s="231" t="s">
        <v>3861</v>
      </c>
      <c r="G153" s="232" t="s">
        <v>2344</v>
      </c>
      <c r="H153" s="233">
        <v>1483.3299999999999</v>
      </c>
      <c r="I153" s="234"/>
      <c r="J153" s="235">
        <f>ROUND(I153*H153,2)</f>
        <v>0</v>
      </c>
      <c r="K153" s="231" t="s">
        <v>1</v>
      </c>
      <c r="L153" s="45"/>
      <c r="M153" s="236" t="s">
        <v>1</v>
      </c>
      <c r="N153" s="237" t="s">
        <v>43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1925</v>
      </c>
      <c r="AT153" s="240" t="s">
        <v>181</v>
      </c>
      <c r="AU153" s="240" t="s">
        <v>87</v>
      </c>
      <c r="AY153" s="18" t="s">
        <v>179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85</v>
      </c>
      <c r="BK153" s="241">
        <f>ROUND(I153*H153,2)</f>
        <v>0</v>
      </c>
      <c r="BL153" s="18" t="s">
        <v>1925</v>
      </c>
      <c r="BM153" s="240" t="s">
        <v>3862</v>
      </c>
    </row>
    <row r="154" s="2" customFormat="1">
      <c r="A154" s="39"/>
      <c r="B154" s="40"/>
      <c r="C154" s="41"/>
      <c r="D154" s="242" t="s">
        <v>188</v>
      </c>
      <c r="E154" s="41"/>
      <c r="F154" s="243" t="s">
        <v>2346</v>
      </c>
      <c r="G154" s="41"/>
      <c r="H154" s="41"/>
      <c r="I154" s="244"/>
      <c r="J154" s="41"/>
      <c r="K154" s="41"/>
      <c r="L154" s="45"/>
      <c r="M154" s="245"/>
      <c r="N154" s="24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188</v>
      </c>
      <c r="AU154" s="18" t="s">
        <v>87</v>
      </c>
    </row>
    <row r="155" s="15" customFormat="1">
      <c r="A155" s="15"/>
      <c r="B155" s="270"/>
      <c r="C155" s="271"/>
      <c r="D155" s="242" t="s">
        <v>190</v>
      </c>
      <c r="E155" s="272" t="s">
        <v>1</v>
      </c>
      <c r="F155" s="273" t="s">
        <v>3863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9" t="s">
        <v>190</v>
      </c>
      <c r="AU155" s="279" t="s">
        <v>87</v>
      </c>
      <c r="AV155" s="15" t="s">
        <v>85</v>
      </c>
      <c r="AW155" s="15" t="s">
        <v>34</v>
      </c>
      <c r="AX155" s="15" t="s">
        <v>78</v>
      </c>
      <c r="AY155" s="279" t="s">
        <v>179</v>
      </c>
    </row>
    <row r="156" s="13" customFormat="1">
      <c r="A156" s="13"/>
      <c r="B156" s="247"/>
      <c r="C156" s="248"/>
      <c r="D156" s="242" t="s">
        <v>190</v>
      </c>
      <c r="E156" s="249" t="s">
        <v>1</v>
      </c>
      <c r="F156" s="250" t="s">
        <v>3864</v>
      </c>
      <c r="G156" s="248"/>
      <c r="H156" s="251">
        <v>1483.3299999999999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190</v>
      </c>
      <c r="AU156" s="257" t="s">
        <v>87</v>
      </c>
      <c r="AV156" s="13" t="s">
        <v>87</v>
      </c>
      <c r="AW156" s="13" t="s">
        <v>34</v>
      </c>
      <c r="AX156" s="13" t="s">
        <v>78</v>
      </c>
      <c r="AY156" s="257" t="s">
        <v>179</v>
      </c>
    </row>
    <row r="157" s="14" customFormat="1">
      <c r="A157" s="14"/>
      <c r="B157" s="258"/>
      <c r="C157" s="259"/>
      <c r="D157" s="242" t="s">
        <v>190</v>
      </c>
      <c r="E157" s="260" t="s">
        <v>1</v>
      </c>
      <c r="F157" s="261" t="s">
        <v>192</v>
      </c>
      <c r="G157" s="259"/>
      <c r="H157" s="262">
        <v>1483.3299999999999</v>
      </c>
      <c r="I157" s="263"/>
      <c r="J157" s="259"/>
      <c r="K157" s="259"/>
      <c r="L157" s="264"/>
      <c r="M157" s="308"/>
      <c r="N157" s="309"/>
      <c r="O157" s="309"/>
      <c r="P157" s="309"/>
      <c r="Q157" s="309"/>
      <c r="R157" s="309"/>
      <c r="S157" s="309"/>
      <c r="T157" s="31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190</v>
      </c>
      <c r="AU157" s="268" t="s">
        <v>87</v>
      </c>
      <c r="AV157" s="14" t="s">
        <v>186</v>
      </c>
      <c r="AW157" s="14" t="s">
        <v>34</v>
      </c>
      <c r="AX157" s="14" t="s">
        <v>85</v>
      </c>
      <c r="AY157" s="268" t="s">
        <v>179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FcfIfw5/HL3tE48FX4yR8kRBJq8Ve0Nttb4K7AkZqrCUBsBp98vPaGfcaxJU28SA8PBpx90uhcZ1J489ul8C0A==" hashValue="Ng/9JpsJOd/OqkmHrM5tMmaemgQBuUJeg1+qb16XUa9kSip2ZfZ8EAJ+V9n1mrkemKiYJx7hoN7GwA7K/0cPag==" algorithmName="SHA-512" password="CC35"/>
  <autoFilter ref="C123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87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Klatovy - cyklostezka podél I/22 v Puškinově ulici</v>
      </c>
      <c r="F7" s="152"/>
      <c r="G7" s="152"/>
      <c r="H7" s="152"/>
      <c r="L7" s="21"/>
    </row>
    <row r="8" s="1" customFormat="1" ht="12" customHeight="1">
      <c r="B8" s="21"/>
      <c r="D8" s="152" t="s">
        <v>138</v>
      </c>
      <c r="L8" s="21"/>
    </row>
    <row r="9" s="2" customFormat="1" ht="16.5" customHeight="1">
      <c r="A9" s="39"/>
      <c r="B9" s="45"/>
      <c r="C9" s="39"/>
      <c r="D9" s="39"/>
      <c r="E9" s="153" t="s">
        <v>2360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3865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19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6" t="str">
        <f>'Rekapitulace stavby'!AN8</f>
        <v>2. 11. 2023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38</v>
      </c>
      <c r="E32" s="39"/>
      <c r="F32" s="39"/>
      <c r="G32" s="39"/>
      <c r="H32" s="39"/>
      <c r="I32" s="39"/>
      <c r="J32" s="163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40</v>
      </c>
      <c r="G34" s="39"/>
      <c r="H34" s="39"/>
      <c r="I34" s="164" t="s">
        <v>39</v>
      </c>
      <c r="J34" s="164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42</v>
      </c>
      <c r="E35" s="152" t="s">
        <v>43</v>
      </c>
      <c r="F35" s="165">
        <f>ROUND((SUM(BE123:BE136)),  2)</f>
        <v>0</v>
      </c>
      <c r="G35" s="39"/>
      <c r="H35" s="39"/>
      <c r="I35" s="166">
        <v>0.20999999999999999</v>
      </c>
      <c r="J35" s="165">
        <f>ROUND(((SUM(BE123:BE136))*I35),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44</v>
      </c>
      <c r="F36" s="165">
        <f>ROUND((SUM(BF123:BF136)),  2)</f>
        <v>0</v>
      </c>
      <c r="G36" s="39"/>
      <c r="H36" s="39"/>
      <c r="I36" s="166">
        <v>0.14999999999999999</v>
      </c>
      <c r="J36" s="165">
        <f>ROUND(((SUM(BF123:BF136))*I36),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ROUND((SUM(BG123:BG136)),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46</v>
      </c>
      <c r="F38" s="165">
        <f>ROUND((SUM(BH123:BH136)),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ROUND((SUM(BI123:BI136)),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48</v>
      </c>
      <c r="E41" s="169"/>
      <c r="F41" s="169"/>
      <c r="G41" s="170" t="s">
        <v>49</v>
      </c>
      <c r="H41" s="171" t="s">
        <v>50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51</v>
      </c>
      <c r="E50" s="175"/>
      <c r="F50" s="175"/>
      <c r="G50" s="174" t="s">
        <v>52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53</v>
      </c>
      <c r="E61" s="177"/>
      <c r="F61" s="178" t="s">
        <v>54</v>
      </c>
      <c r="G61" s="176" t="s">
        <v>53</v>
      </c>
      <c r="H61" s="177"/>
      <c r="I61" s="177"/>
      <c r="J61" s="179" t="s">
        <v>54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55</v>
      </c>
      <c r="E65" s="180"/>
      <c r="F65" s="180"/>
      <c r="G65" s="174" t="s">
        <v>56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53</v>
      </c>
      <c r="E76" s="177"/>
      <c r="F76" s="178" t="s">
        <v>54</v>
      </c>
      <c r="G76" s="176" t="s">
        <v>53</v>
      </c>
      <c r="H76" s="177"/>
      <c r="I76" s="177"/>
      <c r="J76" s="179" t="s">
        <v>54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Klatovy - cyklostezka podél I/22 v Puškinově ulici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2360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VRN 302, 303 - Vedlejší rozpočtové náklady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Klatovy </v>
      </c>
      <c r="G91" s="41"/>
      <c r="H91" s="41"/>
      <c r="I91" s="33" t="s">
        <v>24</v>
      </c>
      <c r="J91" s="80" t="str">
        <f>IF(J14="","",J14)</f>
        <v>2. 11. 2023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26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Projekce dopravní Filip,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145</v>
      </c>
      <c r="D96" s="188"/>
      <c r="E96" s="188"/>
      <c r="F96" s="188"/>
      <c r="G96" s="188"/>
      <c r="H96" s="188"/>
      <c r="I96" s="188"/>
      <c r="J96" s="189" t="s">
        <v>146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147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148</v>
      </c>
    </row>
    <row r="99" s="9" customFormat="1" ht="24.96" customHeight="1">
      <c r="A99" s="9"/>
      <c r="B99" s="191"/>
      <c r="C99" s="192"/>
      <c r="D99" s="193" t="s">
        <v>1917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2309</v>
      </c>
      <c r="E100" s="199"/>
      <c r="F100" s="199"/>
      <c r="G100" s="199"/>
      <c r="H100" s="199"/>
      <c r="I100" s="199"/>
      <c r="J100" s="200">
        <f>J125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1919</v>
      </c>
      <c r="E101" s="199"/>
      <c r="F101" s="199"/>
      <c r="G101" s="199"/>
      <c r="H101" s="199"/>
      <c r="I101" s="199"/>
      <c r="J101" s="200">
        <f>J131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Klatovy - cyklostezka podél I/22 v Puškinově ulici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138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2360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140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VRN 302, 303 - Vedlejší rozpočtové náklady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</v>
      </c>
      <c r="D117" s="41"/>
      <c r="E117" s="41"/>
      <c r="F117" s="28" t="str">
        <f>F14</f>
        <v xml:space="preserve">Klatovy </v>
      </c>
      <c r="G117" s="41"/>
      <c r="H117" s="41"/>
      <c r="I117" s="33" t="s">
        <v>24</v>
      </c>
      <c r="J117" s="80" t="str">
        <f>IF(J14="","",J14)</f>
        <v>2. 11. 2023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26</v>
      </c>
      <c r="D119" s="41"/>
      <c r="E119" s="41"/>
      <c r="F119" s="28" t="str">
        <f>E17</f>
        <v xml:space="preserve"> </v>
      </c>
      <c r="G119" s="41"/>
      <c r="H119" s="41"/>
      <c r="I119" s="33" t="s">
        <v>32</v>
      </c>
      <c r="J119" s="37" t="str">
        <f>E23</f>
        <v>Projekce dopravní Filip,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2"/>
      <c r="B122" s="203"/>
      <c r="C122" s="204" t="s">
        <v>165</v>
      </c>
      <c r="D122" s="205" t="s">
        <v>63</v>
      </c>
      <c r="E122" s="205" t="s">
        <v>59</v>
      </c>
      <c r="F122" s="205" t="s">
        <v>60</v>
      </c>
      <c r="G122" s="205" t="s">
        <v>166</v>
      </c>
      <c r="H122" s="205" t="s">
        <v>167</v>
      </c>
      <c r="I122" s="205" t="s">
        <v>168</v>
      </c>
      <c r="J122" s="205" t="s">
        <v>146</v>
      </c>
      <c r="K122" s="206" t="s">
        <v>169</v>
      </c>
      <c r="L122" s="207"/>
      <c r="M122" s="101" t="s">
        <v>1</v>
      </c>
      <c r="N122" s="102" t="s">
        <v>42</v>
      </c>
      <c r="O122" s="102" t="s">
        <v>170</v>
      </c>
      <c r="P122" s="102" t="s">
        <v>171</v>
      </c>
      <c r="Q122" s="102" t="s">
        <v>172</v>
      </c>
      <c r="R122" s="102" t="s">
        <v>173</v>
      </c>
      <c r="S122" s="102" t="s">
        <v>174</v>
      </c>
      <c r="T122" s="103" t="s">
        <v>175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39"/>
      <c r="B123" s="40"/>
      <c r="C123" s="108" t="s">
        <v>176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148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106</v>
      </c>
      <c r="F124" s="216" t="s">
        <v>1920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</f>
        <v>0</v>
      </c>
      <c r="Q124" s="221"/>
      <c r="R124" s="222">
        <f>R125+R131</f>
        <v>0</v>
      </c>
      <c r="S124" s="221"/>
      <c r="T124" s="223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211</v>
      </c>
      <c r="AT124" s="225" t="s">
        <v>77</v>
      </c>
      <c r="AU124" s="225" t="s">
        <v>78</v>
      </c>
      <c r="AY124" s="224" t="s">
        <v>179</v>
      </c>
      <c r="BK124" s="226">
        <f>BK125+BK131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2329</v>
      </c>
      <c r="F125" s="227" t="s">
        <v>2330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211</v>
      </c>
      <c r="AT125" s="225" t="s">
        <v>77</v>
      </c>
      <c r="AU125" s="225" t="s">
        <v>85</v>
      </c>
      <c r="AY125" s="224" t="s">
        <v>179</v>
      </c>
      <c r="BK125" s="226">
        <f>SUM(BK126:BK130)</f>
        <v>0</v>
      </c>
    </row>
    <row r="126" s="2" customFormat="1" ht="16.5" customHeight="1">
      <c r="A126" s="39"/>
      <c r="B126" s="40"/>
      <c r="C126" s="229" t="s">
        <v>227</v>
      </c>
      <c r="D126" s="229" t="s">
        <v>181</v>
      </c>
      <c r="E126" s="230" t="s">
        <v>2331</v>
      </c>
      <c r="F126" s="231" t="s">
        <v>2330</v>
      </c>
      <c r="G126" s="232" t="s">
        <v>1283</v>
      </c>
      <c r="H126" s="233">
        <v>1</v>
      </c>
      <c r="I126" s="234"/>
      <c r="J126" s="235">
        <f>ROUND(I126*H126,2)</f>
        <v>0</v>
      </c>
      <c r="K126" s="231" t="s">
        <v>185</v>
      </c>
      <c r="L126" s="45"/>
      <c r="M126" s="236" t="s">
        <v>1</v>
      </c>
      <c r="N126" s="237" t="s">
        <v>43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1925</v>
      </c>
      <c r="AT126" s="240" t="s">
        <v>181</v>
      </c>
      <c r="AU126" s="240" t="s">
        <v>87</v>
      </c>
      <c r="AY126" s="18" t="s">
        <v>179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85</v>
      </c>
      <c r="BK126" s="241">
        <f>ROUND(I126*H126,2)</f>
        <v>0</v>
      </c>
      <c r="BL126" s="18" t="s">
        <v>1925</v>
      </c>
      <c r="BM126" s="240" t="s">
        <v>2332</v>
      </c>
    </row>
    <row r="127" s="2" customFormat="1">
      <c r="A127" s="39"/>
      <c r="B127" s="40"/>
      <c r="C127" s="41"/>
      <c r="D127" s="242" t="s">
        <v>188</v>
      </c>
      <c r="E127" s="41"/>
      <c r="F127" s="243" t="s">
        <v>2330</v>
      </c>
      <c r="G127" s="41"/>
      <c r="H127" s="41"/>
      <c r="I127" s="244"/>
      <c r="J127" s="41"/>
      <c r="K127" s="41"/>
      <c r="L127" s="45"/>
      <c r="M127" s="245"/>
      <c r="N127" s="24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188</v>
      </c>
      <c r="AU127" s="18" t="s">
        <v>87</v>
      </c>
    </row>
    <row r="128" s="2" customFormat="1" ht="16.5" customHeight="1">
      <c r="A128" s="39"/>
      <c r="B128" s="40"/>
      <c r="C128" s="229" t="s">
        <v>216</v>
      </c>
      <c r="D128" s="229" t="s">
        <v>181</v>
      </c>
      <c r="E128" s="230" t="s">
        <v>2333</v>
      </c>
      <c r="F128" s="231" t="s">
        <v>2334</v>
      </c>
      <c r="G128" s="232" t="s">
        <v>1283</v>
      </c>
      <c r="H128" s="233">
        <v>1</v>
      </c>
      <c r="I128" s="234"/>
      <c r="J128" s="235">
        <f>ROUND(I128*H128,2)</f>
        <v>0</v>
      </c>
      <c r="K128" s="231" t="s">
        <v>185</v>
      </c>
      <c r="L128" s="45"/>
      <c r="M128" s="236" t="s">
        <v>1</v>
      </c>
      <c r="N128" s="237" t="s">
        <v>43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1925</v>
      </c>
      <c r="AT128" s="240" t="s">
        <v>181</v>
      </c>
      <c r="AU128" s="240" t="s">
        <v>87</v>
      </c>
      <c r="AY128" s="18" t="s">
        <v>179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85</v>
      </c>
      <c r="BK128" s="241">
        <f>ROUND(I128*H128,2)</f>
        <v>0</v>
      </c>
      <c r="BL128" s="18" t="s">
        <v>1925</v>
      </c>
      <c r="BM128" s="240" t="s">
        <v>2335</v>
      </c>
    </row>
    <row r="129" s="2" customFormat="1">
      <c r="A129" s="39"/>
      <c r="B129" s="40"/>
      <c r="C129" s="41"/>
      <c r="D129" s="242" t="s">
        <v>188</v>
      </c>
      <c r="E129" s="41"/>
      <c r="F129" s="243" t="s">
        <v>2334</v>
      </c>
      <c r="G129" s="41"/>
      <c r="H129" s="41"/>
      <c r="I129" s="244"/>
      <c r="J129" s="41"/>
      <c r="K129" s="41"/>
      <c r="L129" s="45"/>
      <c r="M129" s="245"/>
      <c r="N129" s="24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188</v>
      </c>
      <c r="AU129" s="18" t="s">
        <v>87</v>
      </c>
    </row>
    <row r="130" s="2" customFormat="1">
      <c r="A130" s="39"/>
      <c r="B130" s="40"/>
      <c r="C130" s="41"/>
      <c r="D130" s="242" t="s">
        <v>198</v>
      </c>
      <c r="E130" s="41"/>
      <c r="F130" s="269" t="s">
        <v>2336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198</v>
      </c>
      <c r="AU130" s="18" t="s">
        <v>87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1930</v>
      </c>
      <c r="F131" s="227" t="s">
        <v>1931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SUM(P132:P136)</f>
        <v>0</v>
      </c>
      <c r="Q131" s="221"/>
      <c r="R131" s="222">
        <f>SUM(R132:R136)</f>
        <v>0</v>
      </c>
      <c r="S131" s="221"/>
      <c r="T131" s="22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211</v>
      </c>
      <c r="AT131" s="225" t="s">
        <v>77</v>
      </c>
      <c r="AU131" s="225" t="s">
        <v>85</v>
      </c>
      <c r="AY131" s="224" t="s">
        <v>179</v>
      </c>
      <c r="BK131" s="226">
        <f>SUM(BK132:BK136)</f>
        <v>0</v>
      </c>
    </row>
    <row r="132" s="2" customFormat="1" ht="16.5" customHeight="1">
      <c r="A132" s="39"/>
      <c r="B132" s="40"/>
      <c r="C132" s="229" t="s">
        <v>243</v>
      </c>
      <c r="D132" s="229" t="s">
        <v>181</v>
      </c>
      <c r="E132" s="230" t="s">
        <v>3866</v>
      </c>
      <c r="F132" s="231" t="s">
        <v>3867</v>
      </c>
      <c r="G132" s="232" t="s">
        <v>1283</v>
      </c>
      <c r="H132" s="233">
        <v>1</v>
      </c>
      <c r="I132" s="234"/>
      <c r="J132" s="235">
        <f>ROUND(I132*H132,2)</f>
        <v>0</v>
      </c>
      <c r="K132" s="231" t="s">
        <v>185</v>
      </c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1925</v>
      </c>
      <c r="AT132" s="240" t="s">
        <v>181</v>
      </c>
      <c r="AU132" s="240" t="s">
        <v>87</v>
      </c>
      <c r="AY132" s="18" t="s">
        <v>179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85</v>
      </c>
      <c r="BK132" s="241">
        <f>ROUND(I132*H132,2)</f>
        <v>0</v>
      </c>
      <c r="BL132" s="18" t="s">
        <v>1925</v>
      </c>
      <c r="BM132" s="240" t="s">
        <v>3868</v>
      </c>
    </row>
    <row r="133" s="2" customFormat="1">
      <c r="A133" s="39"/>
      <c r="B133" s="40"/>
      <c r="C133" s="41"/>
      <c r="D133" s="242" t="s">
        <v>188</v>
      </c>
      <c r="E133" s="41"/>
      <c r="F133" s="243" t="s">
        <v>3869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188</v>
      </c>
      <c r="AU133" s="18" t="s">
        <v>87</v>
      </c>
    </row>
    <row r="134" s="2" customFormat="1">
      <c r="A134" s="39"/>
      <c r="B134" s="40"/>
      <c r="C134" s="41"/>
      <c r="D134" s="242" t="s">
        <v>198</v>
      </c>
      <c r="E134" s="41"/>
      <c r="F134" s="269" t="s">
        <v>3870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198</v>
      </c>
      <c r="AU134" s="18" t="s">
        <v>87</v>
      </c>
    </row>
    <row r="135" s="2" customFormat="1" ht="16.5" customHeight="1">
      <c r="A135" s="39"/>
      <c r="B135" s="40"/>
      <c r="C135" s="229" t="s">
        <v>250</v>
      </c>
      <c r="D135" s="229" t="s">
        <v>181</v>
      </c>
      <c r="E135" s="230" t="s">
        <v>2337</v>
      </c>
      <c r="F135" s="231" t="s">
        <v>2338</v>
      </c>
      <c r="G135" s="232" t="s">
        <v>1283</v>
      </c>
      <c r="H135" s="233">
        <v>1</v>
      </c>
      <c r="I135" s="234"/>
      <c r="J135" s="235">
        <f>ROUND(I135*H135,2)</f>
        <v>0</v>
      </c>
      <c r="K135" s="231" t="s">
        <v>185</v>
      </c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1925</v>
      </c>
      <c r="AT135" s="240" t="s">
        <v>181</v>
      </c>
      <c r="AU135" s="240" t="s">
        <v>87</v>
      </c>
      <c r="AY135" s="18" t="s">
        <v>179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85</v>
      </c>
      <c r="BK135" s="241">
        <f>ROUND(I135*H135,2)</f>
        <v>0</v>
      </c>
      <c r="BL135" s="18" t="s">
        <v>1925</v>
      </c>
      <c r="BM135" s="240" t="s">
        <v>2339</v>
      </c>
    </row>
    <row r="136" s="2" customFormat="1">
      <c r="A136" s="39"/>
      <c r="B136" s="40"/>
      <c r="C136" s="41"/>
      <c r="D136" s="242" t="s">
        <v>188</v>
      </c>
      <c r="E136" s="41"/>
      <c r="F136" s="243" t="s">
        <v>2338</v>
      </c>
      <c r="G136" s="41"/>
      <c r="H136" s="41"/>
      <c r="I136" s="244"/>
      <c r="J136" s="41"/>
      <c r="K136" s="41"/>
      <c r="L136" s="45"/>
      <c r="M136" s="304"/>
      <c r="N136" s="305"/>
      <c r="O136" s="306"/>
      <c r="P136" s="306"/>
      <c r="Q136" s="306"/>
      <c r="R136" s="306"/>
      <c r="S136" s="306"/>
      <c r="T136" s="307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188</v>
      </c>
      <c r="AU136" s="18" t="s">
        <v>87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gaaL2KgPbjujH/hFaI270U8p+UZxSeeSg2XNF536TO1nt+/t7w9yHR2W9rVKjd0zzWEZ3+1xKte4X41tZafIPQ==" hashValue="+MRQA/hsQiB83Zp1rSwX4evEMjSn4ZBqIoCLJtWDkUGqGbZ36vwYWeyM0EtGcxrznkZyPWsB3mBIP4JJKaNEUQ==" algorithmName="SHA-512" password="CC35"/>
  <autoFilter ref="C122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NOOTEBOOK\HONZAS</dc:creator>
  <cp:lastModifiedBy>NOOTEBOOK\HONZAS</cp:lastModifiedBy>
  <dcterms:created xsi:type="dcterms:W3CDTF">2023-11-23T12:53:07Z</dcterms:created>
  <dcterms:modified xsi:type="dcterms:W3CDTF">2023-11-23T12:53:54Z</dcterms:modified>
</cp:coreProperties>
</file>