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AAA AKCE\KT-NÁDRAŽNÍ\ROZPOČET FRANTY ŠUMAVSKÉHO\"/>
    </mc:Choice>
  </mc:AlternateContent>
  <bookViews>
    <workbookView xWindow="0" yWindow="0" windowWidth="0" windowHeight="0"/>
  </bookViews>
  <sheets>
    <sheet name="Rekapitulace stavby" sheetId="1" r:id="rId1"/>
    <sheet name="SO101 - KOMUNIKACE" sheetId="2" r:id="rId2"/>
    <sheet name="SO401 - VEŘEJNÉ OSVĚTLENÍ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'SO101 - KOMUNIKACE'!$C$131:$K$719</definedName>
    <definedName name="_xlnm.Print_Area" localSheetId="1">'SO101 - KOMUNIKACE'!$C$4:$J$76,'SO101 - KOMUNIKACE'!$C$82:$J$113,'SO101 - KOMUNIKACE'!$C$119:$K$719</definedName>
    <definedName name="_xlnm.Print_Titles" localSheetId="1">'SO101 - KOMUNIKACE'!$131:$131</definedName>
    <definedName name="_xlnm._FilterDatabase" localSheetId="2" hidden="1">'SO401 - VEŘEJNÉ OSVĚTLENÍ'!$C$115:$K$227</definedName>
    <definedName name="_xlnm.Print_Area" localSheetId="2">'SO401 - VEŘEJNÉ OSVĚTLENÍ'!$C$4:$J$76,'SO401 - VEŘEJNÉ OSVĚTLENÍ'!$C$82:$J$97,'SO401 - VEŘEJNÉ OSVĚTLENÍ'!$C$103:$K$227</definedName>
    <definedName name="_xlnm.Print_Titles" localSheetId="2">'SO401 - VEŘEJNÉ OSVĚTLENÍ'!$115:$115</definedName>
    <definedName name="_xlnm.Print_Area" localSheetId="3">'Seznam figur'!$C$4:$G$98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2"/>
  <c r="F110"/>
  <c r="E108"/>
  <c r="F91"/>
  <c r="F89"/>
  <c r="E87"/>
  <c r="J24"/>
  <c r="E24"/>
  <c r="J92"/>
  <c r="J23"/>
  <c r="J21"/>
  <c r="E21"/>
  <c r="J91"/>
  <c r="J20"/>
  <c r="J18"/>
  <c r="E18"/>
  <c r="F113"/>
  <c r="J17"/>
  <c r="J12"/>
  <c r="J110"/>
  <c r="E7"/>
  <c r="E106"/>
  <c i="2" r="J37"/>
  <c r="J36"/>
  <c i="1" r="AY95"/>
  <c i="2" r="J35"/>
  <c i="1" r="AX95"/>
  <c i="2" r="BI719"/>
  <c r="BH719"/>
  <c r="BG719"/>
  <c r="BF719"/>
  <c r="T719"/>
  <c r="T718"/>
  <c r="R719"/>
  <c r="R718"/>
  <c r="P719"/>
  <c r="P718"/>
  <c r="BI717"/>
  <c r="BH717"/>
  <c r="BG717"/>
  <c r="BF717"/>
  <c r="T717"/>
  <c r="R717"/>
  <c r="P717"/>
  <c r="BI716"/>
  <c r="BH716"/>
  <c r="BG716"/>
  <c r="BF716"/>
  <c r="T716"/>
  <c r="R716"/>
  <c r="P716"/>
  <c r="BI715"/>
  <c r="BH715"/>
  <c r="BG715"/>
  <c r="BF715"/>
  <c r="T715"/>
  <c r="R715"/>
  <c r="P715"/>
  <c r="BI713"/>
  <c r="BH713"/>
  <c r="BG713"/>
  <c r="BF713"/>
  <c r="T713"/>
  <c r="R713"/>
  <c r="P713"/>
  <c r="BI711"/>
  <c r="BH711"/>
  <c r="BG711"/>
  <c r="BF711"/>
  <c r="T711"/>
  <c r="R711"/>
  <c r="P711"/>
  <c r="BI710"/>
  <c r="BH710"/>
  <c r="BG710"/>
  <c r="BF710"/>
  <c r="T710"/>
  <c r="R710"/>
  <c r="P710"/>
  <c r="BI705"/>
  <c r="BH705"/>
  <c r="BG705"/>
  <c r="BF705"/>
  <c r="T705"/>
  <c r="R705"/>
  <c r="P705"/>
  <c r="BI702"/>
  <c r="BH702"/>
  <c r="BG702"/>
  <c r="BF702"/>
  <c r="T702"/>
  <c r="R702"/>
  <c r="P702"/>
  <c r="BI699"/>
  <c r="BH699"/>
  <c r="BG699"/>
  <c r="BF699"/>
  <c r="T699"/>
  <c r="T698"/>
  <c r="R699"/>
  <c r="R698"/>
  <c r="P699"/>
  <c r="P698"/>
  <c r="BI693"/>
  <c r="BH693"/>
  <c r="BG693"/>
  <c r="BF693"/>
  <c r="T693"/>
  <c r="R693"/>
  <c r="P693"/>
  <c r="BI686"/>
  <c r="BH686"/>
  <c r="BG686"/>
  <c r="BF686"/>
  <c r="T686"/>
  <c r="R686"/>
  <c r="P686"/>
  <c r="BI679"/>
  <c r="BH679"/>
  <c r="BG679"/>
  <c r="BF679"/>
  <c r="T679"/>
  <c r="R679"/>
  <c r="P679"/>
  <c r="BI674"/>
  <c r="BH674"/>
  <c r="BG674"/>
  <c r="BF674"/>
  <c r="T674"/>
  <c r="R674"/>
  <c r="P674"/>
  <c r="BI666"/>
  <c r="BH666"/>
  <c r="BG666"/>
  <c r="BF666"/>
  <c r="T666"/>
  <c r="R666"/>
  <c r="P666"/>
  <c r="BI653"/>
  <c r="BH653"/>
  <c r="BG653"/>
  <c r="BF653"/>
  <c r="T653"/>
  <c r="R653"/>
  <c r="P653"/>
  <c r="BI647"/>
  <c r="BH647"/>
  <c r="BG647"/>
  <c r="BF647"/>
  <c r="T647"/>
  <c r="R647"/>
  <c r="P647"/>
  <c r="BI642"/>
  <c r="BH642"/>
  <c r="BG642"/>
  <c r="BF642"/>
  <c r="T642"/>
  <c r="R642"/>
  <c r="P642"/>
  <c r="BI637"/>
  <c r="BH637"/>
  <c r="BG637"/>
  <c r="BF637"/>
  <c r="T637"/>
  <c r="R637"/>
  <c r="P637"/>
  <c r="BI633"/>
  <c r="BH633"/>
  <c r="BG633"/>
  <c r="BF633"/>
  <c r="T633"/>
  <c r="R633"/>
  <c r="P633"/>
  <c r="BI629"/>
  <c r="BH629"/>
  <c r="BG629"/>
  <c r="BF629"/>
  <c r="T629"/>
  <c r="R629"/>
  <c r="P629"/>
  <c r="BI625"/>
  <c r="BH625"/>
  <c r="BG625"/>
  <c r="BF625"/>
  <c r="T625"/>
  <c r="R625"/>
  <c r="P625"/>
  <c r="BI621"/>
  <c r="BH621"/>
  <c r="BG621"/>
  <c r="BF621"/>
  <c r="T621"/>
  <c r="R621"/>
  <c r="P621"/>
  <c r="BI617"/>
  <c r="BH617"/>
  <c r="BG617"/>
  <c r="BF617"/>
  <c r="T617"/>
  <c r="R617"/>
  <c r="P617"/>
  <c r="BI613"/>
  <c r="BH613"/>
  <c r="BG613"/>
  <c r="BF613"/>
  <c r="T613"/>
  <c r="R613"/>
  <c r="P613"/>
  <c r="BI609"/>
  <c r="BH609"/>
  <c r="BG609"/>
  <c r="BF609"/>
  <c r="T609"/>
  <c r="R609"/>
  <c r="P609"/>
  <c r="BI605"/>
  <c r="BH605"/>
  <c r="BG605"/>
  <c r="BF605"/>
  <c r="T605"/>
  <c r="R605"/>
  <c r="P605"/>
  <c r="BI601"/>
  <c r="BH601"/>
  <c r="BG601"/>
  <c r="BF601"/>
  <c r="T601"/>
  <c r="R601"/>
  <c r="P601"/>
  <c r="BI598"/>
  <c r="BH598"/>
  <c r="BG598"/>
  <c r="BF598"/>
  <c r="T598"/>
  <c r="R598"/>
  <c r="P598"/>
  <c r="BI595"/>
  <c r="BH595"/>
  <c r="BG595"/>
  <c r="BF595"/>
  <c r="T595"/>
  <c r="R595"/>
  <c r="P595"/>
  <c r="BI592"/>
  <c r="BH592"/>
  <c r="BG592"/>
  <c r="BF592"/>
  <c r="T592"/>
  <c r="R592"/>
  <c r="P592"/>
  <c r="BI589"/>
  <c r="BH589"/>
  <c r="BG589"/>
  <c r="BF589"/>
  <c r="T589"/>
  <c r="R589"/>
  <c r="P589"/>
  <c r="BI586"/>
  <c r="BH586"/>
  <c r="BG586"/>
  <c r="BF586"/>
  <c r="T586"/>
  <c r="R586"/>
  <c r="P586"/>
  <c r="BI583"/>
  <c r="BH583"/>
  <c r="BG583"/>
  <c r="BF583"/>
  <c r="T583"/>
  <c r="R583"/>
  <c r="P583"/>
  <c r="BI580"/>
  <c r="BH580"/>
  <c r="BG580"/>
  <c r="BF580"/>
  <c r="T580"/>
  <c r="R580"/>
  <c r="P580"/>
  <c r="BI577"/>
  <c r="BH577"/>
  <c r="BG577"/>
  <c r="BF577"/>
  <c r="T577"/>
  <c r="R577"/>
  <c r="P577"/>
  <c r="BI574"/>
  <c r="BH574"/>
  <c r="BG574"/>
  <c r="BF574"/>
  <c r="T574"/>
  <c r="R574"/>
  <c r="P574"/>
  <c r="BI571"/>
  <c r="BH571"/>
  <c r="BG571"/>
  <c r="BF571"/>
  <c r="T571"/>
  <c r="R571"/>
  <c r="P571"/>
  <c r="BI568"/>
  <c r="BH568"/>
  <c r="BG568"/>
  <c r="BF568"/>
  <c r="T568"/>
  <c r="R568"/>
  <c r="P568"/>
  <c r="BI565"/>
  <c r="BH565"/>
  <c r="BG565"/>
  <c r="BF565"/>
  <c r="T565"/>
  <c r="R565"/>
  <c r="P565"/>
  <c r="BI561"/>
  <c r="BH561"/>
  <c r="BG561"/>
  <c r="BF561"/>
  <c r="T561"/>
  <c r="R561"/>
  <c r="P561"/>
  <c r="BI557"/>
  <c r="BH557"/>
  <c r="BG557"/>
  <c r="BF557"/>
  <c r="T557"/>
  <c r="R557"/>
  <c r="P557"/>
  <c r="BI553"/>
  <c r="BH553"/>
  <c r="BG553"/>
  <c r="BF553"/>
  <c r="T553"/>
  <c r="R553"/>
  <c r="P553"/>
  <c r="BI549"/>
  <c r="BH549"/>
  <c r="BG549"/>
  <c r="BF549"/>
  <c r="T549"/>
  <c r="R549"/>
  <c r="P549"/>
  <c r="BI545"/>
  <c r="BH545"/>
  <c r="BG545"/>
  <c r="BF545"/>
  <c r="T545"/>
  <c r="R545"/>
  <c r="P545"/>
  <c r="BI540"/>
  <c r="BH540"/>
  <c r="BG540"/>
  <c r="BF540"/>
  <c r="T540"/>
  <c r="R540"/>
  <c r="P540"/>
  <c r="BI535"/>
  <c r="BH535"/>
  <c r="BG535"/>
  <c r="BF535"/>
  <c r="T535"/>
  <c r="R535"/>
  <c r="P535"/>
  <c r="BI529"/>
  <c r="BH529"/>
  <c r="BG529"/>
  <c r="BF529"/>
  <c r="T529"/>
  <c r="R529"/>
  <c r="P529"/>
  <c r="BI525"/>
  <c r="BH525"/>
  <c r="BG525"/>
  <c r="BF525"/>
  <c r="T525"/>
  <c r="R525"/>
  <c r="P525"/>
  <c r="BI521"/>
  <c r="BH521"/>
  <c r="BG521"/>
  <c r="BF521"/>
  <c r="T521"/>
  <c r="R521"/>
  <c r="P521"/>
  <c r="BI516"/>
  <c r="BH516"/>
  <c r="BG516"/>
  <c r="BF516"/>
  <c r="T516"/>
  <c r="R516"/>
  <c r="P516"/>
  <c r="BI511"/>
  <c r="BH511"/>
  <c r="BG511"/>
  <c r="BF511"/>
  <c r="T511"/>
  <c r="R511"/>
  <c r="P511"/>
  <c r="BI507"/>
  <c r="BH507"/>
  <c r="BG507"/>
  <c r="BF507"/>
  <c r="T507"/>
  <c r="R507"/>
  <c r="P507"/>
  <c r="BI503"/>
  <c r="BH503"/>
  <c r="BG503"/>
  <c r="BF503"/>
  <c r="T503"/>
  <c r="R503"/>
  <c r="P503"/>
  <c r="BI499"/>
  <c r="BH499"/>
  <c r="BG499"/>
  <c r="BF499"/>
  <c r="T499"/>
  <c r="R499"/>
  <c r="P499"/>
  <c r="BI495"/>
  <c r="BH495"/>
  <c r="BG495"/>
  <c r="BF495"/>
  <c r="T495"/>
  <c r="R495"/>
  <c r="P495"/>
  <c r="BI491"/>
  <c r="BH491"/>
  <c r="BG491"/>
  <c r="BF491"/>
  <c r="T491"/>
  <c r="R491"/>
  <c r="P491"/>
  <c r="BI487"/>
  <c r="BH487"/>
  <c r="BG487"/>
  <c r="BF487"/>
  <c r="T487"/>
  <c r="R487"/>
  <c r="P487"/>
  <c r="BI483"/>
  <c r="BH483"/>
  <c r="BG483"/>
  <c r="BF483"/>
  <c r="T483"/>
  <c r="R483"/>
  <c r="P483"/>
  <c r="BI479"/>
  <c r="BH479"/>
  <c r="BG479"/>
  <c r="BF479"/>
  <c r="T479"/>
  <c r="R479"/>
  <c r="P479"/>
  <c r="BI475"/>
  <c r="BH475"/>
  <c r="BG475"/>
  <c r="BF475"/>
  <c r="T475"/>
  <c r="R475"/>
  <c r="P475"/>
  <c r="BI471"/>
  <c r="BH471"/>
  <c r="BG471"/>
  <c r="BF471"/>
  <c r="T471"/>
  <c r="R471"/>
  <c r="P471"/>
  <c r="BI467"/>
  <c r="BH467"/>
  <c r="BG467"/>
  <c r="BF467"/>
  <c r="T467"/>
  <c r="R467"/>
  <c r="P467"/>
  <c r="BI463"/>
  <c r="BH463"/>
  <c r="BG463"/>
  <c r="BF463"/>
  <c r="T463"/>
  <c r="R463"/>
  <c r="P463"/>
  <c r="BI459"/>
  <c r="BH459"/>
  <c r="BG459"/>
  <c r="BF459"/>
  <c r="T459"/>
  <c r="R459"/>
  <c r="P459"/>
  <c r="BI455"/>
  <c r="BH455"/>
  <c r="BG455"/>
  <c r="BF455"/>
  <c r="T455"/>
  <c r="R455"/>
  <c r="P455"/>
  <c r="BI451"/>
  <c r="BH451"/>
  <c r="BG451"/>
  <c r="BF451"/>
  <c r="T451"/>
  <c r="R451"/>
  <c r="P451"/>
  <c r="BI450"/>
  <c r="BH450"/>
  <c r="BG450"/>
  <c r="BF450"/>
  <c r="T450"/>
  <c r="R450"/>
  <c r="P450"/>
  <c r="BI446"/>
  <c r="BH446"/>
  <c r="BG446"/>
  <c r="BF446"/>
  <c r="T446"/>
  <c r="R446"/>
  <c r="P446"/>
  <c r="BI444"/>
  <c r="BH444"/>
  <c r="BG444"/>
  <c r="BF444"/>
  <c r="T444"/>
  <c r="R444"/>
  <c r="P444"/>
  <c r="BI440"/>
  <c r="BH440"/>
  <c r="BG440"/>
  <c r="BF440"/>
  <c r="T440"/>
  <c r="R440"/>
  <c r="P440"/>
  <c r="BI438"/>
  <c r="BH438"/>
  <c r="BG438"/>
  <c r="BF438"/>
  <c r="T438"/>
  <c r="R438"/>
  <c r="P438"/>
  <c r="BI434"/>
  <c r="BH434"/>
  <c r="BG434"/>
  <c r="BF434"/>
  <c r="T434"/>
  <c r="R434"/>
  <c r="P434"/>
  <c r="BI430"/>
  <c r="BH430"/>
  <c r="BG430"/>
  <c r="BF430"/>
  <c r="T430"/>
  <c r="R430"/>
  <c r="P430"/>
  <c r="BI423"/>
  <c r="BH423"/>
  <c r="BG423"/>
  <c r="BF423"/>
  <c r="T423"/>
  <c r="R423"/>
  <c r="P423"/>
  <c r="BI417"/>
  <c r="BH417"/>
  <c r="BG417"/>
  <c r="BF417"/>
  <c r="T417"/>
  <c r="R417"/>
  <c r="P417"/>
  <c r="BI413"/>
  <c r="BH413"/>
  <c r="BG413"/>
  <c r="BF413"/>
  <c r="T413"/>
  <c r="R413"/>
  <c r="P413"/>
  <c r="BI409"/>
  <c r="BH409"/>
  <c r="BG409"/>
  <c r="BF409"/>
  <c r="T409"/>
  <c r="R409"/>
  <c r="P409"/>
  <c r="BI405"/>
  <c r="BH405"/>
  <c r="BG405"/>
  <c r="BF405"/>
  <c r="T405"/>
  <c r="R405"/>
  <c r="P405"/>
  <c r="BI401"/>
  <c r="BH401"/>
  <c r="BG401"/>
  <c r="BF401"/>
  <c r="T401"/>
  <c r="R401"/>
  <c r="P401"/>
  <c r="BI395"/>
  <c r="BH395"/>
  <c r="BG395"/>
  <c r="BF395"/>
  <c r="T395"/>
  <c r="R395"/>
  <c r="P395"/>
  <c r="BI391"/>
  <c r="BH391"/>
  <c r="BG391"/>
  <c r="BF391"/>
  <c r="T391"/>
  <c r="R391"/>
  <c r="P391"/>
  <c r="BI387"/>
  <c r="BH387"/>
  <c r="BG387"/>
  <c r="BF387"/>
  <c r="T387"/>
  <c r="R387"/>
  <c r="P387"/>
  <c r="BI383"/>
  <c r="BH383"/>
  <c r="BG383"/>
  <c r="BF383"/>
  <c r="T383"/>
  <c r="R383"/>
  <c r="P383"/>
  <c r="BI379"/>
  <c r="BH379"/>
  <c r="BG379"/>
  <c r="BF379"/>
  <c r="T379"/>
  <c r="R379"/>
  <c r="P379"/>
  <c r="BI375"/>
  <c r="BH375"/>
  <c r="BG375"/>
  <c r="BF375"/>
  <c r="T375"/>
  <c r="R375"/>
  <c r="P375"/>
  <c r="BI371"/>
  <c r="BH371"/>
  <c r="BG371"/>
  <c r="BF371"/>
  <c r="T371"/>
  <c r="R371"/>
  <c r="P371"/>
  <c r="BI367"/>
  <c r="BH367"/>
  <c r="BG367"/>
  <c r="BF367"/>
  <c r="T367"/>
  <c r="R367"/>
  <c r="P367"/>
  <c r="BI363"/>
  <c r="BH363"/>
  <c r="BG363"/>
  <c r="BF363"/>
  <c r="T363"/>
  <c r="R363"/>
  <c r="P363"/>
  <c r="BI357"/>
  <c r="BH357"/>
  <c r="BG357"/>
  <c r="BF357"/>
  <c r="T357"/>
  <c r="R357"/>
  <c r="P357"/>
  <c r="BI353"/>
  <c r="BH353"/>
  <c r="BG353"/>
  <c r="BF353"/>
  <c r="T353"/>
  <c r="R353"/>
  <c r="P353"/>
  <c r="BI348"/>
  <c r="BH348"/>
  <c r="BG348"/>
  <c r="BF348"/>
  <c r="T348"/>
  <c r="R348"/>
  <c r="P348"/>
  <c r="BI344"/>
  <c r="BH344"/>
  <c r="BG344"/>
  <c r="BF344"/>
  <c r="T344"/>
  <c r="R344"/>
  <c r="P344"/>
  <c r="BI340"/>
  <c r="BH340"/>
  <c r="BG340"/>
  <c r="BF340"/>
  <c r="T340"/>
  <c r="R340"/>
  <c r="P340"/>
  <c r="BI336"/>
  <c r="BH336"/>
  <c r="BG336"/>
  <c r="BF336"/>
  <c r="T336"/>
  <c r="R336"/>
  <c r="P336"/>
  <c r="BI332"/>
  <c r="BH332"/>
  <c r="BG332"/>
  <c r="BF332"/>
  <c r="T332"/>
  <c r="R332"/>
  <c r="P332"/>
  <c r="BI328"/>
  <c r="BH328"/>
  <c r="BG328"/>
  <c r="BF328"/>
  <c r="T328"/>
  <c r="R328"/>
  <c r="P328"/>
  <c r="BI322"/>
  <c r="BH322"/>
  <c r="BG322"/>
  <c r="BF322"/>
  <c r="T322"/>
  <c r="T321"/>
  <c r="R322"/>
  <c r="R321"/>
  <c r="P322"/>
  <c r="P321"/>
  <c r="BI317"/>
  <c r="BH317"/>
  <c r="BG317"/>
  <c r="BF317"/>
  <c r="T317"/>
  <c r="T316"/>
  <c r="R317"/>
  <c r="R316"/>
  <c r="P317"/>
  <c r="P316"/>
  <c r="BI308"/>
  <c r="BH308"/>
  <c r="BG308"/>
  <c r="BF308"/>
  <c r="T308"/>
  <c r="R308"/>
  <c r="P308"/>
  <c r="BI301"/>
  <c r="BH301"/>
  <c r="BG301"/>
  <c r="BF301"/>
  <c r="T301"/>
  <c r="R301"/>
  <c r="P301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3"/>
  <c r="BH283"/>
  <c r="BG283"/>
  <c r="BF283"/>
  <c r="T283"/>
  <c r="R283"/>
  <c r="P283"/>
  <c r="BI280"/>
  <c r="BH280"/>
  <c r="BG280"/>
  <c r="BF280"/>
  <c r="T280"/>
  <c r="R280"/>
  <c r="P280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1"/>
  <c r="BH261"/>
  <c r="BG261"/>
  <c r="BF261"/>
  <c r="T261"/>
  <c r="R261"/>
  <c r="P261"/>
  <c r="BI257"/>
  <c r="BH257"/>
  <c r="BG257"/>
  <c r="BF257"/>
  <c r="T257"/>
  <c r="R257"/>
  <c r="P257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4"/>
  <c r="BH214"/>
  <c r="BG214"/>
  <c r="BF214"/>
  <c r="T214"/>
  <c r="R214"/>
  <c r="P214"/>
  <c r="BI210"/>
  <c r="BH210"/>
  <c r="BG210"/>
  <c r="BF210"/>
  <c r="T210"/>
  <c r="R210"/>
  <c r="P210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5"/>
  <c r="BH165"/>
  <c r="BG165"/>
  <c r="BF165"/>
  <c r="T165"/>
  <c r="R165"/>
  <c r="P165"/>
  <c r="BI160"/>
  <c r="BH160"/>
  <c r="BG160"/>
  <c r="BF160"/>
  <c r="T160"/>
  <c r="R160"/>
  <c r="P160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J129"/>
  <c r="F128"/>
  <c r="F126"/>
  <c r="E124"/>
  <c r="J92"/>
  <c r="F91"/>
  <c r="F89"/>
  <c r="E87"/>
  <c r="J21"/>
  <c r="E21"/>
  <c r="J128"/>
  <c r="J20"/>
  <c r="J18"/>
  <c r="E18"/>
  <c r="F129"/>
  <c r="J17"/>
  <c r="J12"/>
  <c r="J126"/>
  <c r="E7"/>
  <c r="E122"/>
  <c i="1" r="L90"/>
  <c r="AM90"/>
  <c r="AM89"/>
  <c r="L89"/>
  <c r="AM87"/>
  <c r="L87"/>
  <c r="L85"/>
  <c r="L84"/>
  <c i="2" r="J693"/>
  <c r="BK674"/>
  <c r="BK617"/>
  <c r="BK592"/>
  <c r="BK565"/>
  <c r="BK557"/>
  <c r="BK503"/>
  <c r="J487"/>
  <c r="BK463"/>
  <c r="BK440"/>
  <c r="BK409"/>
  <c r="J387"/>
  <c r="BK367"/>
  <c r="BK344"/>
  <c r="J272"/>
  <c r="J244"/>
  <c r="J220"/>
  <c r="BK198"/>
  <c i="1" r="AS94"/>
  <c i="2" r="BK713"/>
  <c r="J686"/>
  <c r="J637"/>
  <c r="J583"/>
  <c r="J535"/>
  <c r="BK471"/>
  <c r="J455"/>
  <c r="BK430"/>
  <c r="J413"/>
  <c r="J391"/>
  <c r="BK340"/>
  <c r="BK301"/>
  <c r="BK287"/>
  <c r="BK257"/>
  <c r="BK238"/>
  <c r="BK210"/>
  <c r="BK185"/>
  <c r="J150"/>
  <c r="BK699"/>
  <c r="J629"/>
  <c r="J617"/>
  <c r="J589"/>
  <c r="BK571"/>
  <c r="J540"/>
  <c r="J491"/>
  <c r="BK450"/>
  <c r="BK423"/>
  <c r="J322"/>
  <c r="BK293"/>
  <c r="BK235"/>
  <c r="J214"/>
  <c r="J180"/>
  <c r="J140"/>
  <c r="BK693"/>
  <c r="BK637"/>
  <c r="BK609"/>
  <c r="J592"/>
  <c r="BK561"/>
  <c r="J549"/>
  <c r="BK525"/>
  <c r="J495"/>
  <c r="J450"/>
  <c r="BK405"/>
  <c r="J375"/>
  <c r="J357"/>
  <c r="BK328"/>
  <c r="J280"/>
  <c r="J257"/>
  <c r="BK220"/>
  <c r="J160"/>
  <c r="J135"/>
  <c i="3" r="BK218"/>
  <c r="BK211"/>
  <c r="J206"/>
  <c r="BK200"/>
  <c r="BK194"/>
  <c r="J185"/>
  <c r="J179"/>
  <c r="BK163"/>
  <c r="J156"/>
  <c r="J140"/>
  <c r="J135"/>
  <c r="J121"/>
  <c r="BK225"/>
  <c r="J221"/>
  <c r="J215"/>
  <c r="J209"/>
  <c r="J201"/>
  <c r="BK198"/>
  <c r="BK190"/>
  <c r="J184"/>
  <c r="J177"/>
  <c r="BK172"/>
  <c r="J169"/>
  <c r="BK168"/>
  <c r="J130"/>
  <c r="J122"/>
  <c i="2" r="BK702"/>
  <c r="J666"/>
  <c r="J609"/>
  <c r="J580"/>
  <c r="BK529"/>
  <c r="BK511"/>
  <c r="BK491"/>
  <c r="BK479"/>
  <c r="J451"/>
  <c r="J405"/>
  <c r="J379"/>
  <c r="BK353"/>
  <c r="J340"/>
  <c r="BK283"/>
  <c r="J251"/>
  <c r="J235"/>
  <c r="BK214"/>
  <c r="J719"/>
  <c r="BK716"/>
  <c r="J715"/>
  <c r="BK711"/>
  <c r="BK679"/>
  <c r="J586"/>
  <c r="J565"/>
  <c r="BK507"/>
  <c r="J467"/>
  <c r="J446"/>
  <c r="J423"/>
  <c r="J409"/>
  <c r="BK383"/>
  <c r="BK332"/>
  <c r="J293"/>
  <c r="BK264"/>
  <c r="BK251"/>
  <c r="BK224"/>
  <c r="BK175"/>
  <c r="J145"/>
  <c r="J679"/>
  <c r="BK653"/>
  <c r="J621"/>
  <c r="J601"/>
  <c r="BK574"/>
  <c r="J525"/>
  <c r="J507"/>
  <c r="BK451"/>
  <c r="BK413"/>
  <c r="J336"/>
  <c r="J287"/>
  <c r="BK228"/>
  <c r="BK202"/>
  <c r="BK170"/>
  <c r="J653"/>
  <c r="J625"/>
  <c r="J605"/>
  <c r="BK589"/>
  <c r="J557"/>
  <c r="BK535"/>
  <c r="BK499"/>
  <c r="J471"/>
  <c r="J440"/>
  <c r="BK391"/>
  <c r="J367"/>
  <c r="J332"/>
  <c r="J308"/>
  <c r="BK272"/>
  <c r="J250"/>
  <c r="J202"/>
  <c r="J155"/>
  <c r="BK140"/>
  <c i="3" r="BK220"/>
  <c r="BK214"/>
  <c r="J208"/>
  <c r="BK203"/>
  <c r="BK196"/>
  <c r="BK191"/>
  <c r="J186"/>
  <c r="BK178"/>
  <c r="J162"/>
  <c r="J151"/>
  <c r="J139"/>
  <c r="J134"/>
  <c r="BK122"/>
  <c r="BK118"/>
  <c r="J219"/>
  <c r="J212"/>
  <c r="J204"/>
  <c r="BK199"/>
  <c r="BK192"/>
  <c r="J188"/>
  <c r="J178"/>
  <c r="J173"/>
  <c r="J170"/>
  <c r="BK155"/>
  <c r="BK146"/>
  <c r="J144"/>
  <c r="BK139"/>
  <c r="BK130"/>
  <c r="J126"/>
  <c r="J118"/>
  <c r="J225"/>
  <c r="J222"/>
  <c r="J220"/>
  <c r="J218"/>
  <c r="BK213"/>
  <c r="BK210"/>
  <c r="BK205"/>
  <c r="J199"/>
  <c r="J195"/>
  <c r="J192"/>
  <c r="J190"/>
  <c r="BK185"/>
  <c r="BK182"/>
  <c r="BK176"/>
  <c r="J172"/>
  <c r="J168"/>
  <c r="BK164"/>
  <c r="BK161"/>
  <c r="J154"/>
  <c r="BK143"/>
  <c r="BK137"/>
  <c r="BK133"/>
  <c r="BK125"/>
  <c r="BK120"/>
  <c r="BK165"/>
  <c r="J157"/>
  <c r="J146"/>
  <c r="BK140"/>
  <c r="BK134"/>
  <c r="BK127"/>
  <c r="J123"/>
  <c i="2" r="J711"/>
  <c r="J647"/>
  <c r="BK601"/>
  <c r="BK568"/>
  <c r="BK549"/>
  <c r="BK516"/>
  <c r="BK495"/>
  <c r="BK467"/>
  <c r="BK455"/>
  <c r="J438"/>
  <c r="J395"/>
  <c r="BK375"/>
  <c r="J348"/>
  <c r="BK308"/>
  <c r="J264"/>
  <c r="J238"/>
  <c r="J210"/>
  <c r="J175"/>
  <c r="BK719"/>
  <c r="J717"/>
  <c r="BK715"/>
  <c r="BK710"/>
  <c r="J642"/>
  <c r="BK598"/>
  <c r="J577"/>
  <c r="BK540"/>
  <c r="BK483"/>
  <c r="BK459"/>
  <c r="BK434"/>
  <c r="BK395"/>
  <c r="BK363"/>
  <c r="BK317"/>
  <c r="BK290"/>
  <c r="J268"/>
  <c r="BK250"/>
  <c r="J228"/>
  <c r="BK190"/>
  <c r="J170"/>
  <c r="J710"/>
  <c r="J674"/>
  <c r="BK633"/>
  <c r="J613"/>
  <c r="BK586"/>
  <c r="J568"/>
  <c r="J511"/>
  <c r="J479"/>
  <c r="J444"/>
  <c r="BK387"/>
  <c r="J353"/>
  <c r="J301"/>
  <c r="BK232"/>
  <c r="J194"/>
  <c r="BK155"/>
  <c r="BK705"/>
  <c r="BK642"/>
  <c r="BK613"/>
  <c r="BK595"/>
  <c r="J574"/>
  <c r="BK553"/>
  <c r="J529"/>
  <c r="BK487"/>
  <c r="J430"/>
  <c r="BK379"/>
  <c r="J363"/>
  <c r="BK322"/>
  <c r="J290"/>
  <c r="BK261"/>
  <c r="BK241"/>
  <c r="J185"/>
  <c r="BK150"/>
  <c i="3" r="BK215"/>
  <c r="J207"/>
  <c r="BK201"/>
  <c r="BK195"/>
  <c r="J187"/>
  <c r="BK180"/>
  <c r="BK173"/>
  <c r="BK160"/>
  <c r="BK148"/>
  <c r="BK138"/>
  <c r="BK128"/>
  <c r="J119"/>
  <c r="J223"/>
  <c r="BK216"/>
  <c r="J210"/>
  <c r="J203"/>
  <c r="J200"/>
  <c r="J193"/>
  <c r="BK186"/>
  <c r="J182"/>
  <c r="J175"/>
  <c r="BK154"/>
  <c r="J145"/>
  <c r="BK141"/>
  <c r="J131"/>
  <c r="J117"/>
  <c r="J226"/>
  <c r="BK223"/>
  <c r="BK217"/>
  <c r="BK212"/>
  <c r="BK208"/>
  <c r="BK204"/>
  <c r="BK197"/>
  <c r="J194"/>
  <c r="J191"/>
  <c r="BK188"/>
  <c r="BK184"/>
  <c r="BK181"/>
  <c r="BK179"/>
  <c r="BK175"/>
  <c r="J171"/>
  <c r="J167"/>
  <c r="BK162"/>
  <c r="J158"/>
  <c r="BK151"/>
  <c r="BK145"/>
  <c r="J138"/>
  <c r="BK132"/>
  <c r="J124"/>
  <c r="BK171"/>
  <c r="BK166"/>
  <c r="BK156"/>
  <c r="BK144"/>
  <c r="J141"/>
  <c r="J136"/>
  <c r="J129"/>
  <c r="BK126"/>
  <c r="BK124"/>
  <c i="2" r="J705"/>
  <c r="BK686"/>
  <c r="J633"/>
  <c r="J595"/>
  <c r="J571"/>
  <c r="J561"/>
  <c r="BK521"/>
  <c r="J499"/>
  <c r="J483"/>
  <c r="J459"/>
  <c r="BK446"/>
  <c r="BK417"/>
  <c r="J383"/>
  <c r="BK348"/>
  <c r="BK336"/>
  <c r="BK280"/>
  <c r="BK248"/>
  <c r="J232"/>
  <c r="BK180"/>
  <c r="BK165"/>
  <c r="BK717"/>
  <c r="J716"/>
  <c r="J713"/>
  <c r="J699"/>
  <c r="BK629"/>
  <c r="BK580"/>
  <c r="J553"/>
  <c r="J503"/>
  <c r="J463"/>
  <c r="BK438"/>
  <c r="J417"/>
  <c r="J371"/>
  <c r="J328"/>
  <c r="BK296"/>
  <c r="J283"/>
  <c r="J261"/>
  <c r="J241"/>
  <c r="BK194"/>
  <c r="J165"/>
  <c r="J702"/>
  <c r="BK666"/>
  <c r="BK625"/>
  <c r="BK605"/>
  <c r="BK583"/>
  <c r="J545"/>
  <c r="J516"/>
  <c r="BK475"/>
  <c r="J434"/>
  <c r="J401"/>
  <c r="BK357"/>
  <c r="J317"/>
  <c r="BK244"/>
  <c r="J224"/>
  <c r="J198"/>
  <c r="BK160"/>
  <c r="BK135"/>
  <c r="BK647"/>
  <c r="BK621"/>
  <c r="J598"/>
  <c r="BK577"/>
  <c r="BK545"/>
  <c r="J521"/>
  <c r="J475"/>
  <c r="BK444"/>
  <c r="BK401"/>
  <c r="BK371"/>
  <c r="J344"/>
  <c r="J296"/>
  <c r="BK268"/>
  <c r="J248"/>
  <c r="J190"/>
  <c r="BK145"/>
  <c i="3" r="BK222"/>
  <c r="J216"/>
  <c r="BK209"/>
  <c r="J205"/>
  <c r="J198"/>
  <c r="J189"/>
  <c r="J181"/>
  <c r="BK174"/>
  <c r="BK158"/>
  <c r="J147"/>
  <c r="BK136"/>
  <c r="BK131"/>
  <c r="J120"/>
  <c r="J224"/>
  <c r="J217"/>
  <c r="J213"/>
  <c r="BK207"/>
  <c r="BK202"/>
  <c r="J197"/>
  <c r="BK189"/>
  <c r="J183"/>
  <c r="J176"/>
  <c r="BK167"/>
  <c r="J166"/>
  <c r="J164"/>
  <c r="J163"/>
  <c r="J161"/>
  <c r="J160"/>
  <c r="BK157"/>
  <c r="J148"/>
  <c r="BK142"/>
  <c r="J133"/>
  <c r="BK129"/>
  <c r="BK119"/>
  <c r="BK226"/>
  <c r="BK224"/>
  <c r="BK221"/>
  <c r="BK219"/>
  <c r="J214"/>
  <c r="J211"/>
  <c r="BK206"/>
  <c r="J202"/>
  <c r="J196"/>
  <c r="BK193"/>
  <c r="BK187"/>
  <c r="BK183"/>
  <c r="J180"/>
  <c r="BK177"/>
  <c r="J174"/>
  <c r="BK169"/>
  <c r="J165"/>
  <c r="J159"/>
  <c r="BK147"/>
  <c r="J142"/>
  <c r="BK135"/>
  <c r="J127"/>
  <c r="BK123"/>
  <c r="BK117"/>
  <c r="BK170"/>
  <c r="BK159"/>
  <c r="J155"/>
  <c r="J143"/>
  <c r="J137"/>
  <c r="J132"/>
  <c r="J128"/>
  <c r="J125"/>
  <c r="BK121"/>
  <c i="2" l="1" r="P134"/>
  <c r="P327"/>
  <c r="R352"/>
  <c r="BK429"/>
  <c r="J429"/>
  <c r="J103"/>
  <c r="T520"/>
  <c r="R652"/>
  <c r="BK701"/>
  <c r="BK700"/>
  <c r="J700"/>
  <c r="J107"/>
  <c r="BK709"/>
  <c r="J709"/>
  <c r="J110"/>
  <c r="T714"/>
  <c i="3" r="BK116"/>
  <c r="J116"/>
  <c r="J96"/>
  <c i="2" r="R134"/>
  <c r="T327"/>
  <c r="BK352"/>
  <c r="J352"/>
  <c r="J102"/>
  <c r="R429"/>
  <c r="BK520"/>
  <c r="J520"/>
  <c r="J104"/>
  <c r="P652"/>
  <c r="T701"/>
  <c r="T700"/>
  <c r="T709"/>
  <c r="T708"/>
  <c r="R714"/>
  <c i="3" r="P116"/>
  <c i="1" r="AU96"/>
  <c i="2" r="BK134"/>
  <c r="J134"/>
  <c r="J98"/>
  <c r="BK327"/>
  <c r="J327"/>
  <c r="J101"/>
  <c r="P352"/>
  <c r="P429"/>
  <c r="R520"/>
  <c r="T652"/>
  <c r="P701"/>
  <c r="P700"/>
  <c r="P709"/>
  <c r="BK714"/>
  <c r="J714"/>
  <c r="J111"/>
  <c i="3" r="R116"/>
  <c i="2" r="T134"/>
  <c r="T133"/>
  <c r="T132"/>
  <c r="R327"/>
  <c r="T352"/>
  <c r="T429"/>
  <c r="P520"/>
  <c r="BK652"/>
  <c r="J652"/>
  <c r="J105"/>
  <c r="R701"/>
  <c r="R700"/>
  <c r="R709"/>
  <c r="R708"/>
  <c r="P714"/>
  <c i="3" r="T116"/>
  <c i="2" r="E85"/>
  <c r="BK321"/>
  <c r="J321"/>
  <c r="J100"/>
  <c r="BK316"/>
  <c r="J316"/>
  <c r="J99"/>
  <c r="BK698"/>
  <c r="J698"/>
  <c r="J106"/>
  <c r="BK718"/>
  <c r="J718"/>
  <c r="J112"/>
  <c r="J701"/>
  <c r="J108"/>
  <c i="3" r="E85"/>
  <c r="J112"/>
  <c r="J113"/>
  <c r="BE119"/>
  <c r="BE120"/>
  <c r="BE130"/>
  <c r="BE141"/>
  <c r="BE148"/>
  <c r="BE173"/>
  <c r="F92"/>
  <c r="BE117"/>
  <c r="BE118"/>
  <c r="BE127"/>
  <c r="BE128"/>
  <c r="BE129"/>
  <c r="BE138"/>
  <c r="BE139"/>
  <c r="BE140"/>
  <c r="BE155"/>
  <c r="BE156"/>
  <c r="BE158"/>
  <c r="BE159"/>
  <c r="BE160"/>
  <c r="BE164"/>
  <c r="BE168"/>
  <c r="BE170"/>
  <c r="BE174"/>
  <c r="BE178"/>
  <c r="BE180"/>
  <c r="BE183"/>
  <c r="BE184"/>
  <c r="BE186"/>
  <c r="BE196"/>
  <c r="BE203"/>
  <c r="BE204"/>
  <c r="BE207"/>
  <c r="BE211"/>
  <c r="BE212"/>
  <c r="BE214"/>
  <c r="BE219"/>
  <c r="BE221"/>
  <c r="BE223"/>
  <c r="BE224"/>
  <c r="BE225"/>
  <c r="BE226"/>
  <c r="J89"/>
  <c r="BE121"/>
  <c r="BE122"/>
  <c r="BE124"/>
  <c r="BE126"/>
  <c r="BE131"/>
  <c r="BE134"/>
  <c r="BE135"/>
  <c r="BE136"/>
  <c r="BE137"/>
  <c r="BE145"/>
  <c r="BE146"/>
  <c r="BE147"/>
  <c r="BE151"/>
  <c r="BE157"/>
  <c r="BE161"/>
  <c r="BE162"/>
  <c r="BE163"/>
  <c r="BE165"/>
  <c r="BE166"/>
  <c r="BE167"/>
  <c r="BE169"/>
  <c r="BE171"/>
  <c r="BE175"/>
  <c r="BE177"/>
  <c r="BE179"/>
  <c r="BE181"/>
  <c r="BE182"/>
  <c r="BE187"/>
  <c r="BE189"/>
  <c r="BE191"/>
  <c r="BE192"/>
  <c r="BE195"/>
  <c r="BE198"/>
  <c r="BE201"/>
  <c r="BE206"/>
  <c r="BE215"/>
  <c r="BE218"/>
  <c r="BE222"/>
  <c r="BE123"/>
  <c r="BE125"/>
  <c r="BE132"/>
  <c r="BE133"/>
  <c r="BE142"/>
  <c r="BE143"/>
  <c r="BE144"/>
  <c r="BE154"/>
  <c r="BE172"/>
  <c r="BE176"/>
  <c r="BE185"/>
  <c r="BE188"/>
  <c r="BE190"/>
  <c r="BE193"/>
  <c r="BE194"/>
  <c r="BE197"/>
  <c r="BE199"/>
  <c r="BE200"/>
  <c r="BE202"/>
  <c r="BE205"/>
  <c r="BE208"/>
  <c r="BE209"/>
  <c r="BE210"/>
  <c r="BE213"/>
  <c r="BE216"/>
  <c r="BE217"/>
  <c r="BE220"/>
  <c i="2" r="J89"/>
  <c r="BE160"/>
  <c r="BE165"/>
  <c r="BE170"/>
  <c r="BE175"/>
  <c r="BE194"/>
  <c r="BE210"/>
  <c r="BE224"/>
  <c r="BE228"/>
  <c r="BE235"/>
  <c r="BE244"/>
  <c r="BE251"/>
  <c r="BE283"/>
  <c r="BE293"/>
  <c r="BE301"/>
  <c r="BE308"/>
  <c r="BE317"/>
  <c r="BE332"/>
  <c r="BE353"/>
  <c r="BE383"/>
  <c r="BE413"/>
  <c r="BE417"/>
  <c r="BE430"/>
  <c r="BE434"/>
  <c r="BE446"/>
  <c r="BE451"/>
  <c r="BE459"/>
  <c r="BE463"/>
  <c r="BE467"/>
  <c r="BE503"/>
  <c r="BE507"/>
  <c r="BE511"/>
  <c r="BE568"/>
  <c r="BE580"/>
  <c r="BE583"/>
  <c r="BE629"/>
  <c r="BE674"/>
  <c r="BE679"/>
  <c r="BE693"/>
  <c r="BE699"/>
  <c r="BE711"/>
  <c r="J91"/>
  <c r="BE140"/>
  <c r="BE190"/>
  <c r="BE202"/>
  <c r="BE238"/>
  <c r="BE241"/>
  <c r="BE248"/>
  <c r="BE250"/>
  <c r="BE261"/>
  <c r="BE268"/>
  <c r="BE280"/>
  <c r="BE290"/>
  <c r="BE296"/>
  <c r="BE328"/>
  <c r="BE336"/>
  <c r="BE340"/>
  <c r="BE344"/>
  <c r="BE363"/>
  <c r="BE367"/>
  <c r="BE379"/>
  <c r="BE391"/>
  <c r="BE395"/>
  <c r="BE438"/>
  <c r="BE444"/>
  <c r="BE455"/>
  <c r="BE483"/>
  <c r="BE487"/>
  <c r="BE499"/>
  <c r="BE535"/>
  <c r="BE553"/>
  <c r="BE565"/>
  <c r="BE577"/>
  <c r="BE592"/>
  <c r="BE617"/>
  <c r="BE637"/>
  <c r="BE642"/>
  <c r="BE647"/>
  <c r="BE686"/>
  <c r="BE702"/>
  <c r="BE710"/>
  <c r="BE713"/>
  <c r="BE155"/>
  <c r="BE180"/>
  <c r="BE185"/>
  <c r="BE198"/>
  <c r="BE214"/>
  <c r="BE272"/>
  <c r="BE357"/>
  <c r="BE375"/>
  <c r="BE440"/>
  <c r="BE450"/>
  <c r="BE491"/>
  <c r="BE495"/>
  <c r="BE516"/>
  <c r="BE521"/>
  <c r="BE525"/>
  <c r="BE529"/>
  <c r="BE545"/>
  <c r="BE549"/>
  <c r="BE557"/>
  <c r="BE561"/>
  <c r="BE574"/>
  <c r="BE586"/>
  <c r="BE589"/>
  <c r="BE601"/>
  <c r="BE609"/>
  <c r="BE621"/>
  <c r="BE633"/>
  <c r="BE653"/>
  <c r="BE666"/>
  <c r="BE705"/>
  <c r="BE715"/>
  <c r="BE716"/>
  <c r="BE717"/>
  <c r="BE719"/>
  <c r="F92"/>
  <c r="BE135"/>
  <c r="BE145"/>
  <c r="BE150"/>
  <c r="BE220"/>
  <c r="BE232"/>
  <c r="BE257"/>
  <c r="BE264"/>
  <c r="BE287"/>
  <c r="BE322"/>
  <c r="BE348"/>
  <c r="BE371"/>
  <c r="BE387"/>
  <c r="BE401"/>
  <c r="BE405"/>
  <c r="BE409"/>
  <c r="BE423"/>
  <c r="BE471"/>
  <c r="BE475"/>
  <c r="BE479"/>
  <c r="BE540"/>
  <c r="BE571"/>
  <c r="BE595"/>
  <c r="BE598"/>
  <c r="BE605"/>
  <c r="BE613"/>
  <c r="BE625"/>
  <c r="F35"/>
  <c i="1" r="BB95"/>
  <c i="3" r="F36"/>
  <c i="1" r="BC96"/>
  <c i="3" r="F34"/>
  <c i="1" r="BA96"/>
  <c i="2" r="F37"/>
  <c i="1" r="BD95"/>
  <c i="2" r="F36"/>
  <c i="1" r="BC95"/>
  <c i="2" r="J34"/>
  <c i="1" r="AW95"/>
  <c i="3" r="F35"/>
  <c i="1" r="BB96"/>
  <c i="3" r="F37"/>
  <c i="1" r="BD96"/>
  <c i="2" r="F34"/>
  <c i="1" r="BA95"/>
  <c i="3" r="J34"/>
  <c i="1" r="AW96"/>
  <c i="2" l="1" r="R133"/>
  <c r="R132"/>
  <c r="P708"/>
  <c r="P133"/>
  <c r="P132"/>
  <c i="1" r="AU95"/>
  <c i="2" r="BK708"/>
  <c r="J708"/>
  <c r="J109"/>
  <c r="BK133"/>
  <c r="J133"/>
  <c r="J97"/>
  <c i="1" r="AU94"/>
  <c r="BC94"/>
  <c r="AY94"/>
  <c r="BD94"/>
  <c r="W33"/>
  <c r="BA94"/>
  <c r="W30"/>
  <c r="BB94"/>
  <c r="W31"/>
  <c i="3" r="J33"/>
  <c i="1" r="AV96"/>
  <c r="AT96"/>
  <c i="2" r="F33"/>
  <c i="1" r="AZ95"/>
  <c i="3" r="J30"/>
  <c i="1" r="AG96"/>
  <c i="2" r="J33"/>
  <c i="1" r="AV95"/>
  <c r="AT95"/>
  <c i="3" r="F33"/>
  <c i="1" r="AZ96"/>
  <c i="2" l="1" r="BK132"/>
  <c r="J132"/>
  <c r="J96"/>
  <c i="3" r="J39"/>
  <c i="1" r="AN96"/>
  <c r="AX94"/>
  <c r="W32"/>
  <c r="AW94"/>
  <c r="AK30"/>
  <c r="AZ94"/>
  <c r="W29"/>
  <c i="2" l="1" r="J30"/>
  <c i="1" r="AG95"/>
  <c r="AG94"/>
  <c r="AK26"/>
  <c r="AV94"/>
  <c r="AK29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<sst xmlns="http://schemas.openxmlformats.org/spreadsheetml/2006/main">
  <si>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</si>
  <si>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</si>
  <si>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</si>
  <si>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</si>
  <si>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</si>
  <si>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{0dcd0386-2179-4632-b604-23aaae6a0f3b}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</si>
  <si>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</si>
  <si>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</si>
  <si>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</si>
  <si>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</si>
  <si>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</si>
  <si>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</si>
  <si>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</si>
  <si>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</si>
  <si>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4524_1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</si>
  <si>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</si>
  <si>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</si>
  <si>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KLATOVY - MK FRANTY ŠUMAVSKÉHO</t>
  </si>
  <si>
    <t>KSO:</t>
  </si>
  <si>
    <t>CC-CZ:</t>
  </si>
  <si>
    <t>Místo:</t>
  </si>
  <si>
    <t>KLATOVY</t>
  </si>
  <si>
    <t>Datum:</t>
  </si>
  <si>
    <t>24. 2. 2025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</si>
  <si>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</si>
  <si>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</si>
  <si>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</si>
  <si>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</si>
  <si>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</si>
  <si>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</si>
  <si>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</si>
  <si>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</si>
  <si>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</si>
  <si>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</si>
  <si>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Žižkovský Petr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</si>
  <si>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</si>
  <si>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</si>
  <si>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</si>
  <si>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</si>
  <si>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</si>
  <si>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</si>
  <si>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</si>
  <si>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</si>
  <si>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</si>
  <si>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</si>
  <si>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</si>
  <si>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</si>
  <si>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</si>
  <si>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</si>
  <si>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</si>
  <si>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</si>
  <si>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</si>
  <si>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</si>
  <si>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</si>
  <si>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</si>
  <si>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</si>
  <si>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</si>
  <si>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</si>
  <si>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</si>
  <si>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</si>
  <si>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</si>
  <si>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</si>
  <si>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</si>
  <si>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</si>
  <si>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</si>
  <si>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</si>
  <si>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</si>
  <si>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</si>
  <si>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</si>
  <si>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</si>
  <si>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</si>
  <si>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</si>
  <si>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</si>
  <si>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</si>
  <si>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</si>
  <si>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</si>
  <si>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</si>
  <si>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</si>
  <si>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</si>
  <si>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</si>
  <si>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</si>
  <si>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</si>
  <si>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KOMUNIKACE</t>
  </si>
  <si>
    <t>STA</t>
  </si>
  <si>
    <t>1</t>
  </si>
  <si>
    <t>{50c67028-2d55-4df4-8483-55bdfe03ee49}</t>
  </si>
  <si>
    <t>2</t>
  </si>
  <si>
    <t>SO401</t>
  </si>
  <si>
    <t>VEŘEJNÉ OSVĚTLENÍ</t>
  </si>
  <si>
    <t>{73ba22fb-6356-4b52-ab44-5b1c8e2659f1}</t>
  </si>
  <si>
    <t>hloub_1</t>
  </si>
  <si>
    <t>hloubení rýh pro trativody</t>
  </si>
  <si>
    <t>m3</t>
  </si>
  <si>
    <t>87,5</t>
  </si>
  <si>
    <t>hloub_2</t>
  </si>
  <si>
    <t>hloubení rýh pro přípojky UV a UV</t>
  </si>
  <si>
    <t>104</t>
  </si>
  <si>
    <t>KRYCÍ LIST SOUPISU PRACÍ</t>
  </si>
  <si>
    <t>hloub_3</t>
  </si>
  <si>
    <t>hloubení jamek pro stromy</t>
  </si>
  <si>
    <t>7</t>
  </si>
  <si>
    <t>lože</t>
  </si>
  <si>
    <t>lože pod potrubí</t>
  </si>
  <si>
    <t>4,7</t>
  </si>
  <si>
    <t>obsyp</t>
  </si>
  <si>
    <t>obsyp potrubí</t>
  </si>
  <si>
    <t>21,15</t>
  </si>
  <si>
    <t>odkop</t>
  </si>
  <si>
    <t>odkopávky</t>
  </si>
  <si>
    <t>3227,7</t>
  </si>
  <si>
    <t>Objekt:</t>
  </si>
  <si>
    <t>sanace</t>
  </si>
  <si>
    <t>2778</t>
  </si>
  <si>
    <t>SO101 - KOMUNIKACE</t>
  </si>
  <si>
    <t>suť_kamenivo</t>
  </si>
  <si>
    <t xml:space="preserve">suť - kamenivo z podkladních vrstev komunikace a zpevněné plochy </t>
  </si>
  <si>
    <t>t</t>
  </si>
  <si>
    <t>4073,4</t>
  </si>
  <si>
    <t>suť_obruby</t>
  </si>
  <si>
    <t>suť vytrhané obruby</t>
  </si>
  <si>
    <t>39,15</t>
  </si>
  <si>
    <t>suť_povodí</t>
  </si>
  <si>
    <t>suť (zábradlí a kamenné patníky) odvezená na POVODÍ</t>
  </si>
  <si>
    <t>6,045</t>
  </si>
  <si>
    <t>zásyp</t>
  </si>
  <si>
    <t>75,15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</si>
  <si>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</si>
  <si>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</si>
  <si>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</si>
  <si>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</si>
  <si>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</si>
  <si>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</si>
  <si>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</si>
  <si>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</si>
  <si>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</si>
  <si>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</si>
  <si>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</si>
  <si>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</si>
  <si>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</si>
  <si>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</si>
  <si>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</si>
  <si>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</si>
  <si>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</si>
  <si>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</si>
  <si>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</si>
  <si>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</si>
  <si>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</si>
  <si>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</si>
  <si>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</si>
  <si>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</si>
  <si>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</si>
  <si>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</si>
  <si>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</si>
  <si>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</si>
  <si>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</si>
  <si>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</si>
  <si>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</si>
  <si>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</si>
  <si>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</si>
  <si>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</si>
  <si>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</si>
  <si>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</si>
  <si>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</si>
  <si>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</si>
  <si>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</si>
  <si>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113154544</t>
  </si>
  <si>
    <t>Frézování živičného podkladu nebo krytu s naložením hmot na dopravní prostředek plochy přes 500 do 2 000 m2 pruhu šířky přes 1 m, tloušťky vrstvy 60 mm</t>
  </si>
  <si>
    <t>m2</t>
  </si>
  <si>
    <t>CS ÚRS 2025 01</t>
  </si>
  <si>
    <t>4</t>
  </si>
  <si>
    <t>1130451302</t>
  </si>
  <si>
    <t>P</t>
  </si>
  <si>
    <t>Poznámka k položce:_x000d_
frézovaná PAU ZAS-T2 viz zpráva č. 44/2024_x000d_
bude odprodáno zhotoviteli viz smlouva o odkupu_x000d_
předpokládané množství 208 t</t>
  </si>
  <si>
    <t>VV</t>
  </si>
  <si>
    <t>komunikace stávající - úsek Franty Šumavského</t>
  </si>
  <si>
    <t>1510</t>
  </si>
  <si>
    <t>Součet</t>
  </si>
  <si>
    <t>113154558</t>
  </si>
  <si>
    <t>Frézování živičného podkladu nebo krytu s naložením hmot na dopravní prostředek plochy přes 2 000 do 10 000 m2 tloušťky vrstvy 100 mm</t>
  </si>
  <si>
    <t>2098345917</t>
  </si>
  <si>
    <t>Poznámka k položce:_x000d_
frézovaná PAU ZAS-T2 viz zpráva č. 44/2024_x000d_
bude odprodáno zhotoviteli viz smlouva o odkupu_x000d_
předpokládané množství 897 t</t>
  </si>
  <si>
    <t>komunikace stávající - úsek Nádražní a zpevněná plocha</t>
  </si>
  <si>
    <t>3900</t>
  </si>
  <si>
    <t>3</t>
  </si>
  <si>
    <t>113154590</t>
  </si>
  <si>
    <t>Frézování živičného podkladu nebo krytu s naložením hmot na dopravní prostředek Příplatek za každých dalších 10 mm</t>
  </si>
  <si>
    <t>1367636703</t>
  </si>
  <si>
    <t>Poznámka k položce:_x000d_
frézovaná PAU ZAS-T2 viz zpráva č. 44/2024_x000d_
bude odprodáno zhotoviteli viz smlouva o odkupu_x000d_
předpokládané množství 718 t</t>
  </si>
  <si>
    <t>komunikace stávající - úsek Nádražní a zpevněná plocha celková tl. frézování 180 mm</t>
  </si>
  <si>
    <t>3900*8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</si>
  <si>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</si>
  <si>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</si>
  <si>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195611099</t>
  </si>
  <si>
    <t>Poznámka k položce:_x000d_
BUDE ODVEZENO NA SKLÁDKU VIZ POLOŽKA Č. 997211511R</t>
  </si>
  <si>
    <t>chodníky a sjezdy stávající</t>
  </si>
  <si>
    <t>985</t>
  </si>
  <si>
    <t>5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</si>
  <si>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</si>
  <si>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</si>
  <si>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1275299696</t>
  </si>
  <si>
    <t>chodníky stávající</t>
  </si>
  <si>
    <t>41</t>
  </si>
  <si>
    <t>6</t>
  </si>
  <si>
    <t>113107224</t>
  </si>
  <si>
    <t>Odstranění podkladů nebo krytů strojně plochy jednotlivě přes 200 m2 s přemístěním hmot na skládku na vzdálenost do 20 m nebo s naložením na dopravní prostředek z kameniva hrubého drceného, o tl. vrstvy přes 300 do 400 mm</t>
  </si>
  <si>
    <t>-1261927728</t>
  </si>
  <si>
    <t>Poznámka k položce:_x000d_
odstranění na úroveň zemní pláně, průměrná tloušťka 380 mm_x000d_
Suť v předpokládaném množství 2.714 t bude převezena na mezideponi v místě stavby a zpět použita do sanace aktiivní zóny.</t>
  </si>
  <si>
    <t>3900*1,2</t>
  </si>
  <si>
    <t>113107225</t>
  </si>
  <si>
    <t>Odstranění podkladů nebo krytů strojně plochy jednotlivě přes 200 m2 s přemístěním hmot na skládku na vzdálenost do 20 m nebo s naložením na dopravní prostředek z kameniva hrubého drceného, o tl. vrstvy přes 400 do 500 mm</t>
  </si>
  <si>
    <t>-2095896873</t>
  </si>
  <si>
    <t>Poznámka k položce:_x000d_
odstranění na úroveň zemní pláně, průměrná tloušťka 500 mm_x000d_
Suť v předpokládaném množství 1.359 t bude převezena na mezideponi v místě stavby a zpět použita do sanace aktiivní zóny.</t>
  </si>
  <si>
    <t>1510*1,2</t>
  </si>
  <si>
    <t>8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</si>
  <si>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</si>
  <si>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</si>
  <si>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</si>
  <si>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1521014827</t>
  </si>
  <si>
    <t>Poznámka k položce:_x000d_
budou odvezeny na mezideponii, očištěny a následně odvezeny do areálu TS Klatovy</t>
  </si>
  <si>
    <t>stávající kamenné obruby ležaté</t>
  </si>
  <si>
    <t>135</t>
  </si>
  <si>
    <t>9</t>
  </si>
  <si>
    <t>113203111</t>
  </si>
  <si>
    <t>Vytrhání obrub s vybouráním lože, s přemístěním hmot na skládku na vzdálenost do 3 m nebo s naložením na dopravní prostředek z dlažebních kostek</t>
  </si>
  <si>
    <t>1064253748</t>
  </si>
  <si>
    <t>vytrhání stávajících žulových kostek drobných (přídlažba)</t>
  </si>
  <si>
    <t>30</t>
  </si>
  <si>
    <t>10</t>
  </si>
  <si>
    <t>113202111</t>
  </si>
  <si>
    <t>Vytrhání obrub s vybouráním lože, s přemístěním hmot na skládku na vzdálenost do 3 m nebo s naložením na dopravní prostředek z krajníků nebo obrubníků stojatých</t>
  </si>
  <si>
    <t>568975182</t>
  </si>
  <si>
    <t>vytrhání stávajících silničních betonových obrub</t>
  </si>
  <si>
    <t>350</t>
  </si>
  <si>
    <t>11</t>
  </si>
  <si>
    <t>113204111</t>
  </si>
  <si>
    <t>Vytrhání obrub s vybouráním lože, s přemístěním hmot na skládku na vzdálenost do 3 m nebo s naložením na dopravní prostředek záhonových</t>
  </si>
  <si>
    <t>-491473176</t>
  </si>
  <si>
    <t>vytrhání stávajících záhonových betonových obrub</t>
  </si>
  <si>
    <t>185</t>
  </si>
  <si>
    <t>003R</t>
  </si>
  <si>
    <t>Bourání uliční vpusti</t>
  </si>
  <si>
    <t>ks</t>
  </si>
  <si>
    <t>215168472</t>
  </si>
  <si>
    <t>13</t>
  </si>
  <si>
    <t>004R</t>
  </si>
  <si>
    <t>zrušení přípojky UV včetně zaslepení na stávajícím řadu, odvozu a likvidace suti</t>
  </si>
  <si>
    <t>1159683579</t>
  </si>
  <si>
    <t>Poznámka k položce:_x000d_
způsob zaslepení na stávajícím řadu bude konzutován s provozovatelem kanalizace</t>
  </si>
  <si>
    <t>14</t>
  </si>
  <si>
    <t>966072811R</t>
  </si>
  <si>
    <t xml:space="preserve">Bourání stávajícího oplocení komplet podezdívka, výplň, základy včetně odvozu a likvidace suti </t>
  </si>
  <si>
    <t>-1497847708</t>
  </si>
  <si>
    <t>stávající plot u křižovatky s ulicí Dr. Sedláka</t>
  </si>
  <si>
    <t>17</t>
  </si>
  <si>
    <t>15</t>
  </si>
  <si>
    <t>122151104</t>
  </si>
  <si>
    <t>Odkopávky a prokopávky nezapažené strojně v hornině třídy těžitelnosti I skupiny 1 a 2 přes 100 do 500 m3</t>
  </si>
  <si>
    <t>178521950</t>
  </si>
  <si>
    <t>odkop pro sanaci komunikace a zpevněné plochy tl. 0,5 m</t>
  </si>
  <si>
    <t>(3160+1470)*0,5*1,2</t>
  </si>
  <si>
    <t>odkop pro spodní stavbu chodníky</t>
  </si>
  <si>
    <t>1512*0,26</t>
  </si>
  <si>
    <t>odkop pro spodní stavbu sjezdy</t>
  </si>
  <si>
    <t>123*0,46</t>
  </si>
  <si>
    <t>16</t>
  </si>
  <si>
    <t>132151102</t>
  </si>
  <si>
    <t>Hloubení nezapažených rýh šířky do 800 mm strojně s urovnáním dna do předepsaného profilu a spádu v hornině třídy těžitelnosti I skupiny 1 a 2 přes 20 do 50 m3</t>
  </si>
  <si>
    <t>2039883510</t>
  </si>
  <si>
    <t>trativody</t>
  </si>
  <si>
    <t>0,5*0,35*500</t>
  </si>
  <si>
    <t>132151252</t>
  </si>
  <si>
    <t>Hloubení nezapažených rýh šířky přes 800 do 2 000 mm strojně s urovnáním dna do předepsaného profilu a spádu v hornině třídy těžitelnosti I skupiny 1 a 2 přes 20 do 50 m3</t>
  </si>
  <si>
    <t>1858404422</t>
  </si>
  <si>
    <t>přípojky UV a žlabu</t>
  </si>
  <si>
    <t>1*2*47</t>
  </si>
  <si>
    <t>UV</t>
  </si>
  <si>
    <t>10*1</t>
  </si>
  <si>
    <t>18</t>
  </si>
  <si>
    <t>183101321</t>
  </si>
  <si>
    <t>Hloubení jamek pro vysazování rostlin v zemině skupiny 1 až 4 s výměnou půdy z 100% v rovině nebo na svahu do 1:5, objemu přes 0,40 do 1,00 m3</t>
  </si>
  <si>
    <t>kus</t>
  </si>
  <si>
    <t>1530363297</t>
  </si>
  <si>
    <t>nové stromy</t>
  </si>
  <si>
    <t>19</t>
  </si>
  <si>
    <t>M</t>
  </si>
  <si>
    <t>10321100</t>
  </si>
  <si>
    <t>zahradní substrát pro výsadbu VL</t>
  </si>
  <si>
    <t>426133916</t>
  </si>
  <si>
    <t>7*1</t>
  </si>
  <si>
    <t>20</t>
  </si>
  <si>
    <t>184102116</t>
  </si>
  <si>
    <t>Výsadba dřeviny s balem do předem vyhloubené jamky se zalitím v rovině nebo na svahu do 1:5, při průměru balu přes 600 do 800 mm</t>
  </si>
  <si>
    <t>1352221845</t>
  </si>
  <si>
    <t>02650461M</t>
  </si>
  <si>
    <t>Dub letní /Quercus robur/ obvod kmínku 16/18 cm</t>
  </si>
  <si>
    <t>513213130</t>
  </si>
  <si>
    <t>22</t>
  </si>
  <si>
    <t>02650300M</t>
  </si>
  <si>
    <t>Javor klen / Acer pseudoplatanus / obvod kmínku 16/18 cm</t>
  </si>
  <si>
    <t>1081144384</t>
  </si>
  <si>
    <t>23</t>
  </si>
  <si>
    <t>00580035M</t>
  </si>
  <si>
    <t>Lípa velkolistá / Tilia plathyphyllos / obvod kmínku 16/18 cm</t>
  </si>
  <si>
    <t>-156951467</t>
  </si>
  <si>
    <t>24</t>
  </si>
  <si>
    <t>00580030M</t>
  </si>
  <si>
    <t>Jilm horský / Ulmus glabra / obvod kmínku 16/18 cm</t>
  </si>
  <si>
    <t>-1036461793</t>
  </si>
  <si>
    <t>25</t>
  </si>
  <si>
    <t>184215133</t>
  </si>
  <si>
    <t>Ukotvení dřeviny kůly v rovině nebo na svahu do 1:5 třemi kůly, délky přes 2 do 3 m</t>
  </si>
  <si>
    <t>15351671</t>
  </si>
  <si>
    <t>26</t>
  </si>
  <si>
    <t>60591255</t>
  </si>
  <si>
    <t>kůl vyvazovací dřevěný impregnovaný D 8cm dl 2,5m</t>
  </si>
  <si>
    <t>-1971071601</t>
  </si>
  <si>
    <t>7*3 'Přepočtené koeficientem množství</t>
  </si>
  <si>
    <t>27</t>
  </si>
  <si>
    <t>010R</t>
  </si>
  <si>
    <t>Péče o stromy 5 let (7 ks stromů zalévání, stříhání, údržba kotvení)</t>
  </si>
  <si>
    <t>kpl</t>
  </si>
  <si>
    <t>-1193067142</t>
  </si>
  <si>
    <t>28</t>
  </si>
  <si>
    <t>162701105R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</si>
  <si>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</si>
  <si>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-982313480</t>
  </si>
  <si>
    <t>29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</si>
  <si>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</si>
  <si>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</si>
  <si>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-350784062</t>
  </si>
  <si>
    <t>1*0,45*47</t>
  </si>
  <si>
    <t>58337331</t>
  </si>
  <si>
    <t>štěrkopísek frakce 0/22</t>
  </si>
  <si>
    <t>1257870434</t>
  </si>
  <si>
    <t>Poznámka k položce:_x000d_
materiál pro obsyp</t>
  </si>
  <si>
    <t>21,15*2 'Přepočtené koeficientem množství</t>
  </si>
  <si>
    <t>31</t>
  </si>
  <si>
    <t>171251101</t>
  </si>
  <si>
    <t>Uložení sypanin do násypů strojně s rozprostřením sypaniny ve vrstvách a s hrubým urovnáním nezhutněných jakékoliv třídy těžitelnosti</t>
  </si>
  <si>
    <t>-613764456</t>
  </si>
  <si>
    <t>doplnění zeminy v místě nové travnaté plochy u přechodu pro chodce</t>
  </si>
  <si>
    <t>180*0,38</t>
  </si>
  <si>
    <t>32</t>
  </si>
  <si>
    <t>10364100</t>
  </si>
  <si>
    <t>zemina pro terénní úpravy - tříděná</t>
  </si>
  <si>
    <t>238965386</t>
  </si>
  <si>
    <t>180*0,38*1,8</t>
  </si>
  <si>
    <t>33</t>
  </si>
  <si>
    <t>174151101</t>
  </si>
  <si>
    <t>Zásyp sypaninou z jakékoliv horniny strojně s uložením výkopku ve vrstvách se zhutněním jam, šachet, rýh nebo kolem objektů v těchto vykopávkách</t>
  </si>
  <si>
    <t>1381684397</t>
  </si>
  <si>
    <t>10*0,7</t>
  </si>
  <si>
    <t>-lože</t>
  </si>
  <si>
    <t>-obsyp</t>
  </si>
  <si>
    <t>34</t>
  </si>
  <si>
    <t>58344171</t>
  </si>
  <si>
    <t>štěrkodrť frakce 0/32</t>
  </si>
  <si>
    <t>22978275</t>
  </si>
  <si>
    <t>zásyp*2</t>
  </si>
  <si>
    <t>35</t>
  </si>
  <si>
    <t>181351103</t>
  </si>
  <si>
    <t>Rozprostření a urovnání ornice v rovině nebo ve svahu sklonu do 1:5 strojně při souvislé ploše přes 100 do 500 m2, tl. vrstvy do 200 mm</t>
  </si>
  <si>
    <t>1629105531</t>
  </si>
  <si>
    <t>Poznámka k položce:_x000d_
ornice tl. 100 mm</t>
  </si>
  <si>
    <t>660</t>
  </si>
  <si>
    <t>36</t>
  </si>
  <si>
    <t>10364101</t>
  </si>
  <si>
    <t>zemina pro terénní úpravy - ornice</t>
  </si>
  <si>
    <t>210472362</t>
  </si>
  <si>
    <t>660*0,1*1,8</t>
  </si>
  <si>
    <t>37</t>
  </si>
  <si>
    <t>181411131</t>
  </si>
  <si>
    <t>Založení trávníku na půdě předem připravené plochy do 1000 m2 výsevem včetně utažení parkového v rovině nebo na svahu do 1:5</t>
  </si>
  <si>
    <t>-14277263</t>
  </si>
  <si>
    <t>38</t>
  </si>
  <si>
    <t>00572410</t>
  </si>
  <si>
    <t>osivo směs travní parková</t>
  </si>
  <si>
    <t>kg</t>
  </si>
  <si>
    <t>1814505458</t>
  </si>
  <si>
    <t>660*0,02</t>
  </si>
  <si>
    <t>39</t>
  </si>
  <si>
    <t>171151103</t>
  </si>
  <si>
    <t>Uložení sypanin do násypů strojně s rozprostřením sypaniny ve vrstvách a s hrubým urovnáním zhutněných z hornin soudržných jakékoliv třídy těžitelnosti</t>
  </si>
  <si>
    <t>-1476005960</t>
  </si>
  <si>
    <t>Poznámka k položce:_x000d_
bude použita suť z mezideponie + doplnění kamenivem do frakce 0/125 mm</t>
  </si>
  <si>
    <t>sanace aktivní zóny komunikace a zpevněné plochy v tl. 500 mm</t>
  </si>
  <si>
    <t>40</t>
  </si>
  <si>
    <t>58344229</t>
  </si>
  <si>
    <t>kamenivo do podkladních vrstev do frakce 0/125</t>
  </si>
  <si>
    <t>-1113064833</t>
  </si>
  <si>
    <t>výpočet - doplnění chybějícího materiálu do sanace (přepočet 2t / m3)</t>
  </si>
  <si>
    <t>sanace*2</t>
  </si>
  <si>
    <t>-suť ze stávajících podkladních vrstev komunikace</t>
  </si>
  <si>
    <t>-(2714,4+1359)</t>
  </si>
  <si>
    <t>181951112</t>
  </si>
  <si>
    <t>Úprava pláně vyrovnáním výškových rozdílů strojně v hornině třídy těžitelnosti I, skupiny 1 až 3 se zhutněním</t>
  </si>
  <si>
    <t>-771448742</t>
  </si>
  <si>
    <t>komunikace a zpevněná plocha</t>
  </si>
  <si>
    <t>(3160+1470)*1,15</t>
  </si>
  <si>
    <t>chodníky</t>
  </si>
  <si>
    <t>1512</t>
  </si>
  <si>
    <t>sjezdy</t>
  </si>
  <si>
    <t>123</t>
  </si>
  <si>
    <t>Zakládání</t>
  </si>
  <si>
    <t>42</t>
  </si>
  <si>
    <t>212751105</t>
  </si>
  <si>
    <t>Trativody z drenážních trubek se zřízením betonového lože pod trubky a s jejich obsypem v otevřeném výkopu trubka flexibilní PVC-U SN 4 celoperforovaná 360° DN 125</t>
  </si>
  <si>
    <t>-1267921034</t>
  </si>
  <si>
    <t>500</t>
  </si>
  <si>
    <t>Svislé a kompletní konstrukce</t>
  </si>
  <si>
    <t>43</t>
  </si>
  <si>
    <t>348171130R</t>
  </si>
  <si>
    <t>Nový plot včetně základu z betonu C12/15 š. 0,5m, hl. 0,6m, kamenná podezdívka š. 0,4m, sloupky z betonových štípaných tvarovek a výplň z dřevěných planěk. Kompletní práce včetně všech materiálů, přesunů a skládek</t>
  </si>
  <si>
    <t>674845175</t>
  </si>
  <si>
    <t>Poznámka k položce:_x000d_
plot podobný stávajícímu, na který navazuje</t>
  </si>
  <si>
    <t>nový plot u křižovatky s ulicí Dr. Sedláka</t>
  </si>
  <si>
    <t>16,5</t>
  </si>
  <si>
    <t>Vodorovné konstrukce</t>
  </si>
  <si>
    <t>44</t>
  </si>
  <si>
    <t>451573111</t>
  </si>
  <si>
    <t>Lože pod potrubí, stoky a drobné objekty v otevřeném výkopu z písku a štěrkopísku do 22 mm</t>
  </si>
  <si>
    <t>7654831</t>
  </si>
  <si>
    <t>1*0,1*47</t>
  </si>
  <si>
    <t>45</t>
  </si>
  <si>
    <t>452321161</t>
  </si>
  <si>
    <t>Podkladní a zajišťovací konstrukce z betonu železového v otevřeném výkopu bez zvýšených nároků na prostředí desky pod potrubí, stoky a drobné objekty z betonu tř. C 25/30</t>
  </si>
  <si>
    <t>1178411029</t>
  </si>
  <si>
    <t>Poznámka k položce:_x000d_
ochrana teplovodu</t>
  </si>
  <si>
    <t>48*2,5*0,2</t>
  </si>
  <si>
    <t>46</t>
  </si>
  <si>
    <t>273361413</t>
  </si>
  <si>
    <t>Výztuž základových konstrukcí desek ze svařovaných sítí, hmotnosti přes 6 kg/m2</t>
  </si>
  <si>
    <t>-609041331</t>
  </si>
  <si>
    <t>Poznámka k položce:_x000d_
ochrana teplovodu_x000d_
2 x KARI síť drát prům. 10 mm, velikost ok 100 x100 mm</t>
  </si>
  <si>
    <t>48*2,5*0,008*2*1,1</t>
  </si>
  <si>
    <t>47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</si>
  <si>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</si>
  <si>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</si>
  <si>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-245075629</t>
  </si>
  <si>
    <t xml:space="preserve"> 48*1,5*0,1</t>
  </si>
  <si>
    <t>48</t>
  </si>
  <si>
    <t>58331351</t>
  </si>
  <si>
    <t>kamenivo těžené drobné frakce 0/4</t>
  </si>
  <si>
    <t>-1719310994</t>
  </si>
  <si>
    <t>7,2*1,8</t>
  </si>
  <si>
    <t>49</t>
  </si>
  <si>
    <t>564831011</t>
  </si>
  <si>
    <t>Podklad ze štěrkodrti ŠD s rozprostřením a zhutněním plochy jednotlivě do 100 m2, po zhutnění tl. 100 mm</t>
  </si>
  <si>
    <t>-2005672268</t>
  </si>
  <si>
    <t>48*1,5</t>
  </si>
  <si>
    <t>Komunikace pozemní</t>
  </si>
  <si>
    <t>50</t>
  </si>
  <si>
    <t>564861011</t>
  </si>
  <si>
    <t>Podklad ze štěrkodrti ŠD s rozprostřením a zhutněním plochy jednotlivě do 100 m2, po zhutnění tl. 200 mm</t>
  </si>
  <si>
    <t>-1116818812</t>
  </si>
  <si>
    <t>51</t>
  </si>
  <si>
    <t>564851111</t>
  </si>
  <si>
    <t>Podklad ze štěrkodrti ŠD s rozprostřením a zhutněním plochy přes 100 m2, po zhutnění tl. 150 mm</t>
  </si>
  <si>
    <t>-833149966</t>
  </si>
  <si>
    <t>52</t>
  </si>
  <si>
    <t>564921411</t>
  </si>
  <si>
    <t>Podklad nebo podsyp z asfaltového recyklátu s rozprostřením a zhutněním plochy přes 100 m2, po zhutnění tl. 60 mm</t>
  </si>
  <si>
    <t>679779913</t>
  </si>
  <si>
    <t>53</t>
  </si>
  <si>
    <t>564871111</t>
  </si>
  <si>
    <t>Podklad ze štěrkodrti ŠD s rozprostřením a zhutněním plochy přes 100 m2, po zhutnění tl. 250 mm</t>
  </si>
  <si>
    <t>-861907952</t>
  </si>
  <si>
    <t>54</t>
  </si>
  <si>
    <t>564952113</t>
  </si>
  <si>
    <t>Podklad z mechanicky zpevněného kameniva MZK (minerální beton) s rozprostřením a s hutněním, po zhutnění tl. 170 mm</t>
  </si>
  <si>
    <t>1567443223</t>
  </si>
  <si>
    <t>3160+1470</t>
  </si>
  <si>
    <t>55</t>
  </si>
  <si>
    <t>565135121</t>
  </si>
  <si>
    <t>Asfaltový beton vrstva podkladní ACP 16 (obalované kamenivo střednězrnné - OKS) s rozprostřením a zhutněním v pruhu šířky přes 3 m, po zhutnění tl. 50 mm</t>
  </si>
  <si>
    <t>1634273139</t>
  </si>
  <si>
    <t>56</t>
  </si>
  <si>
    <t>577145122</t>
  </si>
  <si>
    <t>Asfaltový beton vrstva ložní ACL 16 (ABH) s rozprostřením a zhutněním z nemodifikovaného asfaltu v pruhu šířky přes 3 m, po zhutnění tl. 50 mm</t>
  </si>
  <si>
    <t>-237296037</t>
  </si>
  <si>
    <t>57</t>
  </si>
  <si>
    <t>573231106</t>
  </si>
  <si>
    <t>Postřik spojovací PS bez posypu kamenivem ze silniční emulze, v množství 0,30 kg/m2</t>
  </si>
  <si>
    <t>236448246</t>
  </si>
  <si>
    <t>komunikace a zpevněná plocha 2 x postřik</t>
  </si>
  <si>
    <t>(3160+1470)*2</t>
  </si>
  <si>
    <t>58</t>
  </si>
  <si>
    <t>577134121</t>
  </si>
  <si>
    <t>Asfaltový beton vrstva obrusná ACO 11 (ABS) s rozprostřením a se zhutněním z nemodifikovaného asfaltu v pruhu šířky přes 3 m tř. I (ACO 11+), po zhutnění tl. 40 mm</t>
  </si>
  <si>
    <t>1199278511</t>
  </si>
  <si>
    <t>59</t>
  </si>
  <si>
    <t>577155112</t>
  </si>
  <si>
    <t>Asfaltový beton vrstva ložní ACL 16 (ABH) s rozprostřením a zhutněním z nemodifikovaného asfaltu v pruhu šířky do 3 m, po zhutnění tl. 60 mm</t>
  </si>
  <si>
    <t>-48316270</t>
  </si>
  <si>
    <t>60</t>
  </si>
  <si>
    <t>577143111</t>
  </si>
  <si>
    <t>Asfaltový beton vrstva obrusná ACO 8 (ABJ) s rozprostřením a se zhutněním z nemodifikovaného asfaltu v pruhu šířky do 3 m, po zhutnění tl. 50 mm</t>
  </si>
  <si>
    <t>332100103</t>
  </si>
  <si>
    <t>61</t>
  </si>
  <si>
    <t>596211113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</si>
  <si>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</si>
  <si>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1764425815</t>
  </si>
  <si>
    <t>chodníky dlažba pro nevidomé</t>
  </si>
  <si>
    <t>62</t>
  </si>
  <si>
    <t>59245006</t>
  </si>
  <si>
    <t>dlažba pro nevidomé betonová 200x100mm tl 60mm barevná</t>
  </si>
  <si>
    <t>-2032125714</t>
  </si>
  <si>
    <t>12*1,02</t>
  </si>
  <si>
    <t>63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</si>
  <si>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</si>
  <si>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</si>
  <si>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1472455639</t>
  </si>
  <si>
    <t>sjezdy dlažba pro nevidomé</t>
  </si>
  <si>
    <t>64</t>
  </si>
  <si>
    <t>59245226</t>
  </si>
  <si>
    <t>dlažba pro nevidomé betonová 200x100mm tl 80mm barevná</t>
  </si>
  <si>
    <t>546366790</t>
  </si>
  <si>
    <t>15*1,02</t>
  </si>
  <si>
    <t>65</t>
  </si>
  <si>
    <t>597661112</t>
  </si>
  <si>
    <t>Rigol dlážděný do lože z betonu prostého tl. 100 mm, s vyplněním a zatřením spár cementovou maltou z dlažebních kostek velkých</t>
  </si>
  <si>
    <t>535084815</t>
  </si>
  <si>
    <t>rigol 3 řady žulových kostek</t>
  </si>
  <si>
    <t>skluzy do drnového potoka</t>
  </si>
  <si>
    <t>66</t>
  </si>
  <si>
    <t>597069111</t>
  </si>
  <si>
    <t>Rigol dlážděný Příplatek k cenám za každých dalších i započatých 10 mm tloušťky lože přes 100 mm</t>
  </si>
  <si>
    <t>1092700960</t>
  </si>
  <si>
    <t>rigol 3 řady žulových kostek - lože tloušťka celkem 150 mm</t>
  </si>
  <si>
    <t>36*5</t>
  </si>
  <si>
    <t>20*5</t>
  </si>
  <si>
    <t>Trubní vedení</t>
  </si>
  <si>
    <t>67</t>
  </si>
  <si>
    <t>001R.1</t>
  </si>
  <si>
    <t>Napojení přípojky UV na stávající kanalizaci</t>
  </si>
  <si>
    <t>1328199368</t>
  </si>
  <si>
    <t>napojení na stávající řad</t>
  </si>
  <si>
    <t>68</t>
  </si>
  <si>
    <t>871313121</t>
  </si>
  <si>
    <t>Montáž kanalizačního potrubí z tvrdého PVC-U hladkého plnostěnného tuhost SN 8 DN 160</t>
  </si>
  <si>
    <t>1174523790</t>
  </si>
  <si>
    <t>přípojky UV a žlabu DN 150 mm</t>
  </si>
  <si>
    <t>69</t>
  </si>
  <si>
    <t>28611164</t>
  </si>
  <si>
    <t>trubka kanalizační PVC-U plnostěnná jednovrstvá DN 160x1000mm SN8</t>
  </si>
  <si>
    <t>211291412</t>
  </si>
  <si>
    <t>15*1,03 'Přepočtené koeficientem množství</t>
  </si>
  <si>
    <t>70</t>
  </si>
  <si>
    <t>871353121</t>
  </si>
  <si>
    <t>Montáž kanalizačního potrubí z tvrdého PVC-U hladkého plnostěnného tuhost SN 8 DN 200</t>
  </si>
  <si>
    <t>-1700006738</t>
  </si>
  <si>
    <t>přípojky UV DN 200 mm</t>
  </si>
  <si>
    <t>71</t>
  </si>
  <si>
    <t>28611167</t>
  </si>
  <si>
    <t>trubka kanalizační PVC-U plnostěnná jednovrstvá DN 200x1000mm SN8</t>
  </si>
  <si>
    <t>1665409919</t>
  </si>
  <si>
    <t>32*1,03 'Přepočtené koeficientem množství</t>
  </si>
  <si>
    <t>72</t>
  </si>
  <si>
    <t>877350320</t>
  </si>
  <si>
    <t>Montáž tvarovek na kanalizačním plastovém potrubí z PP nebo PVC-U hladkého plnostěnného odboček DN 200</t>
  </si>
  <si>
    <t>1844261524</t>
  </si>
  <si>
    <t>odbočky</t>
  </si>
  <si>
    <t>73</t>
  </si>
  <si>
    <t>28651032</t>
  </si>
  <si>
    <t>odbočka kanalizační PVC-U plnostěnná s rázovou odolností DN 200/160/45°</t>
  </si>
  <si>
    <t>-1227912282</t>
  </si>
  <si>
    <t>74</t>
  </si>
  <si>
    <t>877310310</t>
  </si>
  <si>
    <t>Montáž kolen na kanalizačním potrubí z PP nebo tvrdého PVC trub hladkých plnostěnných DN 150</t>
  </si>
  <si>
    <t>-2135260766</t>
  </si>
  <si>
    <t>3 kolena / 1 UV</t>
  </si>
  <si>
    <t>3*10</t>
  </si>
  <si>
    <t>75</t>
  </si>
  <si>
    <t>28611361</t>
  </si>
  <si>
    <t>koleno kanalizační PVC KG 160x45°</t>
  </si>
  <si>
    <t>-579604311</t>
  </si>
  <si>
    <t>76</t>
  </si>
  <si>
    <t>895941302</t>
  </si>
  <si>
    <t>Osazení vpusti uliční z betonových dílců DN 450 dno s kalištěm</t>
  </si>
  <si>
    <t>1844571863</t>
  </si>
  <si>
    <t>vpusti nové</t>
  </si>
  <si>
    <t>77</t>
  </si>
  <si>
    <t>59223852</t>
  </si>
  <si>
    <t>dno pro uliční vpusť s kalovou prohlubní betonové 450x300x50mm</t>
  </si>
  <si>
    <t>1759849933</t>
  </si>
  <si>
    <t>78</t>
  </si>
  <si>
    <t>895941332</t>
  </si>
  <si>
    <t>Osazení vpusti uliční z betonových dílců DN 450 skruž průběžná se zápachovou uzávěrkou</t>
  </si>
  <si>
    <t>-1533494042</t>
  </si>
  <si>
    <t>79</t>
  </si>
  <si>
    <t>59224493</t>
  </si>
  <si>
    <t>vpusť uliční DN 450 skruž průběžná 450/645x50mm betonová se zápachovou uzávěrkou 150mm PVC</t>
  </si>
  <si>
    <t>-1514252772</t>
  </si>
  <si>
    <t>80</t>
  </si>
  <si>
    <t>895941362</t>
  </si>
  <si>
    <t>Osazení vpusti uliční z betonových dílců DN 500 skruž středová 590 mm</t>
  </si>
  <si>
    <t>501984518</t>
  </si>
  <si>
    <t>81</t>
  </si>
  <si>
    <t>59224462</t>
  </si>
  <si>
    <t>vpusť uliční DN 500 skruž průběžná vysoká betonová 500/590x65mm</t>
  </si>
  <si>
    <t>1520104887</t>
  </si>
  <si>
    <t>82</t>
  </si>
  <si>
    <t>895941313</t>
  </si>
  <si>
    <t>Osazení vpusti uliční z betonových dílců DN 450 skruž horní 295 mm</t>
  </si>
  <si>
    <t>-997575540</t>
  </si>
  <si>
    <t>83</t>
  </si>
  <si>
    <t>59224485</t>
  </si>
  <si>
    <t>vpusť uliční DN 450 skruž horní betonová 450/295x50mm</t>
  </si>
  <si>
    <t>-1143257085</t>
  </si>
  <si>
    <t>84</t>
  </si>
  <si>
    <t>899204112</t>
  </si>
  <si>
    <t>Osazení mříží litinových včetně rámů a košů na bahno pro třídu zatížení D400, E600</t>
  </si>
  <si>
    <t>193213874</t>
  </si>
  <si>
    <t>85</t>
  </si>
  <si>
    <t>59223260</t>
  </si>
  <si>
    <t>mříž vtoková litinová k uliční vpusti C250/D400 500x500mm</t>
  </si>
  <si>
    <t>-618003281</t>
  </si>
  <si>
    <t>mříže rovné</t>
  </si>
  <si>
    <t>86</t>
  </si>
  <si>
    <t>55242330</t>
  </si>
  <si>
    <t>mříž D 400 - konkávní 500x500 4-stranný rám</t>
  </si>
  <si>
    <t>540715849</t>
  </si>
  <si>
    <t>mříže prohnuté v rigolu zpevněné plochy</t>
  </si>
  <si>
    <t>87</t>
  </si>
  <si>
    <t>59223871</t>
  </si>
  <si>
    <t>koš vysoký pro uliční vpusti žárově Pz plech pro rám 500/500mm</t>
  </si>
  <si>
    <t>1532651630</t>
  </si>
  <si>
    <t>88</t>
  </si>
  <si>
    <t>59224483R</t>
  </si>
  <si>
    <t>vpusť uliční DN 450 vyrovnávací prstenec pro rám 500x500mm</t>
  </si>
  <si>
    <t>-1039182779</t>
  </si>
  <si>
    <t>89</t>
  </si>
  <si>
    <t>899132111</t>
  </si>
  <si>
    <t>Výměna (výšková úprava) poklopu kanalizačního s rámem samonivelačním s ošetřením podkladních vrstev hloubky do 25 cm</t>
  </si>
  <si>
    <t>-742680015</t>
  </si>
  <si>
    <t>Poznámka k položce:_x000d_
nové samonivelační poklopy dodá správce kanalizace</t>
  </si>
  <si>
    <t>stávající poklopy</t>
  </si>
  <si>
    <t>90</t>
  </si>
  <si>
    <t>899132212</t>
  </si>
  <si>
    <t>Výměna (výšková úprava) poklopu vodovodního samonivelačního nebo pevného šoupátkového</t>
  </si>
  <si>
    <t>-703475581</t>
  </si>
  <si>
    <t xml:space="preserve">Poznámka k položce:_x000d_
výšková úprava krycích hrnců šoupátkových, hydrantových -  nové krycí hrnce dodá správce vodovodu</t>
  </si>
  <si>
    <t>Ostatní konstrukce a práce, bourání</t>
  </si>
  <si>
    <t>91</t>
  </si>
  <si>
    <t>935113111</t>
  </si>
  <si>
    <t>Osazení odvodňovacího žlabu s krycím roštem polymerbetonového šířky do 200 mm</t>
  </si>
  <si>
    <t>-972220468</t>
  </si>
  <si>
    <t>žlaby u podchodu pro pěší</t>
  </si>
  <si>
    <t>92</t>
  </si>
  <si>
    <t>003M</t>
  </si>
  <si>
    <t>Žlab DN 150 mm D400 včetně mříží odtoku a čistících kusů (komplet setava)</t>
  </si>
  <si>
    <t>-168265336</t>
  </si>
  <si>
    <t>93</t>
  </si>
  <si>
    <t>916241213</t>
  </si>
  <si>
    <t>Osazení obrubníku kamenného se zřízením lože, s vyplněním a zatřením spár cementovou maltou stojatého s boční opěrou z betonu prostého, do lože z betonu prostého</t>
  </si>
  <si>
    <t>1088498683</t>
  </si>
  <si>
    <t>kamenné obruby 150/250</t>
  </si>
  <si>
    <t>918</t>
  </si>
  <si>
    <t>kamenné obruby 200/250</t>
  </si>
  <si>
    <t>94</t>
  </si>
  <si>
    <t>58380007</t>
  </si>
  <si>
    <t>obrubník kamenný žulový přímý 1000x150x250mm</t>
  </si>
  <si>
    <t>-1295978276</t>
  </si>
  <si>
    <t>Poznámka k položce:_x000d_
Hmotnost: 104 kg/bm</t>
  </si>
  <si>
    <t>918*1,02</t>
  </si>
  <si>
    <t>95</t>
  </si>
  <si>
    <t>58380005</t>
  </si>
  <si>
    <t>obrubník kamenný žulový přímý 1000x200x250mm</t>
  </si>
  <si>
    <t>630594507</t>
  </si>
  <si>
    <t>Poznámka k položce:_x000d_
Hmotnost: 120 kg/bm</t>
  </si>
  <si>
    <t>82*1,02</t>
  </si>
  <si>
    <t>96</t>
  </si>
  <si>
    <t>916991121</t>
  </si>
  <si>
    <t>Lože pod obrubníky, krajníky nebo obruby z dlažebních kostek z betonu prostého</t>
  </si>
  <si>
    <t>1337240442</t>
  </si>
  <si>
    <t>kamenné obruby 150/250 a 200/250 lože pod obruby tloušťka dalších 100 mm</t>
  </si>
  <si>
    <t>1000*0,4*0,1</t>
  </si>
  <si>
    <t>97</t>
  </si>
  <si>
    <t>916111123</t>
  </si>
  <si>
    <t>Osazení silniční obruby z dlažebních kostek drobných v jedné řadě s ložem tl. přes 50 do 100 mm s boční opěrou z betonu prostého, do lože z betonu prostého téže značky</t>
  </si>
  <si>
    <t>945667693</t>
  </si>
  <si>
    <t>přídlažba</t>
  </si>
  <si>
    <t>918+82</t>
  </si>
  <si>
    <t>98</t>
  </si>
  <si>
    <t>58381007</t>
  </si>
  <si>
    <t>kostka štípaná dlažební žula drobná 8/10</t>
  </si>
  <si>
    <t>-1888141921</t>
  </si>
  <si>
    <t>1000*0,1*1,02</t>
  </si>
  <si>
    <t>99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</si>
  <si>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</si>
  <si>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</si>
  <si>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-1689572369</t>
  </si>
  <si>
    <t>záhonové betonové obruby</t>
  </si>
  <si>
    <t>415</t>
  </si>
  <si>
    <t>100</t>
  </si>
  <si>
    <t>59217016</t>
  </si>
  <si>
    <t>obrubník betonový chodníkový 1000x80x250mm</t>
  </si>
  <si>
    <t>-625288146</t>
  </si>
  <si>
    <t>415*1,02</t>
  </si>
  <si>
    <t>101</t>
  </si>
  <si>
    <t>919735112</t>
  </si>
  <si>
    <t>Řezání stávajícího živičného krytu nebo podkladu hloubky přes 50 do 100 mm</t>
  </si>
  <si>
    <t>1127346532</t>
  </si>
  <si>
    <t>102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</si>
  <si>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</si>
  <si>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</si>
  <si>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178474287</t>
  </si>
  <si>
    <t>103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</si>
  <si>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</si>
  <si>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</si>
  <si>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-208266905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</si>
  <si>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</si>
  <si>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</si>
  <si>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-2118854443</t>
  </si>
  <si>
    <t>105</t>
  </si>
  <si>
    <t>914111111</t>
  </si>
  <si>
    <t>Montáž svislé dopravní značky základní velikosti do 1 m2 objímkami na sloupky nebo konzoly</t>
  </si>
  <si>
    <t>1391216464</t>
  </si>
  <si>
    <t>106</t>
  </si>
  <si>
    <t>914111112</t>
  </si>
  <si>
    <t>Montáž svislé dopravní značky základní velikosti do 1 m2 páskováním na sloupy</t>
  </si>
  <si>
    <t>1073410474</t>
  </si>
  <si>
    <t>107</t>
  </si>
  <si>
    <t>40445652</t>
  </si>
  <si>
    <t>Dopravní značky dle PD</t>
  </si>
  <si>
    <t>892908856</t>
  </si>
  <si>
    <t>108</t>
  </si>
  <si>
    <t>40445256</t>
  </si>
  <si>
    <t>svorka upínací na sloupek dopravní značky D 60mm</t>
  </si>
  <si>
    <t>-711031532</t>
  </si>
  <si>
    <t>13*2</t>
  </si>
  <si>
    <t>109</t>
  </si>
  <si>
    <t>914511112</t>
  </si>
  <si>
    <t>Montáž sloupku dopravních značek délky do 3,5 m do hliníkové patky pro sloupek D 60 mm</t>
  </si>
  <si>
    <t>-10738512</t>
  </si>
  <si>
    <t>110</t>
  </si>
  <si>
    <t>40445240</t>
  </si>
  <si>
    <t>patka pro sloupek Al D 60mm</t>
  </si>
  <si>
    <t>-1817959317</t>
  </si>
  <si>
    <t>111</t>
  </si>
  <si>
    <t>40445225</t>
  </si>
  <si>
    <t>sloupek pro dopravní značku Zn D 60mm v 3,5m</t>
  </si>
  <si>
    <t>15069277</t>
  </si>
  <si>
    <t>112</t>
  </si>
  <si>
    <t>40445253</t>
  </si>
  <si>
    <t>víčko plastové na sloupek D 60mm</t>
  </si>
  <si>
    <t>CS ÚRS 2023 01</t>
  </si>
  <si>
    <t>1102466589</t>
  </si>
  <si>
    <t>113</t>
  </si>
  <si>
    <t>915121111</t>
  </si>
  <si>
    <t>Vodorovné dopravní značení stříkané barvou vodící čára bílá šířky 250 mm souvislá základní</t>
  </si>
  <si>
    <t>1458284676</t>
  </si>
  <si>
    <t>čára plná 0,25</t>
  </si>
  <si>
    <t>875</t>
  </si>
  <si>
    <t>114</t>
  </si>
  <si>
    <t>915121121</t>
  </si>
  <si>
    <t>Vodorovné dopravní značení stříkané barvou vodící čára bílá šířky 250 mm přerušovaná základní</t>
  </si>
  <si>
    <t>-1801119720</t>
  </si>
  <si>
    <t>čára přerušovaná 0,25</t>
  </si>
  <si>
    <t>115</t>
  </si>
  <si>
    <t>915131111</t>
  </si>
  <si>
    <t>Vodorovné dopravní značení stříkané barvou přechody pro chodce, šipky, symboly bílé základní</t>
  </si>
  <si>
    <t>-16274080</t>
  </si>
  <si>
    <t>přechod pro chodce</t>
  </si>
  <si>
    <t>10,5</t>
  </si>
  <si>
    <t>116</t>
  </si>
  <si>
    <t>915221112</t>
  </si>
  <si>
    <t>Vodorovné dopravní značení stříkaným plastem vodící čára bílá šířky 250 mm souvislá retroreflexní</t>
  </si>
  <si>
    <t>-242141168</t>
  </si>
  <si>
    <t>117</t>
  </si>
  <si>
    <t>915221122</t>
  </si>
  <si>
    <t>Vodorovné dopravní značení stříkaným plastem vodící čára bílá šířky 250 mm přerušovaná retroreflexní</t>
  </si>
  <si>
    <t>533728305</t>
  </si>
  <si>
    <t>118</t>
  </si>
  <si>
    <t>915231112</t>
  </si>
  <si>
    <t>Vodorovné dopravní značení stříkaným plastem přechody pro chodce, šipky, symboly nápisy bílé retroreflexní</t>
  </si>
  <si>
    <t>435193104</t>
  </si>
  <si>
    <t>119</t>
  </si>
  <si>
    <t>911331111</t>
  </si>
  <si>
    <t>Silniční svodidlo ocelové se zaberaněním sloupků jednostranné úroveň zádržnosti N2 vzdálenosti sloupků do 2 m včetně dvou náběhů na začátku a konci svodidla</t>
  </si>
  <si>
    <t>1673348167</t>
  </si>
  <si>
    <t>svodidlo nové</t>
  </si>
  <si>
    <t>290</t>
  </si>
  <si>
    <t>120</t>
  </si>
  <si>
    <t>911334122</t>
  </si>
  <si>
    <t>Zábradelní svodidla ocelová s osazením sloupků kotvením do římsy, se svodnicí úrovně zádržnosti H2 s výplní z tyčí</t>
  </si>
  <si>
    <t>1149686657</t>
  </si>
  <si>
    <t>nové zábradelní svodidlo</t>
  </si>
  <si>
    <t>121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</si>
  <si>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</si>
  <si>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</si>
  <si>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-1728769199</t>
  </si>
  <si>
    <t>122</t>
  </si>
  <si>
    <t>966005311</t>
  </si>
  <si>
    <t>Rozebrání a odstranění silničního zábradlí a ocelových svodidel s přemístěním hmot na skládku na vzdálenost do 10 m nebo s naložením na dopravní prostředek, se zásypem jam po odstraněných sloupcích a s jeho zhutněním svodidla včetně sloupků, s jednou pásnicí silničního</t>
  </si>
  <si>
    <t>1906610967</t>
  </si>
  <si>
    <t>odstranění stávajících svodidel</t>
  </si>
  <si>
    <t>160</t>
  </si>
  <si>
    <t>966005211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</si>
  <si>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do říms nebo krycích desek</t>
  </si>
  <si>
    <t>342253989</t>
  </si>
  <si>
    <t>Poznámka k položce:_x000d_
bude odvezeno do areálu POVODÍ VLTAVY v Tajanově cca 2 km</t>
  </si>
  <si>
    <t>odstranění stávajícího zábradlí</t>
  </si>
  <si>
    <t>124</t>
  </si>
  <si>
    <t>966006111</t>
  </si>
  <si>
    <t>Odstranění kamenných sloupků s uložením hmot na vzdálenost do 20 m nebo s naložením na dopravní prostředek, se zásypem jam a jeho zhutněním uklínovaných v zemi kameny</t>
  </si>
  <si>
    <t>-832708162</t>
  </si>
  <si>
    <t>odstranění stávajících kamenných patníků</t>
  </si>
  <si>
    <t>997</t>
  </si>
  <si>
    <t>Přesun sutě</t>
  </si>
  <si>
    <t>125</t>
  </si>
  <si>
    <t>997211511R</t>
  </si>
  <si>
    <t>Vodorovná doprava suti nebo vybouraných hmot suti se složením a hrubým urovnáním, na skládku včetně likvidace v souladu se zákonem o odpadech</t>
  </si>
  <si>
    <t>-249410238</t>
  </si>
  <si>
    <t>Poznámka k položce:_x000d_
suť z celého SO bez vytrhaných obrub, bez suti z kameniva, bez odkupované frézované a bez suti odvezené do areálu POVODÍ</t>
  </si>
  <si>
    <t>suť z celého SO</t>
  </si>
  <si>
    <t>6152,409</t>
  </si>
  <si>
    <t>- vytrhané obruby</t>
  </si>
  <si>
    <t>-suť_obruby</t>
  </si>
  <si>
    <t>- suť kamenivo do sanace</t>
  </si>
  <si>
    <t>-suť_kamenivo</t>
  </si>
  <si>
    <t>- odkupovaná frézovaná</t>
  </si>
  <si>
    <t>-(208,38+897+717,6)</t>
  </si>
  <si>
    <t>- suť odvezená na POVODÍ</t>
  </si>
  <si>
    <t>-suť_povodí</t>
  </si>
  <si>
    <t>126</t>
  </si>
  <si>
    <t>997221611</t>
  </si>
  <si>
    <t>Nakládání na dopravní prostředky pro vodorovnou dopravu suti</t>
  </si>
  <si>
    <t>819720796</t>
  </si>
  <si>
    <t xml:space="preserve">Poznámka k položce:_x000d_
- Nakladání očištěných žulových obrub š. 25 cm z mezidepone budou odvezeny do areálu TS Klatovy._x000d_
_x000d_
- Nakládání suti z mezideponie na stavbě - bude použita do sanace_x000d_
 </t>
  </si>
  <si>
    <t>vytrhané kamenné obruby š. 25 cm - bude odvezeno do areálu TS Klatovy včetně naložení na palety</t>
  </si>
  <si>
    <t>Mezisoučet</t>
  </si>
  <si>
    <t>nakládání suti z mezideponie na stavbě - bude použito do sanace</t>
  </si>
  <si>
    <t>2714,4+1359</t>
  </si>
  <si>
    <t>127</t>
  </si>
  <si>
    <t>997221551</t>
  </si>
  <si>
    <t>Vodorovná doprava suti bez naložení, ale se složením a s hrubým urovnáním ze sypkých materiálů, na vzdálenost do 1 km</t>
  </si>
  <si>
    <t>-88603489</t>
  </si>
  <si>
    <t>Poznámka k položce:_x000d_
jako mezideponie bude využita stávající zpevněná plocha v místě stavby</t>
  </si>
  <si>
    <t>doprava suti z podkladních vrstev komunikace na mezidoponii a zpět na stavbu</t>
  </si>
  <si>
    <t>128</t>
  </si>
  <si>
    <t>997221561</t>
  </si>
  <si>
    <t>Vodorovná doprava suti bez naložení, ale se složením a s hrubým urovnáním z kusových materiálů, na vzdálenost do 1 km</t>
  </si>
  <si>
    <t>-1691873692</t>
  </si>
  <si>
    <t>Poznámka k položce:_x000d_
odvoz do areálu POVODÍ VLTAVY v Tajanově u Klatov - vzdálenost cca 2 km</t>
  </si>
  <si>
    <t>suť zábradlí</t>
  </si>
  <si>
    <t>0,725</t>
  </si>
  <si>
    <t>suť kamenné patníky</t>
  </si>
  <si>
    <t>5,32</t>
  </si>
  <si>
    <t>129</t>
  </si>
  <si>
    <t>997221569</t>
  </si>
  <si>
    <t>Vodorovná doprava suti bez naložení, ale se složením a s hrubým urovnáním Příplatek k ceně za každý další započatý 1 km přes 1 km</t>
  </si>
  <si>
    <t>1421180894</t>
  </si>
  <si>
    <t>130</t>
  </si>
  <si>
    <t>005R</t>
  </si>
  <si>
    <t>Odvoz vytrhaných žulových obrub na mezideponii, kde budou očištěny a odvoz očištěných obrub do areálu TS Klatovy</t>
  </si>
  <si>
    <t>-2060259579</t>
  </si>
  <si>
    <t>Poznámka k položce:_x000d_
mezideponii zajišťuje zhotovitel</t>
  </si>
  <si>
    <t>vytrhané žulové obruby</t>
  </si>
  <si>
    <t>998</t>
  </si>
  <si>
    <t>Přesun hmot</t>
  </si>
  <si>
    <t>131</t>
  </si>
  <si>
    <t>998225111</t>
  </si>
  <si>
    <t xml:space="preserve">Přesun hmot pro komunikace s krytem z kameniva, monolitickým betonovým nebo živičným  dopravní vzdálenost do 200 m jakékoliv délky objektu</t>
  </si>
  <si>
    <t>1361693788</t>
  </si>
  <si>
    <t>PSV</t>
  </si>
  <si>
    <t>Práce a dodávky PSV</t>
  </si>
  <si>
    <t>711</t>
  </si>
  <si>
    <t>Izolace proti vodě, vlhkosti a plynům</t>
  </si>
  <si>
    <t>132</t>
  </si>
  <si>
    <t>711161274</t>
  </si>
  <si>
    <t>Provedení izolace proti zemní vlhkosti nopovou fólií na ploše svislé S výška nopu do 20 mm</t>
  </si>
  <si>
    <t>1864216706</t>
  </si>
  <si>
    <t>180*0,5</t>
  </si>
  <si>
    <t>133</t>
  </si>
  <si>
    <t>28323005</t>
  </si>
  <si>
    <t>fólie profilovaná (nopová) drenážní HDPE s výškou nopů 8mm</t>
  </si>
  <si>
    <t>1349075194</t>
  </si>
  <si>
    <t>180*0,5*1,2</t>
  </si>
  <si>
    <t>VRN</t>
  </si>
  <si>
    <t>Vedlejší rozpočtové náklady</t>
  </si>
  <si>
    <t>VRN1</t>
  </si>
  <si>
    <t>Průzkumné, geodetické a projektové práce</t>
  </si>
  <si>
    <t>134</t>
  </si>
  <si>
    <t>012203000</t>
  </si>
  <si>
    <t>Geodetické práce při provádění stavby</t>
  </si>
  <si>
    <t>1024</t>
  </si>
  <si>
    <t>-677369672</t>
  </si>
  <si>
    <t>012303000</t>
  </si>
  <si>
    <t>Geodetické práce po výstavbě</t>
  </si>
  <si>
    <t>-12804630</t>
  </si>
  <si>
    <t>Poznámka k položce:_x000d_
zaměření skutečného provedení stavby</t>
  </si>
  <si>
    <t>136</t>
  </si>
  <si>
    <t>013254000</t>
  </si>
  <si>
    <t>Dokumentace skutečného provedení stavby</t>
  </si>
  <si>
    <t>1721233871</t>
  </si>
  <si>
    <t>VRN3</t>
  </si>
  <si>
    <t>Zařízení staveniště</t>
  </si>
  <si>
    <t>137</t>
  </si>
  <si>
    <t>030001000</t>
  </si>
  <si>
    <t>-1986339887</t>
  </si>
  <si>
    <t>138</t>
  </si>
  <si>
    <t>034303000</t>
  </si>
  <si>
    <t>Dopravní značení na staveništi včetně inženýrské činnosti</t>
  </si>
  <si>
    <t>kč</t>
  </si>
  <si>
    <t>1342809607</t>
  </si>
  <si>
    <t>139</t>
  </si>
  <si>
    <t>039103000</t>
  </si>
  <si>
    <t>Rozebrání, bourání a odvoz zařízení staveniště</t>
  </si>
  <si>
    <t>714991116</t>
  </si>
  <si>
    <t>VRN7</t>
  </si>
  <si>
    <t>Provozní vlivy</t>
  </si>
  <si>
    <t>140</t>
  </si>
  <si>
    <t>071203000</t>
  </si>
  <si>
    <t>Provoz dalšího subjektu - koordinace s ostatními stavbami iženýrských sítí v místě stavby</t>
  </si>
  <si>
    <t>1770957206</t>
  </si>
  <si>
    <t>SO401 - VEŘEJNÉ OSVĚTLENÍ</t>
  </si>
  <si>
    <t>montáž a kompletace stožárů a svítidel vč. mechanizace</t>
  </si>
  <si>
    <t>KS</t>
  </si>
  <si>
    <t>PRGB02A</t>
  </si>
  <si>
    <t xml:space="preserve">VYKOP ZAKLADU PB,PILIR ZASTAV.UZEMI TR.3  - pro demontáž</t>
  </si>
  <si>
    <t>M3</t>
  </si>
  <si>
    <t>PRDB90A</t>
  </si>
  <si>
    <t>ZRIZENI VEGETACNI VRSTVY(ZELEN)NAD VYKOP</t>
  </si>
  <si>
    <t>M2</t>
  </si>
  <si>
    <t>9870011700</t>
  </si>
  <si>
    <t>VYK&gt; SEMENO TRAVNI</t>
  </si>
  <si>
    <t>KG</t>
  </si>
  <si>
    <t>PRDB91A</t>
  </si>
  <si>
    <t>OBNOVA VEGETACNI VRSTVY(ZELEN)MIMO VYKOP</t>
  </si>
  <si>
    <t>PRDB94A</t>
  </si>
  <si>
    <t>DOSETI TRAVOU POUZE PARKY,LOUKY,PASTVINY</t>
  </si>
  <si>
    <t>PECB70A</t>
  </si>
  <si>
    <t>ROZBOURANI BETONOVEHO ZAKLADU</t>
  </si>
  <si>
    <t>PMEB31A</t>
  </si>
  <si>
    <t>ODSTRAN.CHODNIKU ASFALT.KRYT NAD VYKOPEM</t>
  </si>
  <si>
    <t>9870020300</t>
  </si>
  <si>
    <t>VYK&gt; KOTOUC REZACI DIAMANT PR450ASFALT</t>
  </si>
  <si>
    <t>PMEB32A</t>
  </si>
  <si>
    <t>ZRIZENI CHODNIKU ASFALT.KRYT NAD VYKOPEM</t>
  </si>
  <si>
    <t>9870020090</t>
  </si>
  <si>
    <t>VYK&gt; KAMENIVO DOLOM.DO BETONU FR.0-4VL</t>
  </si>
  <si>
    <t>9870020140</t>
  </si>
  <si>
    <t>VYK&gt; STERKODRT FR.0-63 TR.A</t>
  </si>
  <si>
    <t>9870020180</t>
  </si>
  <si>
    <t>VYK&gt; LAK ASFALT.PENETRAL ALP SUD 160KG</t>
  </si>
  <si>
    <t>9870020190</t>
  </si>
  <si>
    <t>VYK&gt; ZALIVKA ASFALTOVA AZ BUBNY</t>
  </si>
  <si>
    <t>9870020340</t>
  </si>
  <si>
    <t>VYK&gt; ASFALT.BET.OBRUS.ACO11 50/70 TR2</t>
  </si>
  <si>
    <t>9870020360</t>
  </si>
  <si>
    <t>VYK&gt; ASFALT.BET.PODKL.ACP16S 50/70 TR1</t>
  </si>
  <si>
    <t>PMEB33A</t>
  </si>
  <si>
    <t>ODSTRAN.CHODNIKU ASFALT. KRYT MIMO VYKOP</t>
  </si>
  <si>
    <t>PMEB34A</t>
  </si>
  <si>
    <t>ZRIZENI CHODNIKU ASFALT.KRYT MIMO VYKOP</t>
  </si>
  <si>
    <t>9870020100</t>
  </si>
  <si>
    <t>VYK&gt; STERKODRT FR.0-22</t>
  </si>
  <si>
    <t>PRAB04A</t>
  </si>
  <si>
    <t>RYHY 35X85CM ZASTAV.UZEMI TR3</t>
  </si>
  <si>
    <t>9870039000</t>
  </si>
  <si>
    <t>VYK&gt; MATERIAL PRO ZABEZPECENI VYKOPU</t>
  </si>
  <si>
    <t>SADA</t>
  </si>
  <si>
    <t>9870039100</t>
  </si>
  <si>
    <t>VYK&gt; MATERIAL ZAJISTENI STEN KABEL. RYH</t>
  </si>
  <si>
    <t>PREB52A</t>
  </si>
  <si>
    <t>JAMY PROTLAKY NN V ZAST.UZEMI TR3</t>
  </si>
  <si>
    <t>počet*3 "Přepočtené koeficientem množství</t>
  </si>
  <si>
    <t>9870039200</t>
  </si>
  <si>
    <t>VYK&gt; MATERIAL PRO PAZENI</t>
  </si>
  <si>
    <t>počet*7,463 "Přepočtené koeficientem množství</t>
  </si>
  <si>
    <t>990</t>
  </si>
  <si>
    <t>dopravní značení</t>
  </si>
  <si>
    <t>PRFB07A</t>
  </si>
  <si>
    <t>PROTLAK RIZENY DO 90 MM VC.TRUBKY</t>
  </si>
  <si>
    <t>9870011960</t>
  </si>
  <si>
    <t>VYK&gt; TRUBKA PROTLAK PE100 SDR17 PR. 90</t>
  </si>
  <si>
    <t>PSMB56A</t>
  </si>
  <si>
    <t>KABEL 1-CYKY-J 4X10 1000V VOLNE ULOZENY</t>
  </si>
  <si>
    <t>1004283310</t>
  </si>
  <si>
    <t>KABEL 1-CYKY-J 4X10 1000V</t>
  </si>
  <si>
    <t>úprava pouzder pro zaústění kabelu</t>
  </si>
  <si>
    <t>zřízení betonových límců stožárů</t>
  </si>
  <si>
    <t>vytyčení podzemních zařízení</t>
  </si>
  <si>
    <t>SR 481/721/E27</t>
  </si>
  <si>
    <t>Stožárová rozvodnice SR 481/721 /E27 UN</t>
  </si>
  <si>
    <t>1000001220</t>
  </si>
  <si>
    <t>DRAT FEZN PRUM.10MM ZEMNICI(BAL.50KG)</t>
  </si>
  <si>
    <t>PFLB05A</t>
  </si>
  <si>
    <t xml:space="preserve">POJISTKA NOZOVA NN VEL.000 GG  20A</t>
  </si>
  <si>
    <t>1004219010</t>
  </si>
  <si>
    <t>POJISTKA NOZOVA ETI NV/NH00 C GG 20A</t>
  </si>
  <si>
    <t>PFLB04A</t>
  </si>
  <si>
    <t xml:space="preserve">POJISTKA NOZOVA NN VEL.000 GG  16A</t>
  </si>
  <si>
    <t>1004219000</t>
  </si>
  <si>
    <t>POJISTKA NOZOVA ETI NV/NH00 C GG 16A</t>
  </si>
  <si>
    <t>PELB42A</t>
  </si>
  <si>
    <t>TRUBKA KORUG. PE KORUFLEX 110/90 OHEBNA</t>
  </si>
  <si>
    <t>1000174110</t>
  </si>
  <si>
    <t>TRUBKA KORUG.OHEBNA KORUFL. 90 CERNA 50M</t>
  </si>
  <si>
    <t>PFLB03A</t>
  </si>
  <si>
    <t>1004218980</t>
  </si>
  <si>
    <t>Č1002914518</t>
  </si>
  <si>
    <t>rozváděč SRM 18x160 A v pilíři</t>
  </si>
  <si>
    <t>10000896510</t>
  </si>
  <si>
    <t>je zásuvka NEMA</t>
  </si>
  <si>
    <t>1000040290</t>
  </si>
  <si>
    <t>SVORKA SP1 - PRIPOJENI NA KONSTRUKCI</t>
  </si>
  <si>
    <t>9876002600</t>
  </si>
  <si>
    <t>DIN933-8.8-A2K</t>
  </si>
  <si>
    <t>9876008300</t>
  </si>
  <si>
    <t>DIN934-8-A2K</t>
  </si>
  <si>
    <t>9876010400</t>
  </si>
  <si>
    <t>DIN7980-230HV-A2K</t>
  </si>
  <si>
    <t>PRGB32A</t>
  </si>
  <si>
    <t>VYKOP JAMY ZASTAVENE UZEMI TR.3</t>
  </si>
  <si>
    <t>PRGB36A</t>
  </si>
  <si>
    <t>ZASYP JAMY ZASTAVENE UZEMI TR.3</t>
  </si>
  <si>
    <t>1003559310</t>
  </si>
  <si>
    <t>KERAMZIT LIAPOR 1-4MM</t>
  </si>
  <si>
    <t>BAL</t>
  </si>
  <si>
    <t>1000040260</t>
  </si>
  <si>
    <t>SVORKA SK KRIZOVA</t>
  </si>
  <si>
    <t>doprava výkon. materiálu, odvoz zeminy</t>
  </si>
  <si>
    <t>KM</t>
  </si>
  <si>
    <t>revize</t>
  </si>
  <si>
    <t>HOD</t>
  </si>
  <si>
    <t>skládkovné</t>
  </si>
  <si>
    <t>T</t>
  </si>
  <si>
    <t>999999</t>
  </si>
  <si>
    <t>koordinační činnost zhotovitele</t>
  </si>
  <si>
    <t>10000124578</t>
  </si>
  <si>
    <t>pokládka uzemňovacího drátu 10 mm</t>
  </si>
  <si>
    <t>11-1</t>
  </si>
  <si>
    <t>demontáž stožárů a svítidel vč. mechanizace</t>
  </si>
  <si>
    <t>Č1000056400</t>
  </si>
  <si>
    <t>ROURA BETONOVA PR.30/100CM</t>
  </si>
  <si>
    <t>geodetické vytyčení stavby</t>
  </si>
  <si>
    <t>8808</t>
  </si>
  <si>
    <t>DSPS - zapojení, dokumentace skut.provedení</t>
  </si>
  <si>
    <t>8821</t>
  </si>
  <si>
    <t>zkoušky hutnění</t>
  </si>
  <si>
    <t>142</t>
  </si>
  <si>
    <t xml:space="preserve">geodeti. zaměř. skut.  stavu</t>
  </si>
  <si>
    <t>144</t>
  </si>
  <si>
    <t>0121006076.1</t>
  </si>
  <si>
    <t>vyloznik V1/89/1800 - 1000/60</t>
  </si>
  <si>
    <t>146</t>
  </si>
  <si>
    <t>PRGB02A.1</t>
  </si>
  <si>
    <t>VYKOP ZAKLADU PB,PILIR ZASTAV.UZEMI TR.3</t>
  </si>
  <si>
    <t>148</t>
  </si>
  <si>
    <t>PRDB01A</t>
  </si>
  <si>
    <t>RYHY 10X10CM ZASTAV.UZEMI TR3</t>
  </si>
  <si>
    <t>150</t>
  </si>
  <si>
    <t>PCCB51A</t>
  </si>
  <si>
    <t>KABEL CYKY-J 3X2,5 PEVNE ULOZENY</t>
  </si>
  <si>
    <t>152</t>
  </si>
  <si>
    <t>1000013290</t>
  </si>
  <si>
    <t>KABEL CYKY-J 3X2,5 750V</t>
  </si>
  <si>
    <t>154</t>
  </si>
  <si>
    <t>PCIB01A</t>
  </si>
  <si>
    <t>UKONC.-ZAP.VOD.DO 2,5MM2 SVORK.V ROZVAD.</t>
  </si>
  <si>
    <t>156</t>
  </si>
  <si>
    <t>PCIB03A</t>
  </si>
  <si>
    <t>UKONC.-ZAP.VOD.DO 16 MM2 SVORK.V ROZVAD.</t>
  </si>
  <si>
    <t>158</t>
  </si>
  <si>
    <t>PCIB05A</t>
  </si>
  <si>
    <t>UKONC.A ZAP.VODICE 35MM2 SVORK.V ROZVAD.</t>
  </si>
  <si>
    <t>PCIB68A</t>
  </si>
  <si>
    <t>UKONC.KAB.DO 4X 25 BEZ TRMENU,BEZ OK</t>
  </si>
  <si>
    <t>162</t>
  </si>
  <si>
    <t>PSMB03A</t>
  </si>
  <si>
    <t>KABEL 1-AYKY-J 4X35MM2,VOLNE ULOZENY</t>
  </si>
  <si>
    <t>164</t>
  </si>
  <si>
    <t>1000015120</t>
  </si>
  <si>
    <t>KABEL 1-AYKY-J 4X35MM2</t>
  </si>
  <si>
    <t>166</t>
  </si>
  <si>
    <t>PECB65A</t>
  </si>
  <si>
    <t>ZAKL.BETON C12/15 DO 5M3 BEZ BEDN.A DOPR</t>
  </si>
  <si>
    <t>168</t>
  </si>
  <si>
    <t>9870011010</t>
  </si>
  <si>
    <t>VYK&gt; SMES BETONOVA C12/15 XC0</t>
  </si>
  <si>
    <t>170</t>
  </si>
  <si>
    <t>PELB39A</t>
  </si>
  <si>
    <t>TRUBKA KORUG. PE KORUFLEX 50/40 OHEBNA</t>
  </si>
  <si>
    <t>172</t>
  </si>
  <si>
    <t>1000157960</t>
  </si>
  <si>
    <t>TRUBKA KORUG.OHEBNA KRUH 50/41 CERNA 50M</t>
  </si>
  <si>
    <t>174</t>
  </si>
  <si>
    <t>PRAB40A</t>
  </si>
  <si>
    <t>RYHY 50X120CM ZASTAV.UZEMI TR3</t>
  </si>
  <si>
    <t>176</t>
  </si>
  <si>
    <t>178</t>
  </si>
  <si>
    <t>180</t>
  </si>
  <si>
    <t>PRDB87A</t>
  </si>
  <si>
    <t>KRYTI KABELU VYSTRAZNOU FOLII SIRKY 33CM</t>
  </si>
  <si>
    <t>182</t>
  </si>
  <si>
    <t>1000327780</t>
  </si>
  <si>
    <t>FÓLIE VÝSTR.S BLESKEM 330X0,4 ČERV.</t>
  </si>
  <si>
    <t>184</t>
  </si>
  <si>
    <t>Č100291451812</t>
  </si>
  <si>
    <t>rozváděč RVO dle spec., 21 vyvodu</t>
  </si>
  <si>
    <t>186</t>
  </si>
  <si>
    <t>PEKB33A</t>
  </si>
  <si>
    <t>ZLAB BET.KZ1 2X(100X100X500) S VIKEM KD1</t>
  </si>
  <si>
    <t>188</t>
  </si>
  <si>
    <t>1000056280</t>
  </si>
  <si>
    <t>KD 1</t>
  </si>
  <si>
    <t>190</t>
  </si>
  <si>
    <t>1000169590</t>
  </si>
  <si>
    <t>KZ 1</t>
  </si>
  <si>
    <t>192</t>
  </si>
  <si>
    <t>15080159891</t>
  </si>
  <si>
    <t>STOZAR PRECHODOVY STP 6-B 159/108/89</t>
  </si>
  <si>
    <t>194</t>
  </si>
  <si>
    <t>15080159892</t>
  </si>
  <si>
    <t>STOZAR PRECHODOVY STP 6-C 159/138/114</t>
  </si>
  <si>
    <t>196</t>
  </si>
  <si>
    <t>1235455880</t>
  </si>
  <si>
    <t>svít. LED přechodové, 4000K, 45W</t>
  </si>
  <si>
    <t>198</t>
  </si>
  <si>
    <t>01215090891</t>
  </si>
  <si>
    <t xml:space="preserve">vyloznik přechodový  UD1/B 89/60 2,0 m</t>
  </si>
  <si>
    <t>200</t>
  </si>
  <si>
    <t>01215090892</t>
  </si>
  <si>
    <t xml:space="preserve">vyloznik přechodový  UD1/C 114/60 3,0 m</t>
  </si>
  <si>
    <t>202</t>
  </si>
  <si>
    <t>1508015989</t>
  </si>
  <si>
    <t xml:space="preserve">STOZAR SILNICNI  JB 8 ST 159/108/89</t>
  </si>
  <si>
    <t>204</t>
  </si>
  <si>
    <t>Č10002604001</t>
  </si>
  <si>
    <t>ÚPRAVA STOŽÁRU - PLASTOVÝ NÁSTŘIK</t>
  </si>
  <si>
    <t>206</t>
  </si>
  <si>
    <t>208</t>
  </si>
  <si>
    <t>210</t>
  </si>
  <si>
    <t>9870011960.1</t>
  </si>
  <si>
    <t>VÝK&gt; TRUBKA PROTLAK PE100 SDR17 PR. 90</t>
  </si>
  <si>
    <t>212</t>
  </si>
  <si>
    <t>Poznámka k položce:_x000d_
20*1,1 'Přepočtené koeficientem množství</t>
  </si>
  <si>
    <t>SEZNAM FIGUR</t>
  </si>
  <si>
    <t>Výměra</t>
  </si>
  <si>
    <t>Použití figury:</t>
  </si>
  <si>
    <t>Hloubení rýh nezapažených š do 800 mm v hornině třídy těžitelnosti I skupiny 1 a 2 objem do 50 m3 strojně</t>
  </si>
  <si>
    <t>Hloubení rýh nezapažených š do 2000 mm v hornině třídy těžitelnosti I skupiny 1 a 2 objem do 50 m3 strojně</t>
  </si>
  <si>
    <t>Zásyp jam, šachet rýh nebo kolem objektů sypaninou se zhutněním</t>
  </si>
  <si>
    <t>Obsypání potrubí strojně sypaninou bez prohození, uloženou do 3 m</t>
  </si>
  <si>
    <t>Odkopávky a prokopávky nezapažené v hornině třídy těžitelnosti I skupiny 1 a 2 objem do 500 m3 strojně</t>
  </si>
  <si>
    <t>Uložení sypaniny z hornin soudržných do násypů zhutněných strojně</t>
  </si>
  <si>
    <t>kamenivo do podkladních vrstev frakce 0/125</t>
  </si>
  <si>
    <t>Nakládání suti na dopravní prostředky pro vodorovnou dopravu</t>
  </si>
  <si>
    <t>Vodorovná doprava suti po suchu na vzdálenost do 1 km</t>
  </si>
  <si>
    <t>Příplatek ZKD 1 km u vodorovné dopravy suti z kusových materiálů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</si>
</sst>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4524_1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KLATOVY - MK FRANTY ŠUMAVSKÉHO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KLATOVY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24. 2. 2025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Klatovy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Žižkovský Petr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'SO101 - KOMUNIKACE'!J30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'SO101 - KOMUNIKACE'!P132</f>
        <v>0</v>
      </c>
      <c r="AV95" s="129">
        <f>'SO101 - KOMUNIKACE'!J33</f>
        <v>0</v>
      </c>
      <c r="AW95" s="129">
        <f>'SO101 - KOMUNIKACE'!J34</f>
        <v>0</v>
      </c>
      <c r="AX95" s="129">
        <f>'SO101 - KOMUNIKACE'!J35</f>
        <v>0</v>
      </c>
      <c r="AY95" s="129">
        <f>'SO101 - KOMUNIKACE'!J36</f>
        <v>0</v>
      </c>
      <c r="AZ95" s="129">
        <f>'SO101 - KOMUNIKACE'!F33</f>
        <v>0</v>
      </c>
      <c r="BA95" s="129">
        <f>'SO101 - KOMUNIKACE'!F34</f>
        <v>0</v>
      </c>
      <c r="BB95" s="129">
        <f>'SO101 - KOMUNIKACE'!F35</f>
        <v>0</v>
      </c>
      <c r="BC95" s="129">
        <f>'SO101 - KOMUNIKACE'!F36</f>
        <v>0</v>
      </c>
      <c r="BD95" s="131">
        <f>'SO101 - KOMUNIKACE'!F37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'SO401 - VEŘEJNÉ OSVĚTLENÍ'!J30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33">
        <v>0</v>
      </c>
      <c r="AT96" s="134">
        <f>ROUND(SUM(AV96:AW96),2)</f>
        <v>0</v>
      </c>
      <c r="AU96" s="135">
        <f>'SO401 - VEŘEJNÉ OSVĚTLENÍ'!P116</f>
        <v>0</v>
      </c>
      <c r="AV96" s="134">
        <f>'SO401 - VEŘEJNÉ OSVĚTLENÍ'!J33</f>
        <v>0</v>
      </c>
      <c r="AW96" s="134">
        <f>'SO401 - VEŘEJNÉ OSVĚTLENÍ'!J34</f>
        <v>0</v>
      </c>
      <c r="AX96" s="134">
        <f>'SO401 - VEŘEJNÉ OSVĚTLENÍ'!J35</f>
        <v>0</v>
      </c>
      <c r="AY96" s="134">
        <f>'SO401 - VEŘEJNÉ OSVĚTLENÍ'!J36</f>
        <v>0</v>
      </c>
      <c r="AZ96" s="134">
        <f>'SO401 - VEŘEJNÉ OSVĚTLENÍ'!F33</f>
        <v>0</v>
      </c>
      <c r="BA96" s="134">
        <f>'SO401 - VEŘEJNÉ OSVĚTLENÍ'!F34</f>
        <v>0</v>
      </c>
      <c r="BB96" s="134">
        <f>'SO401 - VEŘEJNÉ OSVĚTLENÍ'!F35</f>
        <v>0</v>
      </c>
      <c r="BC96" s="134">
        <f>'SO401 - VEŘEJNÉ OSVĚTLENÍ'!F36</f>
        <v>0</v>
      </c>
      <c r="BD96" s="136">
        <f>'SO401 - VEŘEJNÉ OSVĚTLENÍ'!F37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Y335CrCP7sXzFnTZsFd8Qw48ao/dlyYtbGwGyNPFI3D+MiKrm3iAHretVyfWHYPlyw/1K69fCUYo1PDDAySaeg==" hashValue="/YZjehP3jD+j9dkzj2QnK5DL81lPEP/+7QIuUinvfK5l7pPKqnoR+urvjNLfJpFIwNgjTEO++B0hF5DZPOJEAQ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101 - KOMUNIKACE'!C2" display="/"/>
    <hyperlink ref="A96" location="'SO401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7" t="s">
        <v>90</v>
      </c>
      <c r="BA2" s="137" t="s">
        <v>91</v>
      </c>
      <c r="BB2" s="137" t="s">
        <v>92</v>
      </c>
      <c r="BC2" s="137" t="s">
        <v>93</v>
      </c>
      <c r="BD2" s="137" t="s">
        <v>86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86</v>
      </c>
      <c r="AZ3" s="137" t="s">
        <v>94</v>
      </c>
      <c r="BA3" s="137" t="s">
        <v>95</v>
      </c>
      <c r="BB3" s="137" t="s">
        <v>92</v>
      </c>
      <c r="BC3" s="137" t="s">
        <v>96</v>
      </c>
      <c r="BD3" s="137" t="s">
        <v>86</v>
      </c>
    </row>
    <row r="4" s="1" customFormat="1" ht="24.96" customHeight="1">
      <c r="B4" s="21"/>
      <c r="D4" s="140" t="s">
        <v>97</v>
      </c>
      <c r="L4" s="21"/>
      <c r="M4" s="141" t="s">
        <v>10</v>
      </c>
      <c r="AT4" s="18" t="s">
        <v>4</v>
      </c>
      <c r="AZ4" s="137" t="s">
        <v>98</v>
      </c>
      <c r="BA4" s="137" t="s">
        <v>99</v>
      </c>
      <c r="BB4" s="137" t="s">
        <v>92</v>
      </c>
      <c r="BC4" s="137" t="s">
        <v>100</v>
      </c>
      <c r="BD4" s="137" t="s">
        <v>86</v>
      </c>
    </row>
    <row r="5" s="1" customFormat="1" ht="6.96" customHeight="1">
      <c r="B5" s="21"/>
      <c r="L5" s="21"/>
      <c r="AZ5" s="137" t="s">
        <v>101</v>
      </c>
      <c r="BA5" s="137" t="s">
        <v>102</v>
      </c>
      <c r="BB5" s="137" t="s">
        <v>92</v>
      </c>
      <c r="BC5" s="137" t="s">
        <v>103</v>
      </c>
      <c r="BD5" s="137" t="s">
        <v>86</v>
      </c>
    </row>
    <row r="6" s="1" customFormat="1" ht="12" customHeight="1">
      <c r="B6" s="21"/>
      <c r="D6" s="142" t="s">
        <v>16</v>
      </c>
      <c r="L6" s="21"/>
      <c r="AZ6" s="137" t="s">
        <v>104</v>
      </c>
      <c r="BA6" s="137" t="s">
        <v>105</v>
      </c>
      <c r="BB6" s="137" t="s">
        <v>92</v>
      </c>
      <c r="BC6" s="137" t="s">
        <v>106</v>
      </c>
      <c r="BD6" s="137" t="s">
        <v>86</v>
      </c>
    </row>
    <row r="7" s="1" customFormat="1" ht="16.5" customHeight="1">
      <c r="B7" s="21"/>
      <c r="E7" s="143" t="str">
        <f>'Rekapitulace stavby'!K6</f>
        <v>KLATOVY - MK FRANTY ŠUMAVSKÉHO</v>
      </c>
      <c r="F7" s="142"/>
      <c r="G7" s="142"/>
      <c r="H7" s="142"/>
      <c r="L7" s="21"/>
      <c r="AZ7" s="137" t="s">
        <v>107</v>
      </c>
      <c r="BA7" s="137" t="s">
        <v>108</v>
      </c>
      <c r="BB7" s="137" t="s">
        <v>92</v>
      </c>
      <c r="BC7" s="137" t="s">
        <v>109</v>
      </c>
      <c r="BD7" s="137" t="s">
        <v>86</v>
      </c>
    </row>
    <row r="8" s="2" customFormat="1" ht="12" customHeight="1">
      <c r="A8" s="39"/>
      <c r="B8" s="45"/>
      <c r="C8" s="39"/>
      <c r="D8" s="142" t="s">
        <v>110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111</v>
      </c>
      <c r="BA8" s="137" t="s">
        <v>111</v>
      </c>
      <c r="BB8" s="137" t="s">
        <v>92</v>
      </c>
      <c r="BC8" s="137" t="s">
        <v>112</v>
      </c>
      <c r="BD8" s="137" t="s">
        <v>86</v>
      </c>
    </row>
    <row r="9" s="2" customFormat="1" ht="16.5" customHeight="1">
      <c r="A9" s="39"/>
      <c r="B9" s="45"/>
      <c r="C9" s="39"/>
      <c r="D9" s="39"/>
      <c r="E9" s="144" t="s">
        <v>113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114</v>
      </c>
      <c r="BA9" s="137" t="s">
        <v>115</v>
      </c>
      <c r="BB9" s="137" t="s">
        <v>116</v>
      </c>
      <c r="BC9" s="137" t="s">
        <v>117</v>
      </c>
      <c r="BD9" s="137" t="s">
        <v>86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118</v>
      </c>
      <c r="BA10" s="137" t="s">
        <v>119</v>
      </c>
      <c r="BB10" s="137" t="s">
        <v>116</v>
      </c>
      <c r="BC10" s="137" t="s">
        <v>120</v>
      </c>
      <c r="BD10" s="137" t="s">
        <v>86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121</v>
      </c>
      <c r="BA11" s="137" t="s">
        <v>122</v>
      </c>
      <c r="BB11" s="137" t="s">
        <v>116</v>
      </c>
      <c r="BC11" s="137" t="s">
        <v>123</v>
      </c>
      <c r="BD11" s="137" t="s">
        <v>86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124</v>
      </c>
      <c r="BA12" s="137" t="s">
        <v>124</v>
      </c>
      <c r="BB12" s="137" t="s">
        <v>92</v>
      </c>
      <c r="BC12" s="137" t="s">
        <v>125</v>
      </c>
      <c r="BD12" s="137" t="s">
        <v>86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">
        <v>26</v>
      </c>
      <c r="F15" s="39"/>
      <c r="G15" s="39"/>
      <c r="H15" s="39"/>
      <c r="I15" s="142" t="s">
        <v>27</v>
      </c>
      <c r="J15" s="14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tr">
        <f>IF('Rekapitulace stavby'!E17="","",'Rekapitulace stavby'!E17)</f>
        <v xml:space="preserve"> </v>
      </c>
      <c r="F21" s="39"/>
      <c r="G21" s="39"/>
      <c r="H21" s="39"/>
      <c r="I21" s="142" t="s">
        <v>27</v>
      </c>
      <c r="J21" s="14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ROUND(J132,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ROUND((SUM(BE132:BE719)),  2)</f>
        <v>0</v>
      </c>
      <c r="G33" s="39"/>
      <c r="H33" s="39"/>
      <c r="I33" s="157">
        <v>0.20999999999999999</v>
      </c>
      <c r="J33" s="156">
        <f>ROUND(((SUM(BE132:BE719))*I33),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ROUND((SUM(BF132:BF719)),  2)</f>
        <v>0</v>
      </c>
      <c r="G34" s="39"/>
      <c r="H34" s="39"/>
      <c r="I34" s="157">
        <v>0.12</v>
      </c>
      <c r="J34" s="156">
        <f>ROUND(((SUM(BF132:BF719))*I34),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ROUND((SUM(BG132:BG719)),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ROUND((SUM(BH132:BH719)),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ROUND((SUM(BI132:BI719)),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KLATOVY - MK FRANTY ŠUMAVSKÉHO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SO101 - KOMUNIKACE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KLATOVY</v>
      </c>
      <c r="G89" s="41"/>
      <c r="H89" s="41"/>
      <c r="I89" s="33" t="s">
        <v>22</v>
      </c>
      <c r="J89" s="80" t="str">
        <f>IF(J12="","",J12)</f>
        <v>24. 2. 2025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Klatovy</v>
      </c>
      <c r="G91" s="41"/>
      <c r="H91" s="41"/>
      <c r="I91" s="33" t="s">
        <v>30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Žižkovský Petr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127</v>
      </c>
      <c r="D94" s="178"/>
      <c r="E94" s="178"/>
      <c r="F94" s="178"/>
      <c r="G94" s="178"/>
      <c r="H94" s="178"/>
      <c r="I94" s="178"/>
      <c r="J94" s="179" t="s">
        <v>128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129</v>
      </c>
      <c r="D96" s="41"/>
      <c r="E96" s="41"/>
      <c r="F96" s="41"/>
      <c r="G96" s="41"/>
      <c r="H96" s="41"/>
      <c r="I96" s="41"/>
      <c r="J96" s="111">
        <f>J132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130</v>
      </c>
    </row>
    <row r="97" s="9" customFormat="1" ht="24.96" customHeight="1">
      <c r="A97" s="9"/>
      <c r="B97" s="181"/>
      <c r="C97" s="182"/>
      <c r="D97" s="183" t="s">
        <v>131</v>
      </c>
      <c r="E97" s="184"/>
      <c r="F97" s="184"/>
      <c r="G97" s="184"/>
      <c r="H97" s="184"/>
      <c r="I97" s="184"/>
      <c r="J97" s="185">
        <f>J133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132</v>
      </c>
      <c r="E98" s="190"/>
      <c r="F98" s="190"/>
      <c r="G98" s="190"/>
      <c r="H98" s="190"/>
      <c r="I98" s="190"/>
      <c r="J98" s="191">
        <f>J134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133</v>
      </c>
      <c r="E99" s="190"/>
      <c r="F99" s="190"/>
      <c r="G99" s="190"/>
      <c r="H99" s="190"/>
      <c r="I99" s="190"/>
      <c r="J99" s="191">
        <f>J316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134</v>
      </c>
      <c r="E100" s="190"/>
      <c r="F100" s="190"/>
      <c r="G100" s="190"/>
      <c r="H100" s="190"/>
      <c r="I100" s="190"/>
      <c r="J100" s="191">
        <f>J321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135</v>
      </c>
      <c r="E101" s="190"/>
      <c r="F101" s="190"/>
      <c r="G101" s="190"/>
      <c r="H101" s="190"/>
      <c r="I101" s="190"/>
      <c r="J101" s="191">
        <f>J327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136</v>
      </c>
      <c r="E102" s="190"/>
      <c r="F102" s="190"/>
      <c r="G102" s="190"/>
      <c r="H102" s="190"/>
      <c r="I102" s="190"/>
      <c r="J102" s="191">
        <f>J352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137</v>
      </c>
      <c r="E103" s="190"/>
      <c r="F103" s="190"/>
      <c r="G103" s="190"/>
      <c r="H103" s="190"/>
      <c r="I103" s="190"/>
      <c r="J103" s="191">
        <f>J429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138</v>
      </c>
      <c r="E104" s="190"/>
      <c r="F104" s="190"/>
      <c r="G104" s="190"/>
      <c r="H104" s="190"/>
      <c r="I104" s="190"/>
      <c r="J104" s="191">
        <f>J520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139</v>
      </c>
      <c r="E105" s="190"/>
      <c r="F105" s="190"/>
      <c r="G105" s="190"/>
      <c r="H105" s="190"/>
      <c r="I105" s="190"/>
      <c r="J105" s="191">
        <f>J652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140</v>
      </c>
      <c r="E106" s="190"/>
      <c r="F106" s="190"/>
      <c r="G106" s="190"/>
      <c r="H106" s="190"/>
      <c r="I106" s="190"/>
      <c r="J106" s="191">
        <f>J698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1"/>
      <c r="C107" s="182"/>
      <c r="D107" s="183" t="s">
        <v>141</v>
      </c>
      <c r="E107" s="184"/>
      <c r="F107" s="184"/>
      <c r="G107" s="184"/>
      <c r="H107" s="184"/>
      <c r="I107" s="184"/>
      <c r="J107" s="185">
        <f>J700</f>
        <v>0</v>
      </c>
      <c r="K107" s="182"/>
      <c r="L107" s="18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7"/>
      <c r="C108" s="188"/>
      <c r="D108" s="189" t="s">
        <v>142</v>
      </c>
      <c r="E108" s="190"/>
      <c r="F108" s="190"/>
      <c r="G108" s="190"/>
      <c r="H108" s="190"/>
      <c r="I108" s="190"/>
      <c r="J108" s="191">
        <f>J701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1"/>
      <c r="C109" s="182"/>
      <c r="D109" s="183" t="s">
        <v>143</v>
      </c>
      <c r="E109" s="184"/>
      <c r="F109" s="184"/>
      <c r="G109" s="184"/>
      <c r="H109" s="184"/>
      <c r="I109" s="184"/>
      <c r="J109" s="185">
        <f>J708</f>
        <v>0</v>
      </c>
      <c r="K109" s="182"/>
      <c r="L109" s="18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87"/>
      <c r="C110" s="188"/>
      <c r="D110" s="189" t="s">
        <v>144</v>
      </c>
      <c r="E110" s="190"/>
      <c r="F110" s="190"/>
      <c r="G110" s="190"/>
      <c r="H110" s="190"/>
      <c r="I110" s="190"/>
      <c r="J110" s="191">
        <f>J709</f>
        <v>0</v>
      </c>
      <c r="K110" s="188"/>
      <c r="L110" s="19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7"/>
      <c r="C111" s="188"/>
      <c r="D111" s="189" t="s">
        <v>145</v>
      </c>
      <c r="E111" s="190"/>
      <c r="F111" s="190"/>
      <c r="G111" s="190"/>
      <c r="H111" s="190"/>
      <c r="I111" s="190"/>
      <c r="J111" s="191">
        <f>J714</f>
        <v>0</v>
      </c>
      <c r="K111" s="188"/>
      <c r="L111" s="19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7"/>
      <c r="C112" s="188"/>
      <c r="D112" s="189" t="s">
        <v>146</v>
      </c>
      <c r="E112" s="190"/>
      <c r="F112" s="190"/>
      <c r="G112" s="190"/>
      <c r="H112" s="190"/>
      <c r="I112" s="190"/>
      <c r="J112" s="191">
        <f>J718</f>
        <v>0</v>
      </c>
      <c r="K112" s="188"/>
      <c r="L112" s="19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69"/>
      <c r="C118" s="70"/>
      <c r="D118" s="70"/>
      <c r="E118" s="70"/>
      <c r="F118" s="70"/>
      <c r="G118" s="70"/>
      <c r="H118" s="70"/>
      <c r="I118" s="70"/>
      <c r="J118" s="70"/>
      <c r="K118" s="70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147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16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176" t="str">
        <f>E7</f>
        <v>KLATOVY - MK FRANTY ŠUMAVSKÉHO</v>
      </c>
      <c r="F122" s="33"/>
      <c r="G122" s="33"/>
      <c r="H122" s="33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110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6.5" customHeight="1">
      <c r="A124" s="39"/>
      <c r="B124" s="40"/>
      <c r="C124" s="41"/>
      <c r="D124" s="41"/>
      <c r="E124" s="77" t="str">
        <f>E9</f>
        <v>SO101 - KOMUNIKACE</v>
      </c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20</v>
      </c>
      <c r="D126" s="41"/>
      <c r="E126" s="41"/>
      <c r="F126" s="28" t="str">
        <f>F12</f>
        <v>KLATOVY</v>
      </c>
      <c r="G126" s="41"/>
      <c r="H126" s="41"/>
      <c r="I126" s="33" t="s">
        <v>22</v>
      </c>
      <c r="J126" s="80" t="str">
        <f>IF(J12="","",J12)</f>
        <v>24. 2. 2025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24</v>
      </c>
      <c r="D128" s="41"/>
      <c r="E128" s="41"/>
      <c r="F128" s="28" t="str">
        <f>E15</f>
        <v>Město Klatovy</v>
      </c>
      <c r="G128" s="41"/>
      <c r="H128" s="41"/>
      <c r="I128" s="33" t="s">
        <v>30</v>
      </c>
      <c r="J128" s="37" t="str">
        <f>E21</f>
        <v xml:space="preserve"> 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5.15" customHeight="1">
      <c r="A129" s="39"/>
      <c r="B129" s="40"/>
      <c r="C129" s="33" t="s">
        <v>28</v>
      </c>
      <c r="D129" s="41"/>
      <c r="E129" s="41"/>
      <c r="F129" s="28" t="str">
        <f>IF(E18="","",E18)</f>
        <v>Vyplň údaj</v>
      </c>
      <c r="G129" s="41"/>
      <c r="H129" s="41"/>
      <c r="I129" s="33" t="s">
        <v>33</v>
      </c>
      <c r="J129" s="37" t="str">
        <f>E24</f>
        <v>Žižkovský Petr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0.32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11" customFormat="1" ht="29.28" customHeight="1">
      <c r="A131" s="193"/>
      <c r="B131" s="194"/>
      <c r="C131" s="195" t="s">
        <v>148</v>
      </c>
      <c r="D131" s="196" t="s">
        <v>61</v>
      </c>
      <c r="E131" s="196" t="s">
        <v>57</v>
      </c>
      <c r="F131" s="196" t="s">
        <v>58</v>
      </c>
      <c r="G131" s="196" t="s">
        <v>149</v>
      </c>
      <c r="H131" s="196" t="s">
        <v>150</v>
      </c>
      <c r="I131" s="196" t="s">
        <v>151</v>
      </c>
      <c r="J131" s="196" t="s">
        <v>128</v>
      </c>
      <c r="K131" s="197" t="s">
        <v>152</v>
      </c>
      <c r="L131" s="198"/>
      <c r="M131" s="101" t="s">
        <v>1</v>
      </c>
      <c r="N131" s="102" t="s">
        <v>40</v>
      </c>
      <c r="O131" s="102" t="s">
        <v>153</v>
      </c>
      <c r="P131" s="102" t="s">
        <v>154</v>
      </c>
      <c r="Q131" s="102" t="s">
        <v>155</v>
      </c>
      <c r="R131" s="102" t="s">
        <v>156</v>
      </c>
      <c r="S131" s="102" t="s">
        <v>157</v>
      </c>
      <c r="T131" s="103" t="s">
        <v>158</v>
      </c>
      <c r="U131" s="193"/>
      <c r="V131" s="193"/>
      <c r="W131" s="193"/>
      <c r="X131" s="193"/>
      <c r="Y131" s="193"/>
      <c r="Z131" s="193"/>
      <c r="AA131" s="193"/>
      <c r="AB131" s="193"/>
      <c r="AC131" s="193"/>
      <c r="AD131" s="193"/>
      <c r="AE131" s="193"/>
    </row>
    <row r="132" s="2" customFormat="1" ht="22.8" customHeight="1">
      <c r="A132" s="39"/>
      <c r="B132" s="40"/>
      <c r="C132" s="108" t="s">
        <v>159</v>
      </c>
      <c r="D132" s="41"/>
      <c r="E132" s="41"/>
      <c r="F132" s="41"/>
      <c r="G132" s="41"/>
      <c r="H132" s="41"/>
      <c r="I132" s="41"/>
      <c r="J132" s="199">
        <f>BK132</f>
        <v>0</v>
      </c>
      <c r="K132" s="41"/>
      <c r="L132" s="45"/>
      <c r="M132" s="104"/>
      <c r="N132" s="200"/>
      <c r="O132" s="105"/>
      <c r="P132" s="201">
        <f>P133+P700+P708</f>
        <v>0</v>
      </c>
      <c r="Q132" s="105"/>
      <c r="R132" s="201">
        <f>R133+R700+R708</f>
        <v>2680.9581475</v>
      </c>
      <c r="S132" s="105"/>
      <c r="T132" s="202">
        <f>T133+T700+T708</f>
        <v>6152.4089999999997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75</v>
      </c>
      <c r="AU132" s="18" t="s">
        <v>130</v>
      </c>
      <c r="BK132" s="203">
        <f>BK133+BK700+BK708</f>
        <v>0</v>
      </c>
    </row>
    <row r="133" s="12" customFormat="1" ht="25.92" customHeight="1">
      <c r="A133" s="12"/>
      <c r="B133" s="204"/>
      <c r="C133" s="205"/>
      <c r="D133" s="206" t="s">
        <v>75</v>
      </c>
      <c r="E133" s="207" t="s">
        <v>160</v>
      </c>
      <c r="F133" s="207" t="s">
        <v>161</v>
      </c>
      <c r="G133" s="205"/>
      <c r="H133" s="205"/>
      <c r="I133" s="208"/>
      <c r="J133" s="209">
        <f>BK133</f>
        <v>0</v>
      </c>
      <c r="K133" s="205"/>
      <c r="L133" s="210"/>
      <c r="M133" s="211"/>
      <c r="N133" s="212"/>
      <c r="O133" s="212"/>
      <c r="P133" s="213">
        <f>P134+P316+P321+P327+P352+P429+P520+P652+P698</f>
        <v>0</v>
      </c>
      <c r="Q133" s="212"/>
      <c r="R133" s="213">
        <f>R134+R316+R321+R327+R352+R429+R520+R652+R698</f>
        <v>2680.9212474999999</v>
      </c>
      <c r="S133" s="212"/>
      <c r="T133" s="214">
        <f>T134+T316+T321+T327+T352+T429+T520+T652+T698</f>
        <v>6152.4089999999997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76</v>
      </c>
      <c r="AY133" s="215" t="s">
        <v>162</v>
      </c>
      <c r="BK133" s="217">
        <f>BK134+BK316+BK321+BK327+BK352+BK429+BK520+BK652+BK698</f>
        <v>0</v>
      </c>
    </row>
    <row r="134" s="12" customFormat="1" ht="22.8" customHeight="1">
      <c r="A134" s="12"/>
      <c r="B134" s="204"/>
      <c r="C134" s="205"/>
      <c r="D134" s="206" t="s">
        <v>75</v>
      </c>
      <c r="E134" s="218" t="s">
        <v>84</v>
      </c>
      <c r="F134" s="218" t="s">
        <v>163</v>
      </c>
      <c r="G134" s="205"/>
      <c r="H134" s="205"/>
      <c r="I134" s="208"/>
      <c r="J134" s="219">
        <f>BK134</f>
        <v>0</v>
      </c>
      <c r="K134" s="205"/>
      <c r="L134" s="210"/>
      <c r="M134" s="211"/>
      <c r="N134" s="212"/>
      <c r="O134" s="212"/>
      <c r="P134" s="213">
        <f>SUM(P135:P315)</f>
        <v>0</v>
      </c>
      <c r="Q134" s="212"/>
      <c r="R134" s="213">
        <f>SUM(R135:R315)</f>
        <v>1919.0277799999999</v>
      </c>
      <c r="S134" s="212"/>
      <c r="T134" s="214">
        <f>SUM(T135:T315)</f>
        <v>6128.3199999999997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5" t="s">
        <v>84</v>
      </c>
      <c r="AT134" s="216" t="s">
        <v>75</v>
      </c>
      <c r="AU134" s="216" t="s">
        <v>84</v>
      </c>
      <c r="AY134" s="215" t="s">
        <v>162</v>
      </c>
      <c r="BK134" s="217">
        <f>SUM(BK135:BK315)</f>
        <v>0</v>
      </c>
    </row>
    <row r="135" s="2" customFormat="1" ht="44.25" customHeight="1">
      <c r="A135" s="39"/>
      <c r="B135" s="40"/>
      <c r="C135" s="220" t="s">
        <v>84</v>
      </c>
      <c r="D135" s="220" t="s">
        <v>164</v>
      </c>
      <c r="E135" s="221" t="s">
        <v>165</v>
      </c>
      <c r="F135" s="222" t="s">
        <v>166</v>
      </c>
      <c r="G135" s="223" t="s">
        <v>167</v>
      </c>
      <c r="H135" s="224">
        <v>1510</v>
      </c>
      <c r="I135" s="225"/>
      <c r="J135" s="226">
        <f>ROUND(I135*H135,2)</f>
        <v>0</v>
      </c>
      <c r="K135" s="222" t="s">
        <v>168</v>
      </c>
      <c r="L135" s="45"/>
      <c r="M135" s="227" t="s">
        <v>1</v>
      </c>
      <c r="N135" s="228" t="s">
        <v>41</v>
      </c>
      <c r="O135" s="92"/>
      <c r="P135" s="229">
        <f>O135*H135</f>
        <v>0</v>
      </c>
      <c r="Q135" s="229">
        <v>2.0000000000000002E-05</v>
      </c>
      <c r="R135" s="229">
        <f>Q135*H135</f>
        <v>0.030200000000000001</v>
      </c>
      <c r="S135" s="229">
        <v>0.13800000000000001</v>
      </c>
      <c r="T135" s="230">
        <f>S135*H135</f>
        <v>208.38000000000002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169</v>
      </c>
      <c r="AT135" s="231" t="s">
        <v>164</v>
      </c>
      <c r="AU135" s="231" t="s">
        <v>86</v>
      </c>
      <c r="AY135" s="18" t="s">
        <v>162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84</v>
      </c>
      <c r="BK135" s="232">
        <f>ROUND(I135*H135,2)</f>
        <v>0</v>
      </c>
      <c r="BL135" s="18" t="s">
        <v>169</v>
      </c>
      <c r="BM135" s="231" t="s">
        <v>170</v>
      </c>
    </row>
    <row r="136" s="2" customFormat="1">
      <c r="A136" s="39"/>
      <c r="B136" s="40"/>
      <c r="C136" s="41"/>
      <c r="D136" s="233" t="s">
        <v>171</v>
      </c>
      <c r="E136" s="41"/>
      <c r="F136" s="234" t="s">
        <v>172</v>
      </c>
      <c r="G136" s="41"/>
      <c r="H136" s="41"/>
      <c r="I136" s="235"/>
      <c r="J136" s="41"/>
      <c r="K136" s="41"/>
      <c r="L136" s="45"/>
      <c r="M136" s="236"/>
      <c r="N136" s="237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171</v>
      </c>
      <c r="AU136" s="18" t="s">
        <v>86</v>
      </c>
    </row>
    <row r="137" s="13" customFormat="1">
      <c r="A137" s="13"/>
      <c r="B137" s="238"/>
      <c r="C137" s="239"/>
      <c r="D137" s="233" t="s">
        <v>173</v>
      </c>
      <c r="E137" s="240" t="s">
        <v>1</v>
      </c>
      <c r="F137" s="241" t="s">
        <v>174</v>
      </c>
      <c r="G137" s="239"/>
      <c r="H137" s="240" t="s">
        <v>1</v>
      </c>
      <c r="I137" s="242"/>
      <c r="J137" s="239"/>
      <c r="K137" s="239"/>
      <c r="L137" s="243"/>
      <c r="M137" s="244"/>
      <c r="N137" s="245"/>
      <c r="O137" s="245"/>
      <c r="P137" s="245"/>
      <c r="Q137" s="245"/>
      <c r="R137" s="245"/>
      <c r="S137" s="245"/>
      <c r="T137" s="24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7" t="s">
        <v>173</v>
      </c>
      <c r="AU137" s="247" t="s">
        <v>86</v>
      </c>
      <c r="AV137" s="13" t="s">
        <v>84</v>
      </c>
      <c r="AW137" s="13" t="s">
        <v>32</v>
      </c>
      <c r="AX137" s="13" t="s">
        <v>76</v>
      </c>
      <c r="AY137" s="247" t="s">
        <v>162</v>
      </c>
    </row>
    <row r="138" s="14" customFormat="1">
      <c r="A138" s="14"/>
      <c r="B138" s="248"/>
      <c r="C138" s="249"/>
      <c r="D138" s="233" t="s">
        <v>173</v>
      </c>
      <c r="E138" s="250" t="s">
        <v>1</v>
      </c>
      <c r="F138" s="251" t="s">
        <v>175</v>
      </c>
      <c r="G138" s="249"/>
      <c r="H138" s="252">
        <v>1510</v>
      </c>
      <c r="I138" s="253"/>
      <c r="J138" s="249"/>
      <c r="K138" s="249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173</v>
      </c>
      <c r="AU138" s="258" t="s">
        <v>86</v>
      </c>
      <c r="AV138" s="14" t="s">
        <v>86</v>
      </c>
      <c r="AW138" s="14" t="s">
        <v>32</v>
      </c>
      <c r="AX138" s="14" t="s">
        <v>76</v>
      </c>
      <c r="AY138" s="258" t="s">
        <v>162</v>
      </c>
    </row>
    <row r="139" s="15" customFormat="1">
      <c r="A139" s="15"/>
      <c r="B139" s="259"/>
      <c r="C139" s="260"/>
      <c r="D139" s="233" t="s">
        <v>173</v>
      </c>
      <c r="E139" s="261" t="s">
        <v>1</v>
      </c>
      <c r="F139" s="262" t="s">
        <v>176</v>
      </c>
      <c r="G139" s="260"/>
      <c r="H139" s="263">
        <v>1510</v>
      </c>
      <c r="I139" s="264"/>
      <c r="J139" s="260"/>
      <c r="K139" s="260"/>
      <c r="L139" s="265"/>
      <c r="M139" s="266"/>
      <c r="N139" s="267"/>
      <c r="O139" s="267"/>
      <c r="P139" s="267"/>
      <c r="Q139" s="267"/>
      <c r="R139" s="267"/>
      <c r="S139" s="267"/>
      <c r="T139" s="268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9" t="s">
        <v>173</v>
      </c>
      <c r="AU139" s="269" t="s">
        <v>86</v>
      </c>
      <c r="AV139" s="15" t="s">
        <v>169</v>
      </c>
      <c r="AW139" s="15" t="s">
        <v>32</v>
      </c>
      <c r="AX139" s="15" t="s">
        <v>84</v>
      </c>
      <c r="AY139" s="269" t="s">
        <v>162</v>
      </c>
    </row>
    <row r="140" s="2" customFormat="1" ht="44.25" customHeight="1">
      <c r="A140" s="39"/>
      <c r="B140" s="40"/>
      <c r="C140" s="220" t="s">
        <v>86</v>
      </c>
      <c r="D140" s="220" t="s">
        <v>164</v>
      </c>
      <c r="E140" s="221" t="s">
        <v>177</v>
      </c>
      <c r="F140" s="222" t="s">
        <v>178</v>
      </c>
      <c r="G140" s="223" t="s">
        <v>167</v>
      </c>
      <c r="H140" s="224">
        <v>3900</v>
      </c>
      <c r="I140" s="225"/>
      <c r="J140" s="226">
        <f>ROUND(I140*H140,2)</f>
        <v>0</v>
      </c>
      <c r="K140" s="222" t="s">
        <v>168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3.0000000000000001E-05</v>
      </c>
      <c r="R140" s="229">
        <f>Q140*H140</f>
        <v>0.11700000000000001</v>
      </c>
      <c r="S140" s="229">
        <v>0.23000000000000001</v>
      </c>
      <c r="T140" s="230">
        <f>S140*H140</f>
        <v>897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169</v>
      </c>
      <c r="AT140" s="231" t="s">
        <v>164</v>
      </c>
      <c r="AU140" s="231" t="s">
        <v>86</v>
      </c>
      <c r="AY140" s="18" t="s">
        <v>162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169</v>
      </c>
      <c r="BM140" s="231" t="s">
        <v>179</v>
      </c>
    </row>
    <row r="141" s="2" customFormat="1">
      <c r="A141" s="39"/>
      <c r="B141" s="40"/>
      <c r="C141" s="41"/>
      <c r="D141" s="233" t="s">
        <v>171</v>
      </c>
      <c r="E141" s="41"/>
      <c r="F141" s="234" t="s">
        <v>180</v>
      </c>
      <c r="G141" s="41"/>
      <c r="H141" s="41"/>
      <c r="I141" s="235"/>
      <c r="J141" s="41"/>
      <c r="K141" s="41"/>
      <c r="L141" s="45"/>
      <c r="M141" s="236"/>
      <c r="N141" s="237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171</v>
      </c>
      <c r="AU141" s="18" t="s">
        <v>86</v>
      </c>
    </row>
    <row r="142" s="13" customFormat="1">
      <c r="A142" s="13"/>
      <c r="B142" s="238"/>
      <c r="C142" s="239"/>
      <c r="D142" s="233" t="s">
        <v>173</v>
      </c>
      <c r="E142" s="240" t="s">
        <v>1</v>
      </c>
      <c r="F142" s="241" t="s">
        <v>181</v>
      </c>
      <c r="G142" s="239"/>
      <c r="H142" s="240" t="s">
        <v>1</v>
      </c>
      <c r="I142" s="242"/>
      <c r="J142" s="239"/>
      <c r="K142" s="239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173</v>
      </c>
      <c r="AU142" s="247" t="s">
        <v>86</v>
      </c>
      <c r="AV142" s="13" t="s">
        <v>84</v>
      </c>
      <c r="AW142" s="13" t="s">
        <v>32</v>
      </c>
      <c r="AX142" s="13" t="s">
        <v>76</v>
      </c>
      <c r="AY142" s="247" t="s">
        <v>162</v>
      </c>
    </row>
    <row r="143" s="14" customFormat="1">
      <c r="A143" s="14"/>
      <c r="B143" s="248"/>
      <c r="C143" s="249"/>
      <c r="D143" s="233" t="s">
        <v>173</v>
      </c>
      <c r="E143" s="250" t="s">
        <v>1</v>
      </c>
      <c r="F143" s="251" t="s">
        <v>182</v>
      </c>
      <c r="G143" s="249"/>
      <c r="H143" s="252">
        <v>3900</v>
      </c>
      <c r="I143" s="253"/>
      <c r="J143" s="249"/>
      <c r="K143" s="249"/>
      <c r="L143" s="254"/>
      <c r="M143" s="255"/>
      <c r="N143" s="256"/>
      <c r="O143" s="256"/>
      <c r="P143" s="256"/>
      <c r="Q143" s="256"/>
      <c r="R143" s="256"/>
      <c r="S143" s="256"/>
      <c r="T143" s="25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8" t="s">
        <v>173</v>
      </c>
      <c r="AU143" s="258" t="s">
        <v>86</v>
      </c>
      <c r="AV143" s="14" t="s">
        <v>86</v>
      </c>
      <c r="AW143" s="14" t="s">
        <v>32</v>
      </c>
      <c r="AX143" s="14" t="s">
        <v>76</v>
      </c>
      <c r="AY143" s="258" t="s">
        <v>162</v>
      </c>
    </row>
    <row r="144" s="15" customFormat="1">
      <c r="A144" s="15"/>
      <c r="B144" s="259"/>
      <c r="C144" s="260"/>
      <c r="D144" s="233" t="s">
        <v>173</v>
      </c>
      <c r="E144" s="261" t="s">
        <v>1</v>
      </c>
      <c r="F144" s="262" t="s">
        <v>176</v>
      </c>
      <c r="G144" s="260"/>
      <c r="H144" s="263">
        <v>3900</v>
      </c>
      <c r="I144" s="264"/>
      <c r="J144" s="260"/>
      <c r="K144" s="260"/>
      <c r="L144" s="265"/>
      <c r="M144" s="266"/>
      <c r="N144" s="267"/>
      <c r="O144" s="267"/>
      <c r="P144" s="267"/>
      <c r="Q144" s="267"/>
      <c r="R144" s="267"/>
      <c r="S144" s="267"/>
      <c r="T144" s="26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9" t="s">
        <v>173</v>
      </c>
      <c r="AU144" s="269" t="s">
        <v>86</v>
      </c>
      <c r="AV144" s="15" t="s">
        <v>169</v>
      </c>
      <c r="AW144" s="15" t="s">
        <v>32</v>
      </c>
      <c r="AX144" s="15" t="s">
        <v>84</v>
      </c>
      <c r="AY144" s="269" t="s">
        <v>162</v>
      </c>
    </row>
    <row r="145" s="2" customFormat="1" ht="37.8" customHeight="1">
      <c r="A145" s="39"/>
      <c r="B145" s="40"/>
      <c r="C145" s="220" t="s">
        <v>183</v>
      </c>
      <c r="D145" s="220" t="s">
        <v>164</v>
      </c>
      <c r="E145" s="221" t="s">
        <v>184</v>
      </c>
      <c r="F145" s="222" t="s">
        <v>185</v>
      </c>
      <c r="G145" s="223" t="s">
        <v>167</v>
      </c>
      <c r="H145" s="224">
        <v>31200</v>
      </c>
      <c r="I145" s="225"/>
      <c r="J145" s="226">
        <f>ROUND(I145*H145,2)</f>
        <v>0</v>
      </c>
      <c r="K145" s="222" t="s">
        <v>168</v>
      </c>
      <c r="L145" s="45"/>
      <c r="M145" s="227" t="s">
        <v>1</v>
      </c>
      <c r="N145" s="228" t="s">
        <v>41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0.023</v>
      </c>
      <c r="T145" s="230">
        <f>S145*H145</f>
        <v>717.60000000000002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169</v>
      </c>
      <c r="AT145" s="231" t="s">
        <v>164</v>
      </c>
      <c r="AU145" s="231" t="s">
        <v>86</v>
      </c>
      <c r="AY145" s="18" t="s">
        <v>162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84</v>
      </c>
      <c r="BK145" s="232">
        <f>ROUND(I145*H145,2)</f>
        <v>0</v>
      </c>
      <c r="BL145" s="18" t="s">
        <v>169</v>
      </c>
      <c r="BM145" s="231" t="s">
        <v>186</v>
      </c>
    </row>
    <row r="146" s="2" customFormat="1">
      <c r="A146" s="39"/>
      <c r="B146" s="40"/>
      <c r="C146" s="41"/>
      <c r="D146" s="233" t="s">
        <v>171</v>
      </c>
      <c r="E146" s="41"/>
      <c r="F146" s="234" t="s">
        <v>187</v>
      </c>
      <c r="G146" s="41"/>
      <c r="H146" s="41"/>
      <c r="I146" s="235"/>
      <c r="J146" s="41"/>
      <c r="K146" s="41"/>
      <c r="L146" s="45"/>
      <c r="M146" s="236"/>
      <c r="N146" s="237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171</v>
      </c>
      <c r="AU146" s="18" t="s">
        <v>86</v>
      </c>
    </row>
    <row r="147" s="13" customFormat="1">
      <c r="A147" s="13"/>
      <c r="B147" s="238"/>
      <c r="C147" s="239"/>
      <c r="D147" s="233" t="s">
        <v>173</v>
      </c>
      <c r="E147" s="240" t="s">
        <v>1</v>
      </c>
      <c r="F147" s="241" t="s">
        <v>188</v>
      </c>
      <c r="G147" s="239"/>
      <c r="H147" s="240" t="s">
        <v>1</v>
      </c>
      <c r="I147" s="242"/>
      <c r="J147" s="239"/>
      <c r="K147" s="239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173</v>
      </c>
      <c r="AU147" s="247" t="s">
        <v>86</v>
      </c>
      <c r="AV147" s="13" t="s">
        <v>84</v>
      </c>
      <c r="AW147" s="13" t="s">
        <v>32</v>
      </c>
      <c r="AX147" s="13" t="s">
        <v>76</v>
      </c>
      <c r="AY147" s="247" t="s">
        <v>162</v>
      </c>
    </row>
    <row r="148" s="14" customFormat="1">
      <c r="A148" s="14"/>
      <c r="B148" s="248"/>
      <c r="C148" s="249"/>
      <c r="D148" s="233" t="s">
        <v>173</v>
      </c>
      <c r="E148" s="250" t="s">
        <v>1</v>
      </c>
      <c r="F148" s="251" t="s">
        <v>189</v>
      </c>
      <c r="G148" s="249"/>
      <c r="H148" s="252">
        <v>31200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173</v>
      </c>
      <c r="AU148" s="258" t="s">
        <v>86</v>
      </c>
      <c r="AV148" s="14" t="s">
        <v>86</v>
      </c>
      <c r="AW148" s="14" t="s">
        <v>32</v>
      </c>
      <c r="AX148" s="14" t="s">
        <v>76</v>
      </c>
      <c r="AY148" s="258" t="s">
        <v>162</v>
      </c>
    </row>
    <row r="149" s="15" customFormat="1">
      <c r="A149" s="15"/>
      <c r="B149" s="259"/>
      <c r="C149" s="260"/>
      <c r="D149" s="233" t="s">
        <v>173</v>
      </c>
      <c r="E149" s="261" t="s">
        <v>1</v>
      </c>
      <c r="F149" s="262" t="s">
        <v>176</v>
      </c>
      <c r="G149" s="260"/>
      <c r="H149" s="263">
        <v>31200</v>
      </c>
      <c r="I149" s="264"/>
      <c r="J149" s="260"/>
      <c r="K149" s="260"/>
      <c r="L149" s="265"/>
      <c r="M149" s="266"/>
      <c r="N149" s="267"/>
      <c r="O149" s="267"/>
      <c r="P149" s="267"/>
      <c r="Q149" s="267"/>
      <c r="R149" s="267"/>
      <c r="S149" s="267"/>
      <c r="T149" s="268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9" t="s">
        <v>173</v>
      </c>
      <c r="AU149" s="269" t="s">
        <v>86</v>
      </c>
      <c r="AV149" s="15" t="s">
        <v>169</v>
      </c>
      <c r="AW149" s="15" t="s">
        <v>32</v>
      </c>
      <c r="AX149" s="15" t="s">
        <v>84</v>
      </c>
      <c r="AY149" s="269" t="s">
        <v>162</v>
      </c>
    </row>
    <row r="150" s="2" customFormat="1" ht="55.5" customHeight="1">
      <c r="A150" s="39"/>
      <c r="B150" s="40"/>
      <c r="C150" s="220" t="s">
        <v>169</v>
      </c>
      <c r="D150" s="220" t="s">
        <v>164</v>
      </c>
      <c r="E150" s="221" t="s">
        <v>190</v>
      </c>
      <c r="F150" s="222" t="s">
        <v>191</v>
      </c>
      <c r="G150" s="223" t="s">
        <v>167</v>
      </c>
      <c r="H150" s="224">
        <v>985</v>
      </c>
      <c r="I150" s="225"/>
      <c r="J150" s="226">
        <f>ROUND(I150*H150,2)</f>
        <v>0</v>
      </c>
      <c r="K150" s="222" t="s">
        <v>168</v>
      </c>
      <c r="L150" s="45"/>
      <c r="M150" s="227" t="s">
        <v>1</v>
      </c>
      <c r="N150" s="228" t="s">
        <v>41</v>
      </c>
      <c r="O150" s="92"/>
      <c r="P150" s="229">
        <f>O150*H150</f>
        <v>0</v>
      </c>
      <c r="Q150" s="229">
        <v>0</v>
      </c>
      <c r="R150" s="229">
        <f>Q150*H150</f>
        <v>0</v>
      </c>
      <c r="S150" s="229">
        <v>0.098000000000000004</v>
      </c>
      <c r="T150" s="230">
        <f>S150*H150</f>
        <v>96.530000000000001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1" t="s">
        <v>169</v>
      </c>
      <c r="AT150" s="231" t="s">
        <v>164</v>
      </c>
      <c r="AU150" s="231" t="s">
        <v>86</v>
      </c>
      <c r="AY150" s="18" t="s">
        <v>162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8" t="s">
        <v>84</v>
      </c>
      <c r="BK150" s="232">
        <f>ROUND(I150*H150,2)</f>
        <v>0</v>
      </c>
      <c r="BL150" s="18" t="s">
        <v>169</v>
      </c>
      <c r="BM150" s="231" t="s">
        <v>192</v>
      </c>
    </row>
    <row r="151" s="2" customFormat="1">
      <c r="A151" s="39"/>
      <c r="B151" s="40"/>
      <c r="C151" s="41"/>
      <c r="D151" s="233" t="s">
        <v>171</v>
      </c>
      <c r="E151" s="41"/>
      <c r="F151" s="234" t="s">
        <v>193</v>
      </c>
      <c r="G151" s="41"/>
      <c r="H151" s="41"/>
      <c r="I151" s="235"/>
      <c r="J151" s="41"/>
      <c r="K151" s="41"/>
      <c r="L151" s="45"/>
      <c r="M151" s="236"/>
      <c r="N151" s="237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171</v>
      </c>
      <c r="AU151" s="18" t="s">
        <v>86</v>
      </c>
    </row>
    <row r="152" s="13" customFormat="1">
      <c r="A152" s="13"/>
      <c r="B152" s="238"/>
      <c r="C152" s="239"/>
      <c r="D152" s="233" t="s">
        <v>173</v>
      </c>
      <c r="E152" s="240" t="s">
        <v>1</v>
      </c>
      <c r="F152" s="241" t="s">
        <v>194</v>
      </c>
      <c r="G152" s="239"/>
      <c r="H152" s="240" t="s">
        <v>1</v>
      </c>
      <c r="I152" s="242"/>
      <c r="J152" s="239"/>
      <c r="K152" s="239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173</v>
      </c>
      <c r="AU152" s="247" t="s">
        <v>86</v>
      </c>
      <c r="AV152" s="13" t="s">
        <v>84</v>
      </c>
      <c r="AW152" s="13" t="s">
        <v>32</v>
      </c>
      <c r="AX152" s="13" t="s">
        <v>76</v>
      </c>
      <c r="AY152" s="247" t="s">
        <v>162</v>
      </c>
    </row>
    <row r="153" s="14" customFormat="1">
      <c r="A153" s="14"/>
      <c r="B153" s="248"/>
      <c r="C153" s="249"/>
      <c r="D153" s="233" t="s">
        <v>173</v>
      </c>
      <c r="E153" s="250" t="s">
        <v>1</v>
      </c>
      <c r="F153" s="251" t="s">
        <v>195</v>
      </c>
      <c r="G153" s="249"/>
      <c r="H153" s="252">
        <v>985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173</v>
      </c>
      <c r="AU153" s="258" t="s">
        <v>86</v>
      </c>
      <c r="AV153" s="14" t="s">
        <v>86</v>
      </c>
      <c r="AW153" s="14" t="s">
        <v>32</v>
      </c>
      <c r="AX153" s="14" t="s">
        <v>76</v>
      </c>
      <c r="AY153" s="258" t="s">
        <v>162</v>
      </c>
    </row>
    <row r="154" s="15" customFormat="1">
      <c r="A154" s="15"/>
      <c r="B154" s="259"/>
      <c r="C154" s="260"/>
      <c r="D154" s="233" t="s">
        <v>173</v>
      </c>
      <c r="E154" s="261" t="s">
        <v>1</v>
      </c>
      <c r="F154" s="262" t="s">
        <v>176</v>
      </c>
      <c r="G154" s="260"/>
      <c r="H154" s="263">
        <v>985</v>
      </c>
      <c r="I154" s="264"/>
      <c r="J154" s="260"/>
      <c r="K154" s="260"/>
      <c r="L154" s="265"/>
      <c r="M154" s="266"/>
      <c r="N154" s="267"/>
      <c r="O154" s="267"/>
      <c r="P154" s="267"/>
      <c r="Q154" s="267"/>
      <c r="R154" s="267"/>
      <c r="S154" s="267"/>
      <c r="T154" s="268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9" t="s">
        <v>173</v>
      </c>
      <c r="AU154" s="269" t="s">
        <v>86</v>
      </c>
      <c r="AV154" s="15" t="s">
        <v>169</v>
      </c>
      <c r="AW154" s="15" t="s">
        <v>32</v>
      </c>
      <c r="AX154" s="15" t="s">
        <v>84</v>
      </c>
      <c r="AY154" s="269" t="s">
        <v>162</v>
      </c>
    </row>
    <row r="155" s="2" customFormat="1" ht="66.75" customHeight="1">
      <c r="A155" s="39"/>
      <c r="B155" s="40"/>
      <c r="C155" s="220" t="s">
        <v>196</v>
      </c>
      <c r="D155" s="220" t="s">
        <v>164</v>
      </c>
      <c r="E155" s="221" t="s">
        <v>197</v>
      </c>
      <c r="F155" s="222" t="s">
        <v>198</v>
      </c>
      <c r="G155" s="223" t="s">
        <v>167</v>
      </c>
      <c r="H155" s="224">
        <v>41</v>
      </c>
      <c r="I155" s="225"/>
      <c r="J155" s="226">
        <f>ROUND(I155*H155,2)</f>
        <v>0</v>
      </c>
      <c r="K155" s="222" t="s">
        <v>168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</v>
      </c>
      <c r="R155" s="229">
        <f>Q155*H155</f>
        <v>0</v>
      </c>
      <c r="S155" s="229">
        <v>0.26000000000000001</v>
      </c>
      <c r="T155" s="230">
        <f>S155*H155</f>
        <v>10.66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169</v>
      </c>
      <c r="AT155" s="231" t="s">
        <v>164</v>
      </c>
      <c r="AU155" s="231" t="s">
        <v>86</v>
      </c>
      <c r="AY155" s="18" t="s">
        <v>162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169</v>
      </c>
      <c r="BM155" s="231" t="s">
        <v>199</v>
      </c>
    </row>
    <row r="156" s="2" customFormat="1">
      <c r="A156" s="39"/>
      <c r="B156" s="40"/>
      <c r="C156" s="41"/>
      <c r="D156" s="233" t="s">
        <v>171</v>
      </c>
      <c r="E156" s="41"/>
      <c r="F156" s="234" t="s">
        <v>193</v>
      </c>
      <c r="G156" s="41"/>
      <c r="H156" s="41"/>
      <c r="I156" s="235"/>
      <c r="J156" s="41"/>
      <c r="K156" s="41"/>
      <c r="L156" s="45"/>
      <c r="M156" s="236"/>
      <c r="N156" s="237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171</v>
      </c>
      <c r="AU156" s="18" t="s">
        <v>86</v>
      </c>
    </row>
    <row r="157" s="13" customFormat="1">
      <c r="A157" s="13"/>
      <c r="B157" s="238"/>
      <c r="C157" s="239"/>
      <c r="D157" s="233" t="s">
        <v>173</v>
      </c>
      <c r="E157" s="240" t="s">
        <v>1</v>
      </c>
      <c r="F157" s="241" t="s">
        <v>200</v>
      </c>
      <c r="G157" s="239"/>
      <c r="H157" s="240" t="s">
        <v>1</v>
      </c>
      <c r="I157" s="242"/>
      <c r="J157" s="239"/>
      <c r="K157" s="239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173</v>
      </c>
      <c r="AU157" s="247" t="s">
        <v>86</v>
      </c>
      <c r="AV157" s="13" t="s">
        <v>84</v>
      </c>
      <c r="AW157" s="13" t="s">
        <v>32</v>
      </c>
      <c r="AX157" s="13" t="s">
        <v>76</v>
      </c>
      <c r="AY157" s="247" t="s">
        <v>162</v>
      </c>
    </row>
    <row r="158" s="14" customFormat="1">
      <c r="A158" s="14"/>
      <c r="B158" s="248"/>
      <c r="C158" s="249"/>
      <c r="D158" s="233" t="s">
        <v>173</v>
      </c>
      <c r="E158" s="250" t="s">
        <v>1</v>
      </c>
      <c r="F158" s="251" t="s">
        <v>201</v>
      </c>
      <c r="G158" s="249"/>
      <c r="H158" s="252">
        <v>41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173</v>
      </c>
      <c r="AU158" s="258" t="s">
        <v>86</v>
      </c>
      <c r="AV158" s="14" t="s">
        <v>86</v>
      </c>
      <c r="AW158" s="14" t="s">
        <v>32</v>
      </c>
      <c r="AX158" s="14" t="s">
        <v>76</v>
      </c>
      <c r="AY158" s="258" t="s">
        <v>162</v>
      </c>
    </row>
    <row r="159" s="15" customFormat="1">
      <c r="A159" s="15"/>
      <c r="B159" s="259"/>
      <c r="C159" s="260"/>
      <c r="D159" s="233" t="s">
        <v>173</v>
      </c>
      <c r="E159" s="261" t="s">
        <v>1</v>
      </c>
      <c r="F159" s="262" t="s">
        <v>176</v>
      </c>
      <c r="G159" s="260"/>
      <c r="H159" s="263">
        <v>41</v>
      </c>
      <c r="I159" s="264"/>
      <c r="J159" s="260"/>
      <c r="K159" s="260"/>
      <c r="L159" s="265"/>
      <c r="M159" s="266"/>
      <c r="N159" s="267"/>
      <c r="O159" s="267"/>
      <c r="P159" s="267"/>
      <c r="Q159" s="267"/>
      <c r="R159" s="267"/>
      <c r="S159" s="267"/>
      <c r="T159" s="268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9" t="s">
        <v>173</v>
      </c>
      <c r="AU159" s="269" t="s">
        <v>86</v>
      </c>
      <c r="AV159" s="15" t="s">
        <v>169</v>
      </c>
      <c r="AW159" s="15" t="s">
        <v>32</v>
      </c>
      <c r="AX159" s="15" t="s">
        <v>84</v>
      </c>
      <c r="AY159" s="269" t="s">
        <v>162</v>
      </c>
    </row>
    <row r="160" s="2" customFormat="1" ht="66.75" customHeight="1">
      <c r="A160" s="39"/>
      <c r="B160" s="40"/>
      <c r="C160" s="220" t="s">
        <v>202</v>
      </c>
      <c r="D160" s="220" t="s">
        <v>164</v>
      </c>
      <c r="E160" s="221" t="s">
        <v>203</v>
      </c>
      <c r="F160" s="222" t="s">
        <v>204</v>
      </c>
      <c r="G160" s="223" t="s">
        <v>167</v>
      </c>
      <c r="H160" s="224">
        <v>4680</v>
      </c>
      <c r="I160" s="225"/>
      <c r="J160" s="226">
        <f>ROUND(I160*H160,2)</f>
        <v>0</v>
      </c>
      <c r="K160" s="222" t="s">
        <v>168</v>
      </c>
      <c r="L160" s="45"/>
      <c r="M160" s="227" t="s">
        <v>1</v>
      </c>
      <c r="N160" s="228" t="s">
        <v>41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0.57999999999999996</v>
      </c>
      <c r="T160" s="230">
        <f>S160*H160</f>
        <v>2714.3999999999996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169</v>
      </c>
      <c r="AT160" s="231" t="s">
        <v>164</v>
      </c>
      <c r="AU160" s="231" t="s">
        <v>86</v>
      </c>
      <c r="AY160" s="18" t="s">
        <v>162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84</v>
      </c>
      <c r="BK160" s="232">
        <f>ROUND(I160*H160,2)</f>
        <v>0</v>
      </c>
      <c r="BL160" s="18" t="s">
        <v>169</v>
      </c>
      <c r="BM160" s="231" t="s">
        <v>205</v>
      </c>
    </row>
    <row r="161" s="2" customFormat="1">
      <c r="A161" s="39"/>
      <c r="B161" s="40"/>
      <c r="C161" s="41"/>
      <c r="D161" s="233" t="s">
        <v>171</v>
      </c>
      <c r="E161" s="41"/>
      <c r="F161" s="234" t="s">
        <v>206</v>
      </c>
      <c r="G161" s="41"/>
      <c r="H161" s="41"/>
      <c r="I161" s="235"/>
      <c r="J161" s="41"/>
      <c r="K161" s="41"/>
      <c r="L161" s="45"/>
      <c r="M161" s="236"/>
      <c r="N161" s="237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171</v>
      </c>
      <c r="AU161" s="18" t="s">
        <v>86</v>
      </c>
    </row>
    <row r="162" s="13" customFormat="1">
      <c r="A162" s="13"/>
      <c r="B162" s="238"/>
      <c r="C162" s="239"/>
      <c r="D162" s="233" t="s">
        <v>173</v>
      </c>
      <c r="E162" s="240" t="s">
        <v>1</v>
      </c>
      <c r="F162" s="241" t="s">
        <v>181</v>
      </c>
      <c r="G162" s="239"/>
      <c r="H162" s="240" t="s">
        <v>1</v>
      </c>
      <c r="I162" s="242"/>
      <c r="J162" s="239"/>
      <c r="K162" s="239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173</v>
      </c>
      <c r="AU162" s="247" t="s">
        <v>86</v>
      </c>
      <c r="AV162" s="13" t="s">
        <v>84</v>
      </c>
      <c r="AW162" s="13" t="s">
        <v>32</v>
      </c>
      <c r="AX162" s="13" t="s">
        <v>76</v>
      </c>
      <c r="AY162" s="247" t="s">
        <v>162</v>
      </c>
    </row>
    <row r="163" s="14" customFormat="1">
      <c r="A163" s="14"/>
      <c r="B163" s="248"/>
      <c r="C163" s="249"/>
      <c r="D163" s="233" t="s">
        <v>173</v>
      </c>
      <c r="E163" s="250" t="s">
        <v>1</v>
      </c>
      <c r="F163" s="251" t="s">
        <v>207</v>
      </c>
      <c r="G163" s="249"/>
      <c r="H163" s="252">
        <v>4680</v>
      </c>
      <c r="I163" s="253"/>
      <c r="J163" s="249"/>
      <c r="K163" s="249"/>
      <c r="L163" s="254"/>
      <c r="M163" s="255"/>
      <c r="N163" s="256"/>
      <c r="O163" s="256"/>
      <c r="P163" s="256"/>
      <c r="Q163" s="256"/>
      <c r="R163" s="256"/>
      <c r="S163" s="256"/>
      <c r="T163" s="25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8" t="s">
        <v>173</v>
      </c>
      <c r="AU163" s="258" t="s">
        <v>86</v>
      </c>
      <c r="AV163" s="14" t="s">
        <v>86</v>
      </c>
      <c r="AW163" s="14" t="s">
        <v>32</v>
      </c>
      <c r="AX163" s="14" t="s">
        <v>76</v>
      </c>
      <c r="AY163" s="258" t="s">
        <v>162</v>
      </c>
    </row>
    <row r="164" s="15" customFormat="1">
      <c r="A164" s="15"/>
      <c r="B164" s="259"/>
      <c r="C164" s="260"/>
      <c r="D164" s="233" t="s">
        <v>173</v>
      </c>
      <c r="E164" s="261" t="s">
        <v>1</v>
      </c>
      <c r="F164" s="262" t="s">
        <v>176</v>
      </c>
      <c r="G164" s="260"/>
      <c r="H164" s="263">
        <v>4680</v>
      </c>
      <c r="I164" s="264"/>
      <c r="J164" s="260"/>
      <c r="K164" s="260"/>
      <c r="L164" s="265"/>
      <c r="M164" s="266"/>
      <c r="N164" s="267"/>
      <c r="O164" s="267"/>
      <c r="P164" s="267"/>
      <c r="Q164" s="267"/>
      <c r="R164" s="267"/>
      <c r="S164" s="267"/>
      <c r="T164" s="268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9" t="s">
        <v>173</v>
      </c>
      <c r="AU164" s="269" t="s">
        <v>86</v>
      </c>
      <c r="AV164" s="15" t="s">
        <v>169</v>
      </c>
      <c r="AW164" s="15" t="s">
        <v>32</v>
      </c>
      <c r="AX164" s="15" t="s">
        <v>84</v>
      </c>
      <c r="AY164" s="269" t="s">
        <v>162</v>
      </c>
    </row>
    <row r="165" s="2" customFormat="1" ht="66.75" customHeight="1">
      <c r="A165" s="39"/>
      <c r="B165" s="40"/>
      <c r="C165" s="220" t="s">
        <v>100</v>
      </c>
      <c r="D165" s="220" t="s">
        <v>164</v>
      </c>
      <c r="E165" s="221" t="s">
        <v>208</v>
      </c>
      <c r="F165" s="222" t="s">
        <v>209</v>
      </c>
      <c r="G165" s="223" t="s">
        <v>167</v>
      </c>
      <c r="H165" s="224">
        <v>1812</v>
      </c>
      <c r="I165" s="225"/>
      <c r="J165" s="226">
        <f>ROUND(I165*H165,2)</f>
        <v>0</v>
      </c>
      <c r="K165" s="222" t="s">
        <v>168</v>
      </c>
      <c r="L165" s="45"/>
      <c r="M165" s="227" t="s">
        <v>1</v>
      </c>
      <c r="N165" s="228" t="s">
        <v>41</v>
      </c>
      <c r="O165" s="92"/>
      <c r="P165" s="229">
        <f>O165*H165</f>
        <v>0</v>
      </c>
      <c r="Q165" s="229">
        <v>0</v>
      </c>
      <c r="R165" s="229">
        <f>Q165*H165</f>
        <v>0</v>
      </c>
      <c r="S165" s="229">
        <v>0.75</v>
      </c>
      <c r="T165" s="230">
        <f>S165*H165</f>
        <v>1359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169</v>
      </c>
      <c r="AT165" s="231" t="s">
        <v>164</v>
      </c>
      <c r="AU165" s="231" t="s">
        <v>86</v>
      </c>
      <c r="AY165" s="18" t="s">
        <v>162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84</v>
      </c>
      <c r="BK165" s="232">
        <f>ROUND(I165*H165,2)</f>
        <v>0</v>
      </c>
      <c r="BL165" s="18" t="s">
        <v>169</v>
      </c>
      <c r="BM165" s="231" t="s">
        <v>210</v>
      </c>
    </row>
    <row r="166" s="2" customFormat="1">
      <c r="A166" s="39"/>
      <c r="B166" s="40"/>
      <c r="C166" s="41"/>
      <c r="D166" s="233" t="s">
        <v>171</v>
      </c>
      <c r="E166" s="41"/>
      <c r="F166" s="234" t="s">
        <v>211</v>
      </c>
      <c r="G166" s="41"/>
      <c r="H166" s="41"/>
      <c r="I166" s="235"/>
      <c r="J166" s="41"/>
      <c r="K166" s="41"/>
      <c r="L166" s="45"/>
      <c r="M166" s="236"/>
      <c r="N166" s="237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171</v>
      </c>
      <c r="AU166" s="18" t="s">
        <v>86</v>
      </c>
    </row>
    <row r="167" s="13" customFormat="1">
      <c r="A167" s="13"/>
      <c r="B167" s="238"/>
      <c r="C167" s="239"/>
      <c r="D167" s="233" t="s">
        <v>173</v>
      </c>
      <c r="E167" s="240" t="s">
        <v>1</v>
      </c>
      <c r="F167" s="241" t="s">
        <v>174</v>
      </c>
      <c r="G167" s="239"/>
      <c r="H167" s="240" t="s">
        <v>1</v>
      </c>
      <c r="I167" s="242"/>
      <c r="J167" s="239"/>
      <c r="K167" s="239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173</v>
      </c>
      <c r="AU167" s="247" t="s">
        <v>86</v>
      </c>
      <c r="AV167" s="13" t="s">
        <v>84</v>
      </c>
      <c r="AW167" s="13" t="s">
        <v>32</v>
      </c>
      <c r="AX167" s="13" t="s">
        <v>76</v>
      </c>
      <c r="AY167" s="247" t="s">
        <v>162</v>
      </c>
    </row>
    <row r="168" s="14" customFormat="1">
      <c r="A168" s="14"/>
      <c r="B168" s="248"/>
      <c r="C168" s="249"/>
      <c r="D168" s="233" t="s">
        <v>173</v>
      </c>
      <c r="E168" s="250" t="s">
        <v>1</v>
      </c>
      <c r="F168" s="251" t="s">
        <v>212</v>
      </c>
      <c r="G168" s="249"/>
      <c r="H168" s="252">
        <v>1812</v>
      </c>
      <c r="I168" s="253"/>
      <c r="J168" s="249"/>
      <c r="K168" s="249"/>
      <c r="L168" s="254"/>
      <c r="M168" s="255"/>
      <c r="N168" s="256"/>
      <c r="O168" s="256"/>
      <c r="P168" s="256"/>
      <c r="Q168" s="256"/>
      <c r="R168" s="256"/>
      <c r="S168" s="256"/>
      <c r="T168" s="25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8" t="s">
        <v>173</v>
      </c>
      <c r="AU168" s="258" t="s">
        <v>86</v>
      </c>
      <c r="AV168" s="14" t="s">
        <v>86</v>
      </c>
      <c r="AW168" s="14" t="s">
        <v>32</v>
      </c>
      <c r="AX168" s="14" t="s">
        <v>76</v>
      </c>
      <c r="AY168" s="258" t="s">
        <v>162</v>
      </c>
    </row>
    <row r="169" s="15" customFormat="1">
      <c r="A169" s="15"/>
      <c r="B169" s="259"/>
      <c r="C169" s="260"/>
      <c r="D169" s="233" t="s">
        <v>173</v>
      </c>
      <c r="E169" s="261" t="s">
        <v>1</v>
      </c>
      <c r="F169" s="262" t="s">
        <v>176</v>
      </c>
      <c r="G169" s="260"/>
      <c r="H169" s="263">
        <v>1812</v>
      </c>
      <c r="I169" s="264"/>
      <c r="J169" s="260"/>
      <c r="K169" s="260"/>
      <c r="L169" s="265"/>
      <c r="M169" s="266"/>
      <c r="N169" s="267"/>
      <c r="O169" s="267"/>
      <c r="P169" s="267"/>
      <c r="Q169" s="267"/>
      <c r="R169" s="267"/>
      <c r="S169" s="267"/>
      <c r="T169" s="268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9" t="s">
        <v>173</v>
      </c>
      <c r="AU169" s="269" t="s">
        <v>86</v>
      </c>
      <c r="AV169" s="15" t="s">
        <v>169</v>
      </c>
      <c r="AW169" s="15" t="s">
        <v>32</v>
      </c>
      <c r="AX169" s="15" t="s">
        <v>84</v>
      </c>
      <c r="AY169" s="269" t="s">
        <v>162</v>
      </c>
    </row>
    <row r="170" s="2" customFormat="1" ht="44.25" customHeight="1">
      <c r="A170" s="39"/>
      <c r="B170" s="40"/>
      <c r="C170" s="220" t="s">
        <v>213</v>
      </c>
      <c r="D170" s="220" t="s">
        <v>164</v>
      </c>
      <c r="E170" s="221" t="s">
        <v>214</v>
      </c>
      <c r="F170" s="222" t="s">
        <v>215</v>
      </c>
      <c r="G170" s="223" t="s">
        <v>216</v>
      </c>
      <c r="H170" s="224">
        <v>135</v>
      </c>
      <c r="I170" s="225"/>
      <c r="J170" s="226">
        <f>ROUND(I170*H170,2)</f>
        <v>0</v>
      </c>
      <c r="K170" s="222" t="s">
        <v>168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0.28999999999999998</v>
      </c>
      <c r="T170" s="230">
        <f>S170*H170</f>
        <v>39.149999999999999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169</v>
      </c>
      <c r="AT170" s="231" t="s">
        <v>164</v>
      </c>
      <c r="AU170" s="231" t="s">
        <v>86</v>
      </c>
      <c r="AY170" s="18" t="s">
        <v>162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169</v>
      </c>
      <c r="BM170" s="231" t="s">
        <v>217</v>
      </c>
    </row>
    <row r="171" s="2" customFormat="1">
      <c r="A171" s="39"/>
      <c r="B171" s="40"/>
      <c r="C171" s="41"/>
      <c r="D171" s="233" t="s">
        <v>171</v>
      </c>
      <c r="E171" s="41"/>
      <c r="F171" s="234" t="s">
        <v>218</v>
      </c>
      <c r="G171" s="41"/>
      <c r="H171" s="41"/>
      <c r="I171" s="235"/>
      <c r="J171" s="41"/>
      <c r="K171" s="41"/>
      <c r="L171" s="45"/>
      <c r="M171" s="236"/>
      <c r="N171" s="237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171</v>
      </c>
      <c r="AU171" s="18" t="s">
        <v>86</v>
      </c>
    </row>
    <row r="172" s="13" customFormat="1">
      <c r="A172" s="13"/>
      <c r="B172" s="238"/>
      <c r="C172" s="239"/>
      <c r="D172" s="233" t="s">
        <v>173</v>
      </c>
      <c r="E172" s="240" t="s">
        <v>1</v>
      </c>
      <c r="F172" s="241" t="s">
        <v>219</v>
      </c>
      <c r="G172" s="239"/>
      <c r="H172" s="240" t="s">
        <v>1</v>
      </c>
      <c r="I172" s="242"/>
      <c r="J172" s="239"/>
      <c r="K172" s="239"/>
      <c r="L172" s="243"/>
      <c r="M172" s="244"/>
      <c r="N172" s="245"/>
      <c r="O172" s="245"/>
      <c r="P172" s="245"/>
      <c r="Q172" s="245"/>
      <c r="R172" s="245"/>
      <c r="S172" s="245"/>
      <c r="T172" s="24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7" t="s">
        <v>173</v>
      </c>
      <c r="AU172" s="247" t="s">
        <v>86</v>
      </c>
      <c r="AV172" s="13" t="s">
        <v>84</v>
      </c>
      <c r="AW172" s="13" t="s">
        <v>32</v>
      </c>
      <c r="AX172" s="13" t="s">
        <v>76</v>
      </c>
      <c r="AY172" s="247" t="s">
        <v>162</v>
      </c>
    </row>
    <row r="173" s="14" customFormat="1">
      <c r="A173" s="14"/>
      <c r="B173" s="248"/>
      <c r="C173" s="249"/>
      <c r="D173" s="233" t="s">
        <v>173</v>
      </c>
      <c r="E173" s="250" t="s">
        <v>1</v>
      </c>
      <c r="F173" s="251" t="s">
        <v>220</v>
      </c>
      <c r="G173" s="249"/>
      <c r="H173" s="252">
        <v>135</v>
      </c>
      <c r="I173" s="253"/>
      <c r="J173" s="249"/>
      <c r="K173" s="249"/>
      <c r="L173" s="254"/>
      <c r="M173" s="255"/>
      <c r="N173" s="256"/>
      <c r="O173" s="256"/>
      <c r="P173" s="256"/>
      <c r="Q173" s="256"/>
      <c r="R173" s="256"/>
      <c r="S173" s="256"/>
      <c r="T173" s="25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8" t="s">
        <v>173</v>
      </c>
      <c r="AU173" s="258" t="s">
        <v>86</v>
      </c>
      <c r="AV173" s="14" t="s">
        <v>86</v>
      </c>
      <c r="AW173" s="14" t="s">
        <v>32</v>
      </c>
      <c r="AX173" s="14" t="s">
        <v>76</v>
      </c>
      <c r="AY173" s="258" t="s">
        <v>162</v>
      </c>
    </row>
    <row r="174" s="15" customFormat="1">
      <c r="A174" s="15"/>
      <c r="B174" s="259"/>
      <c r="C174" s="260"/>
      <c r="D174" s="233" t="s">
        <v>173</v>
      </c>
      <c r="E174" s="261" t="s">
        <v>1</v>
      </c>
      <c r="F174" s="262" t="s">
        <v>176</v>
      </c>
      <c r="G174" s="260"/>
      <c r="H174" s="263">
        <v>135</v>
      </c>
      <c r="I174" s="264"/>
      <c r="J174" s="260"/>
      <c r="K174" s="260"/>
      <c r="L174" s="265"/>
      <c r="M174" s="266"/>
      <c r="N174" s="267"/>
      <c r="O174" s="267"/>
      <c r="P174" s="267"/>
      <c r="Q174" s="267"/>
      <c r="R174" s="267"/>
      <c r="S174" s="267"/>
      <c r="T174" s="268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9" t="s">
        <v>173</v>
      </c>
      <c r="AU174" s="269" t="s">
        <v>86</v>
      </c>
      <c r="AV174" s="15" t="s">
        <v>169</v>
      </c>
      <c r="AW174" s="15" t="s">
        <v>32</v>
      </c>
      <c r="AX174" s="15" t="s">
        <v>84</v>
      </c>
      <c r="AY174" s="269" t="s">
        <v>162</v>
      </c>
    </row>
    <row r="175" s="2" customFormat="1" ht="44.25" customHeight="1">
      <c r="A175" s="39"/>
      <c r="B175" s="40"/>
      <c r="C175" s="220" t="s">
        <v>221</v>
      </c>
      <c r="D175" s="220" t="s">
        <v>164</v>
      </c>
      <c r="E175" s="221" t="s">
        <v>222</v>
      </c>
      <c r="F175" s="222" t="s">
        <v>223</v>
      </c>
      <c r="G175" s="223" t="s">
        <v>216</v>
      </c>
      <c r="H175" s="224">
        <v>30</v>
      </c>
      <c r="I175" s="225"/>
      <c r="J175" s="226">
        <f>ROUND(I175*H175,2)</f>
        <v>0</v>
      </c>
      <c r="K175" s="222" t="s">
        <v>168</v>
      </c>
      <c r="L175" s="45"/>
      <c r="M175" s="227" t="s">
        <v>1</v>
      </c>
      <c r="N175" s="228" t="s">
        <v>41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0.11500000000000001</v>
      </c>
      <c r="T175" s="230">
        <f>S175*H175</f>
        <v>3.4500000000000002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169</v>
      </c>
      <c r="AT175" s="231" t="s">
        <v>164</v>
      </c>
      <c r="AU175" s="231" t="s">
        <v>86</v>
      </c>
      <c r="AY175" s="18" t="s">
        <v>162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84</v>
      </c>
      <c r="BK175" s="232">
        <f>ROUND(I175*H175,2)</f>
        <v>0</v>
      </c>
      <c r="BL175" s="18" t="s">
        <v>169</v>
      </c>
      <c r="BM175" s="231" t="s">
        <v>224</v>
      </c>
    </row>
    <row r="176" s="2" customFormat="1">
      <c r="A176" s="39"/>
      <c r="B176" s="40"/>
      <c r="C176" s="41"/>
      <c r="D176" s="233" t="s">
        <v>171</v>
      </c>
      <c r="E176" s="41"/>
      <c r="F176" s="234" t="s">
        <v>193</v>
      </c>
      <c r="G176" s="41"/>
      <c r="H176" s="41"/>
      <c r="I176" s="235"/>
      <c r="J176" s="41"/>
      <c r="K176" s="41"/>
      <c r="L176" s="45"/>
      <c r="M176" s="236"/>
      <c r="N176" s="237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171</v>
      </c>
      <c r="AU176" s="18" t="s">
        <v>86</v>
      </c>
    </row>
    <row r="177" s="13" customFormat="1">
      <c r="A177" s="13"/>
      <c r="B177" s="238"/>
      <c r="C177" s="239"/>
      <c r="D177" s="233" t="s">
        <v>173</v>
      </c>
      <c r="E177" s="240" t="s">
        <v>1</v>
      </c>
      <c r="F177" s="241" t="s">
        <v>225</v>
      </c>
      <c r="G177" s="239"/>
      <c r="H177" s="240" t="s">
        <v>1</v>
      </c>
      <c r="I177" s="242"/>
      <c r="J177" s="239"/>
      <c r="K177" s="239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173</v>
      </c>
      <c r="AU177" s="247" t="s">
        <v>86</v>
      </c>
      <c r="AV177" s="13" t="s">
        <v>84</v>
      </c>
      <c r="AW177" s="13" t="s">
        <v>32</v>
      </c>
      <c r="AX177" s="13" t="s">
        <v>76</v>
      </c>
      <c r="AY177" s="247" t="s">
        <v>162</v>
      </c>
    </row>
    <row r="178" s="14" customFormat="1">
      <c r="A178" s="14"/>
      <c r="B178" s="248"/>
      <c r="C178" s="249"/>
      <c r="D178" s="233" t="s">
        <v>173</v>
      </c>
      <c r="E178" s="250" t="s">
        <v>1</v>
      </c>
      <c r="F178" s="251" t="s">
        <v>226</v>
      </c>
      <c r="G178" s="249"/>
      <c r="H178" s="252">
        <v>30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173</v>
      </c>
      <c r="AU178" s="258" t="s">
        <v>86</v>
      </c>
      <c r="AV178" s="14" t="s">
        <v>86</v>
      </c>
      <c r="AW178" s="14" t="s">
        <v>32</v>
      </c>
      <c r="AX178" s="14" t="s">
        <v>76</v>
      </c>
      <c r="AY178" s="258" t="s">
        <v>162</v>
      </c>
    </row>
    <row r="179" s="15" customFormat="1">
      <c r="A179" s="15"/>
      <c r="B179" s="259"/>
      <c r="C179" s="260"/>
      <c r="D179" s="233" t="s">
        <v>173</v>
      </c>
      <c r="E179" s="261" t="s">
        <v>1</v>
      </c>
      <c r="F179" s="262" t="s">
        <v>176</v>
      </c>
      <c r="G179" s="260"/>
      <c r="H179" s="263">
        <v>30</v>
      </c>
      <c r="I179" s="264"/>
      <c r="J179" s="260"/>
      <c r="K179" s="260"/>
      <c r="L179" s="265"/>
      <c r="M179" s="266"/>
      <c r="N179" s="267"/>
      <c r="O179" s="267"/>
      <c r="P179" s="267"/>
      <c r="Q179" s="267"/>
      <c r="R179" s="267"/>
      <c r="S179" s="267"/>
      <c r="T179" s="268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9" t="s">
        <v>173</v>
      </c>
      <c r="AU179" s="269" t="s">
        <v>86</v>
      </c>
      <c r="AV179" s="15" t="s">
        <v>169</v>
      </c>
      <c r="AW179" s="15" t="s">
        <v>32</v>
      </c>
      <c r="AX179" s="15" t="s">
        <v>84</v>
      </c>
      <c r="AY179" s="269" t="s">
        <v>162</v>
      </c>
    </row>
    <row r="180" s="2" customFormat="1" ht="49.05" customHeight="1">
      <c r="A180" s="39"/>
      <c r="B180" s="40"/>
      <c r="C180" s="220" t="s">
        <v>227</v>
      </c>
      <c r="D180" s="220" t="s">
        <v>164</v>
      </c>
      <c r="E180" s="221" t="s">
        <v>228</v>
      </c>
      <c r="F180" s="222" t="s">
        <v>229</v>
      </c>
      <c r="G180" s="223" t="s">
        <v>216</v>
      </c>
      <c r="H180" s="224">
        <v>350</v>
      </c>
      <c r="I180" s="225"/>
      <c r="J180" s="226">
        <f>ROUND(I180*H180,2)</f>
        <v>0</v>
      </c>
      <c r="K180" s="222" t="s">
        <v>168</v>
      </c>
      <c r="L180" s="45"/>
      <c r="M180" s="227" t="s">
        <v>1</v>
      </c>
      <c r="N180" s="228" t="s">
        <v>41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0.20499999999999999</v>
      </c>
      <c r="T180" s="230">
        <f>S180*H180</f>
        <v>71.75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169</v>
      </c>
      <c r="AT180" s="231" t="s">
        <v>164</v>
      </c>
      <c r="AU180" s="231" t="s">
        <v>86</v>
      </c>
      <c r="AY180" s="18" t="s">
        <v>162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84</v>
      </c>
      <c r="BK180" s="232">
        <f>ROUND(I180*H180,2)</f>
        <v>0</v>
      </c>
      <c r="BL180" s="18" t="s">
        <v>169</v>
      </c>
      <c r="BM180" s="231" t="s">
        <v>230</v>
      </c>
    </row>
    <row r="181" s="2" customFormat="1">
      <c r="A181" s="39"/>
      <c r="B181" s="40"/>
      <c r="C181" s="41"/>
      <c r="D181" s="233" t="s">
        <v>171</v>
      </c>
      <c r="E181" s="41"/>
      <c r="F181" s="234" t="s">
        <v>193</v>
      </c>
      <c r="G181" s="41"/>
      <c r="H181" s="41"/>
      <c r="I181" s="235"/>
      <c r="J181" s="41"/>
      <c r="K181" s="41"/>
      <c r="L181" s="45"/>
      <c r="M181" s="236"/>
      <c r="N181" s="237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171</v>
      </c>
      <c r="AU181" s="18" t="s">
        <v>86</v>
      </c>
    </row>
    <row r="182" s="13" customFormat="1">
      <c r="A182" s="13"/>
      <c r="B182" s="238"/>
      <c r="C182" s="239"/>
      <c r="D182" s="233" t="s">
        <v>173</v>
      </c>
      <c r="E182" s="240" t="s">
        <v>1</v>
      </c>
      <c r="F182" s="241" t="s">
        <v>231</v>
      </c>
      <c r="G182" s="239"/>
      <c r="H182" s="240" t="s">
        <v>1</v>
      </c>
      <c r="I182" s="242"/>
      <c r="J182" s="239"/>
      <c r="K182" s="239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173</v>
      </c>
      <c r="AU182" s="247" t="s">
        <v>86</v>
      </c>
      <c r="AV182" s="13" t="s">
        <v>84</v>
      </c>
      <c r="AW182" s="13" t="s">
        <v>32</v>
      </c>
      <c r="AX182" s="13" t="s">
        <v>76</v>
      </c>
      <c r="AY182" s="247" t="s">
        <v>162</v>
      </c>
    </row>
    <row r="183" s="14" customFormat="1">
      <c r="A183" s="14"/>
      <c r="B183" s="248"/>
      <c r="C183" s="249"/>
      <c r="D183" s="233" t="s">
        <v>173</v>
      </c>
      <c r="E183" s="250" t="s">
        <v>1</v>
      </c>
      <c r="F183" s="251" t="s">
        <v>232</v>
      </c>
      <c r="G183" s="249"/>
      <c r="H183" s="252">
        <v>350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173</v>
      </c>
      <c r="AU183" s="258" t="s">
        <v>86</v>
      </c>
      <c r="AV183" s="14" t="s">
        <v>86</v>
      </c>
      <c r="AW183" s="14" t="s">
        <v>32</v>
      </c>
      <c r="AX183" s="14" t="s">
        <v>76</v>
      </c>
      <c r="AY183" s="258" t="s">
        <v>162</v>
      </c>
    </row>
    <row r="184" s="15" customFormat="1">
      <c r="A184" s="15"/>
      <c r="B184" s="259"/>
      <c r="C184" s="260"/>
      <c r="D184" s="233" t="s">
        <v>173</v>
      </c>
      <c r="E184" s="261" t="s">
        <v>1</v>
      </c>
      <c r="F184" s="262" t="s">
        <v>176</v>
      </c>
      <c r="G184" s="260"/>
      <c r="H184" s="263">
        <v>350</v>
      </c>
      <c r="I184" s="264"/>
      <c r="J184" s="260"/>
      <c r="K184" s="260"/>
      <c r="L184" s="265"/>
      <c r="M184" s="266"/>
      <c r="N184" s="267"/>
      <c r="O184" s="267"/>
      <c r="P184" s="267"/>
      <c r="Q184" s="267"/>
      <c r="R184" s="267"/>
      <c r="S184" s="267"/>
      <c r="T184" s="268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69" t="s">
        <v>173</v>
      </c>
      <c r="AU184" s="269" t="s">
        <v>86</v>
      </c>
      <c r="AV184" s="15" t="s">
        <v>169</v>
      </c>
      <c r="AW184" s="15" t="s">
        <v>32</v>
      </c>
      <c r="AX184" s="15" t="s">
        <v>84</v>
      </c>
      <c r="AY184" s="269" t="s">
        <v>162</v>
      </c>
    </row>
    <row r="185" s="2" customFormat="1" ht="37.8" customHeight="1">
      <c r="A185" s="39"/>
      <c r="B185" s="40"/>
      <c r="C185" s="220" t="s">
        <v>233</v>
      </c>
      <c r="D185" s="220" t="s">
        <v>164</v>
      </c>
      <c r="E185" s="221" t="s">
        <v>234</v>
      </c>
      <c r="F185" s="222" t="s">
        <v>235</v>
      </c>
      <c r="G185" s="223" t="s">
        <v>216</v>
      </c>
      <c r="H185" s="224">
        <v>185</v>
      </c>
      <c r="I185" s="225"/>
      <c r="J185" s="226">
        <f>ROUND(I185*H185,2)</f>
        <v>0</v>
      </c>
      <c r="K185" s="222" t="s">
        <v>168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0.040000000000000001</v>
      </c>
      <c r="T185" s="230">
        <f>S185*H185</f>
        <v>7.4000000000000004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169</v>
      </c>
      <c r="AT185" s="231" t="s">
        <v>164</v>
      </c>
      <c r="AU185" s="231" t="s">
        <v>86</v>
      </c>
      <c r="AY185" s="18" t="s">
        <v>162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169</v>
      </c>
      <c r="BM185" s="231" t="s">
        <v>236</v>
      </c>
    </row>
    <row r="186" s="2" customFormat="1">
      <c r="A186" s="39"/>
      <c r="B186" s="40"/>
      <c r="C186" s="41"/>
      <c r="D186" s="233" t="s">
        <v>171</v>
      </c>
      <c r="E186" s="41"/>
      <c r="F186" s="234" t="s">
        <v>193</v>
      </c>
      <c r="G186" s="41"/>
      <c r="H186" s="41"/>
      <c r="I186" s="235"/>
      <c r="J186" s="41"/>
      <c r="K186" s="41"/>
      <c r="L186" s="45"/>
      <c r="M186" s="236"/>
      <c r="N186" s="237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171</v>
      </c>
      <c r="AU186" s="18" t="s">
        <v>86</v>
      </c>
    </row>
    <row r="187" s="13" customFormat="1">
      <c r="A187" s="13"/>
      <c r="B187" s="238"/>
      <c r="C187" s="239"/>
      <c r="D187" s="233" t="s">
        <v>173</v>
      </c>
      <c r="E187" s="240" t="s">
        <v>1</v>
      </c>
      <c r="F187" s="241" t="s">
        <v>237</v>
      </c>
      <c r="G187" s="239"/>
      <c r="H187" s="240" t="s">
        <v>1</v>
      </c>
      <c r="I187" s="242"/>
      <c r="J187" s="239"/>
      <c r="K187" s="239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173</v>
      </c>
      <c r="AU187" s="247" t="s">
        <v>86</v>
      </c>
      <c r="AV187" s="13" t="s">
        <v>84</v>
      </c>
      <c r="AW187" s="13" t="s">
        <v>32</v>
      </c>
      <c r="AX187" s="13" t="s">
        <v>76</v>
      </c>
      <c r="AY187" s="247" t="s">
        <v>162</v>
      </c>
    </row>
    <row r="188" s="14" customFormat="1">
      <c r="A188" s="14"/>
      <c r="B188" s="248"/>
      <c r="C188" s="249"/>
      <c r="D188" s="233" t="s">
        <v>173</v>
      </c>
      <c r="E188" s="250" t="s">
        <v>1</v>
      </c>
      <c r="F188" s="251" t="s">
        <v>238</v>
      </c>
      <c r="G188" s="249"/>
      <c r="H188" s="252">
        <v>185</v>
      </c>
      <c r="I188" s="253"/>
      <c r="J188" s="249"/>
      <c r="K188" s="249"/>
      <c r="L188" s="254"/>
      <c r="M188" s="255"/>
      <c r="N188" s="256"/>
      <c r="O188" s="256"/>
      <c r="P188" s="256"/>
      <c r="Q188" s="256"/>
      <c r="R188" s="256"/>
      <c r="S188" s="256"/>
      <c r="T188" s="25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8" t="s">
        <v>173</v>
      </c>
      <c r="AU188" s="258" t="s">
        <v>86</v>
      </c>
      <c r="AV188" s="14" t="s">
        <v>86</v>
      </c>
      <c r="AW188" s="14" t="s">
        <v>32</v>
      </c>
      <c r="AX188" s="14" t="s">
        <v>76</v>
      </c>
      <c r="AY188" s="258" t="s">
        <v>162</v>
      </c>
    </row>
    <row r="189" s="15" customFormat="1">
      <c r="A189" s="15"/>
      <c r="B189" s="259"/>
      <c r="C189" s="260"/>
      <c r="D189" s="233" t="s">
        <v>173</v>
      </c>
      <c r="E189" s="261" t="s">
        <v>1</v>
      </c>
      <c r="F189" s="262" t="s">
        <v>176</v>
      </c>
      <c r="G189" s="260"/>
      <c r="H189" s="263">
        <v>185</v>
      </c>
      <c r="I189" s="264"/>
      <c r="J189" s="260"/>
      <c r="K189" s="260"/>
      <c r="L189" s="265"/>
      <c r="M189" s="266"/>
      <c r="N189" s="267"/>
      <c r="O189" s="267"/>
      <c r="P189" s="267"/>
      <c r="Q189" s="267"/>
      <c r="R189" s="267"/>
      <c r="S189" s="267"/>
      <c r="T189" s="268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9" t="s">
        <v>173</v>
      </c>
      <c r="AU189" s="269" t="s">
        <v>86</v>
      </c>
      <c r="AV189" s="15" t="s">
        <v>169</v>
      </c>
      <c r="AW189" s="15" t="s">
        <v>32</v>
      </c>
      <c r="AX189" s="15" t="s">
        <v>84</v>
      </c>
      <c r="AY189" s="269" t="s">
        <v>162</v>
      </c>
    </row>
    <row r="190" s="2" customFormat="1" ht="16.5" customHeight="1">
      <c r="A190" s="39"/>
      <c r="B190" s="40"/>
      <c r="C190" s="220" t="s">
        <v>8</v>
      </c>
      <c r="D190" s="220" t="s">
        <v>164</v>
      </c>
      <c r="E190" s="221" t="s">
        <v>239</v>
      </c>
      <c r="F190" s="222" t="s">
        <v>240</v>
      </c>
      <c r="G190" s="223" t="s">
        <v>241</v>
      </c>
      <c r="H190" s="224">
        <v>3</v>
      </c>
      <c r="I190" s="225"/>
      <c r="J190" s="226">
        <f>ROUND(I190*H190,2)</f>
        <v>0</v>
      </c>
      <c r="K190" s="222" t="s">
        <v>1</v>
      </c>
      <c r="L190" s="45"/>
      <c r="M190" s="227" t="s">
        <v>1</v>
      </c>
      <c r="N190" s="228" t="s">
        <v>41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1</v>
      </c>
      <c r="T190" s="230">
        <f>S190*H190</f>
        <v>3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169</v>
      </c>
      <c r="AT190" s="231" t="s">
        <v>164</v>
      </c>
      <c r="AU190" s="231" t="s">
        <v>86</v>
      </c>
      <c r="AY190" s="18" t="s">
        <v>162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84</v>
      </c>
      <c r="BK190" s="232">
        <f>ROUND(I190*H190,2)</f>
        <v>0</v>
      </c>
      <c r="BL190" s="18" t="s">
        <v>169</v>
      </c>
      <c r="BM190" s="231" t="s">
        <v>242</v>
      </c>
    </row>
    <row r="191" s="2" customFormat="1">
      <c r="A191" s="39"/>
      <c r="B191" s="40"/>
      <c r="C191" s="41"/>
      <c r="D191" s="233" t="s">
        <v>171</v>
      </c>
      <c r="E191" s="41"/>
      <c r="F191" s="234" t="s">
        <v>193</v>
      </c>
      <c r="G191" s="41"/>
      <c r="H191" s="41"/>
      <c r="I191" s="235"/>
      <c r="J191" s="41"/>
      <c r="K191" s="41"/>
      <c r="L191" s="45"/>
      <c r="M191" s="236"/>
      <c r="N191" s="237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171</v>
      </c>
      <c r="AU191" s="18" t="s">
        <v>86</v>
      </c>
    </row>
    <row r="192" s="14" customFormat="1">
      <c r="A192" s="14"/>
      <c r="B192" s="248"/>
      <c r="C192" s="249"/>
      <c r="D192" s="233" t="s">
        <v>173</v>
      </c>
      <c r="E192" s="250" t="s">
        <v>1</v>
      </c>
      <c r="F192" s="251" t="s">
        <v>183</v>
      </c>
      <c r="G192" s="249"/>
      <c r="H192" s="252">
        <v>3</v>
      </c>
      <c r="I192" s="253"/>
      <c r="J192" s="249"/>
      <c r="K192" s="249"/>
      <c r="L192" s="254"/>
      <c r="M192" s="255"/>
      <c r="N192" s="256"/>
      <c r="O192" s="256"/>
      <c r="P192" s="256"/>
      <c r="Q192" s="256"/>
      <c r="R192" s="256"/>
      <c r="S192" s="256"/>
      <c r="T192" s="25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8" t="s">
        <v>173</v>
      </c>
      <c r="AU192" s="258" t="s">
        <v>86</v>
      </c>
      <c r="AV192" s="14" t="s">
        <v>86</v>
      </c>
      <c r="AW192" s="14" t="s">
        <v>32</v>
      </c>
      <c r="AX192" s="14" t="s">
        <v>76</v>
      </c>
      <c r="AY192" s="258" t="s">
        <v>162</v>
      </c>
    </row>
    <row r="193" s="15" customFormat="1">
      <c r="A193" s="15"/>
      <c r="B193" s="259"/>
      <c r="C193" s="260"/>
      <c r="D193" s="233" t="s">
        <v>173</v>
      </c>
      <c r="E193" s="261" t="s">
        <v>1</v>
      </c>
      <c r="F193" s="262" t="s">
        <v>176</v>
      </c>
      <c r="G193" s="260"/>
      <c r="H193" s="263">
        <v>3</v>
      </c>
      <c r="I193" s="264"/>
      <c r="J193" s="260"/>
      <c r="K193" s="260"/>
      <c r="L193" s="265"/>
      <c r="M193" s="266"/>
      <c r="N193" s="267"/>
      <c r="O193" s="267"/>
      <c r="P193" s="267"/>
      <c r="Q193" s="267"/>
      <c r="R193" s="267"/>
      <c r="S193" s="267"/>
      <c r="T193" s="26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9" t="s">
        <v>173</v>
      </c>
      <c r="AU193" s="269" t="s">
        <v>86</v>
      </c>
      <c r="AV193" s="15" t="s">
        <v>169</v>
      </c>
      <c r="AW193" s="15" t="s">
        <v>32</v>
      </c>
      <c r="AX193" s="15" t="s">
        <v>84</v>
      </c>
      <c r="AY193" s="269" t="s">
        <v>162</v>
      </c>
    </row>
    <row r="194" s="2" customFormat="1" ht="24.15" customHeight="1">
      <c r="A194" s="39"/>
      <c r="B194" s="40"/>
      <c r="C194" s="220" t="s">
        <v>243</v>
      </c>
      <c r="D194" s="220" t="s">
        <v>164</v>
      </c>
      <c r="E194" s="221" t="s">
        <v>244</v>
      </c>
      <c r="F194" s="222" t="s">
        <v>245</v>
      </c>
      <c r="G194" s="223" t="s">
        <v>241</v>
      </c>
      <c r="H194" s="224">
        <v>3</v>
      </c>
      <c r="I194" s="225"/>
      <c r="J194" s="226">
        <f>ROUND(I194*H194,2)</f>
        <v>0</v>
      </c>
      <c r="K194" s="222" t="s">
        <v>1</v>
      </c>
      <c r="L194" s="45"/>
      <c r="M194" s="227" t="s">
        <v>1</v>
      </c>
      <c r="N194" s="228" t="s">
        <v>41</v>
      </c>
      <c r="O194" s="92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169</v>
      </c>
      <c r="AT194" s="231" t="s">
        <v>164</v>
      </c>
      <c r="AU194" s="231" t="s">
        <v>86</v>
      </c>
      <c r="AY194" s="18" t="s">
        <v>162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84</v>
      </c>
      <c r="BK194" s="232">
        <f>ROUND(I194*H194,2)</f>
        <v>0</v>
      </c>
      <c r="BL194" s="18" t="s">
        <v>169</v>
      </c>
      <c r="BM194" s="231" t="s">
        <v>246</v>
      </c>
    </row>
    <row r="195" s="2" customFormat="1">
      <c r="A195" s="39"/>
      <c r="B195" s="40"/>
      <c r="C195" s="41"/>
      <c r="D195" s="233" t="s">
        <v>171</v>
      </c>
      <c r="E195" s="41"/>
      <c r="F195" s="234" t="s">
        <v>247</v>
      </c>
      <c r="G195" s="41"/>
      <c r="H195" s="41"/>
      <c r="I195" s="235"/>
      <c r="J195" s="41"/>
      <c r="K195" s="41"/>
      <c r="L195" s="45"/>
      <c r="M195" s="236"/>
      <c r="N195" s="237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171</v>
      </c>
      <c r="AU195" s="18" t="s">
        <v>86</v>
      </c>
    </row>
    <row r="196" s="14" customFormat="1">
      <c r="A196" s="14"/>
      <c r="B196" s="248"/>
      <c r="C196" s="249"/>
      <c r="D196" s="233" t="s">
        <v>173</v>
      </c>
      <c r="E196" s="250" t="s">
        <v>1</v>
      </c>
      <c r="F196" s="251" t="s">
        <v>183</v>
      </c>
      <c r="G196" s="249"/>
      <c r="H196" s="252">
        <v>3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8" t="s">
        <v>173</v>
      </c>
      <c r="AU196" s="258" t="s">
        <v>86</v>
      </c>
      <c r="AV196" s="14" t="s">
        <v>86</v>
      </c>
      <c r="AW196" s="14" t="s">
        <v>32</v>
      </c>
      <c r="AX196" s="14" t="s">
        <v>76</v>
      </c>
      <c r="AY196" s="258" t="s">
        <v>162</v>
      </c>
    </row>
    <row r="197" s="15" customFormat="1">
      <c r="A197" s="15"/>
      <c r="B197" s="259"/>
      <c r="C197" s="260"/>
      <c r="D197" s="233" t="s">
        <v>173</v>
      </c>
      <c r="E197" s="261" t="s">
        <v>1</v>
      </c>
      <c r="F197" s="262" t="s">
        <v>176</v>
      </c>
      <c r="G197" s="260"/>
      <c r="H197" s="263">
        <v>3</v>
      </c>
      <c r="I197" s="264"/>
      <c r="J197" s="260"/>
      <c r="K197" s="260"/>
      <c r="L197" s="265"/>
      <c r="M197" s="266"/>
      <c r="N197" s="267"/>
      <c r="O197" s="267"/>
      <c r="P197" s="267"/>
      <c r="Q197" s="267"/>
      <c r="R197" s="267"/>
      <c r="S197" s="267"/>
      <c r="T197" s="26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9" t="s">
        <v>173</v>
      </c>
      <c r="AU197" s="269" t="s">
        <v>86</v>
      </c>
      <c r="AV197" s="15" t="s">
        <v>169</v>
      </c>
      <c r="AW197" s="15" t="s">
        <v>32</v>
      </c>
      <c r="AX197" s="15" t="s">
        <v>84</v>
      </c>
      <c r="AY197" s="269" t="s">
        <v>162</v>
      </c>
    </row>
    <row r="198" s="2" customFormat="1" ht="24.15" customHeight="1">
      <c r="A198" s="39"/>
      <c r="B198" s="40"/>
      <c r="C198" s="220" t="s">
        <v>248</v>
      </c>
      <c r="D198" s="220" t="s">
        <v>164</v>
      </c>
      <c r="E198" s="221" t="s">
        <v>249</v>
      </c>
      <c r="F198" s="222" t="s">
        <v>250</v>
      </c>
      <c r="G198" s="223" t="s">
        <v>216</v>
      </c>
      <c r="H198" s="224">
        <v>17</v>
      </c>
      <c r="I198" s="225"/>
      <c r="J198" s="226">
        <f>ROUND(I198*H198,2)</f>
        <v>0</v>
      </c>
      <c r="K198" s="222" t="s">
        <v>1</v>
      </c>
      <c r="L198" s="45"/>
      <c r="M198" s="227" t="s">
        <v>1</v>
      </c>
      <c r="N198" s="228" t="s">
        <v>41</v>
      </c>
      <c r="O198" s="92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169</v>
      </c>
      <c r="AT198" s="231" t="s">
        <v>164</v>
      </c>
      <c r="AU198" s="231" t="s">
        <v>86</v>
      </c>
      <c r="AY198" s="18" t="s">
        <v>162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84</v>
      </c>
      <c r="BK198" s="232">
        <f>ROUND(I198*H198,2)</f>
        <v>0</v>
      </c>
      <c r="BL198" s="18" t="s">
        <v>169</v>
      </c>
      <c r="BM198" s="231" t="s">
        <v>251</v>
      </c>
    </row>
    <row r="199" s="13" customFormat="1">
      <c r="A199" s="13"/>
      <c r="B199" s="238"/>
      <c r="C199" s="239"/>
      <c r="D199" s="233" t="s">
        <v>173</v>
      </c>
      <c r="E199" s="240" t="s">
        <v>1</v>
      </c>
      <c r="F199" s="241" t="s">
        <v>252</v>
      </c>
      <c r="G199" s="239"/>
      <c r="H199" s="240" t="s">
        <v>1</v>
      </c>
      <c r="I199" s="242"/>
      <c r="J199" s="239"/>
      <c r="K199" s="239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173</v>
      </c>
      <c r="AU199" s="247" t="s">
        <v>86</v>
      </c>
      <c r="AV199" s="13" t="s">
        <v>84</v>
      </c>
      <c r="AW199" s="13" t="s">
        <v>32</v>
      </c>
      <c r="AX199" s="13" t="s">
        <v>76</v>
      </c>
      <c r="AY199" s="247" t="s">
        <v>162</v>
      </c>
    </row>
    <row r="200" s="14" customFormat="1">
      <c r="A200" s="14"/>
      <c r="B200" s="248"/>
      <c r="C200" s="249"/>
      <c r="D200" s="233" t="s">
        <v>173</v>
      </c>
      <c r="E200" s="250" t="s">
        <v>1</v>
      </c>
      <c r="F200" s="251" t="s">
        <v>253</v>
      </c>
      <c r="G200" s="249"/>
      <c r="H200" s="252">
        <v>17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8" t="s">
        <v>173</v>
      </c>
      <c r="AU200" s="258" t="s">
        <v>86</v>
      </c>
      <c r="AV200" s="14" t="s">
        <v>86</v>
      </c>
      <c r="AW200" s="14" t="s">
        <v>32</v>
      </c>
      <c r="AX200" s="14" t="s">
        <v>76</v>
      </c>
      <c r="AY200" s="258" t="s">
        <v>162</v>
      </c>
    </row>
    <row r="201" s="15" customFormat="1">
      <c r="A201" s="15"/>
      <c r="B201" s="259"/>
      <c r="C201" s="260"/>
      <c r="D201" s="233" t="s">
        <v>173</v>
      </c>
      <c r="E201" s="261" t="s">
        <v>1</v>
      </c>
      <c r="F201" s="262" t="s">
        <v>176</v>
      </c>
      <c r="G201" s="260"/>
      <c r="H201" s="263">
        <v>17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9" t="s">
        <v>173</v>
      </c>
      <c r="AU201" s="269" t="s">
        <v>86</v>
      </c>
      <c r="AV201" s="15" t="s">
        <v>169</v>
      </c>
      <c r="AW201" s="15" t="s">
        <v>32</v>
      </c>
      <c r="AX201" s="15" t="s">
        <v>84</v>
      </c>
      <c r="AY201" s="269" t="s">
        <v>162</v>
      </c>
    </row>
    <row r="202" s="2" customFormat="1" ht="33" customHeight="1">
      <c r="A202" s="39"/>
      <c r="B202" s="40"/>
      <c r="C202" s="220" t="s">
        <v>254</v>
      </c>
      <c r="D202" s="220" t="s">
        <v>164</v>
      </c>
      <c r="E202" s="221" t="s">
        <v>255</v>
      </c>
      <c r="F202" s="222" t="s">
        <v>256</v>
      </c>
      <c r="G202" s="223" t="s">
        <v>92</v>
      </c>
      <c r="H202" s="224">
        <v>3227.6999999999998</v>
      </c>
      <c r="I202" s="225"/>
      <c r="J202" s="226">
        <f>ROUND(I202*H202,2)</f>
        <v>0</v>
      </c>
      <c r="K202" s="222" t="s">
        <v>168</v>
      </c>
      <c r="L202" s="45"/>
      <c r="M202" s="227" t="s">
        <v>1</v>
      </c>
      <c r="N202" s="228" t="s">
        <v>41</v>
      </c>
      <c r="O202" s="92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1" t="s">
        <v>169</v>
      </c>
      <c r="AT202" s="231" t="s">
        <v>164</v>
      </c>
      <c r="AU202" s="231" t="s">
        <v>86</v>
      </c>
      <c r="AY202" s="18" t="s">
        <v>162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84</v>
      </c>
      <c r="BK202" s="232">
        <f>ROUND(I202*H202,2)</f>
        <v>0</v>
      </c>
      <c r="BL202" s="18" t="s">
        <v>169</v>
      </c>
      <c r="BM202" s="231" t="s">
        <v>257</v>
      </c>
    </row>
    <row r="203" s="13" customFormat="1">
      <c r="A203" s="13"/>
      <c r="B203" s="238"/>
      <c r="C203" s="239"/>
      <c r="D203" s="233" t="s">
        <v>173</v>
      </c>
      <c r="E203" s="240" t="s">
        <v>1</v>
      </c>
      <c r="F203" s="241" t="s">
        <v>258</v>
      </c>
      <c r="G203" s="239"/>
      <c r="H203" s="240" t="s">
        <v>1</v>
      </c>
      <c r="I203" s="242"/>
      <c r="J203" s="239"/>
      <c r="K203" s="239"/>
      <c r="L203" s="243"/>
      <c r="M203" s="244"/>
      <c r="N203" s="245"/>
      <c r="O203" s="245"/>
      <c r="P203" s="245"/>
      <c r="Q203" s="245"/>
      <c r="R203" s="245"/>
      <c r="S203" s="245"/>
      <c r="T203" s="24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7" t="s">
        <v>173</v>
      </c>
      <c r="AU203" s="247" t="s">
        <v>86</v>
      </c>
      <c r="AV203" s="13" t="s">
        <v>84</v>
      </c>
      <c r="AW203" s="13" t="s">
        <v>32</v>
      </c>
      <c r="AX203" s="13" t="s">
        <v>76</v>
      </c>
      <c r="AY203" s="247" t="s">
        <v>162</v>
      </c>
    </row>
    <row r="204" s="14" customFormat="1">
      <c r="A204" s="14"/>
      <c r="B204" s="248"/>
      <c r="C204" s="249"/>
      <c r="D204" s="233" t="s">
        <v>173</v>
      </c>
      <c r="E204" s="250" t="s">
        <v>1</v>
      </c>
      <c r="F204" s="251" t="s">
        <v>259</v>
      </c>
      <c r="G204" s="249"/>
      <c r="H204" s="252">
        <v>2778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8" t="s">
        <v>173</v>
      </c>
      <c r="AU204" s="258" t="s">
        <v>86</v>
      </c>
      <c r="AV204" s="14" t="s">
        <v>86</v>
      </c>
      <c r="AW204" s="14" t="s">
        <v>32</v>
      </c>
      <c r="AX204" s="14" t="s">
        <v>76</v>
      </c>
      <c r="AY204" s="258" t="s">
        <v>162</v>
      </c>
    </row>
    <row r="205" s="13" customFormat="1">
      <c r="A205" s="13"/>
      <c r="B205" s="238"/>
      <c r="C205" s="239"/>
      <c r="D205" s="233" t="s">
        <v>173</v>
      </c>
      <c r="E205" s="240" t="s">
        <v>1</v>
      </c>
      <c r="F205" s="241" t="s">
        <v>260</v>
      </c>
      <c r="G205" s="239"/>
      <c r="H205" s="240" t="s">
        <v>1</v>
      </c>
      <c r="I205" s="242"/>
      <c r="J205" s="239"/>
      <c r="K205" s="239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173</v>
      </c>
      <c r="AU205" s="247" t="s">
        <v>86</v>
      </c>
      <c r="AV205" s="13" t="s">
        <v>84</v>
      </c>
      <c r="AW205" s="13" t="s">
        <v>32</v>
      </c>
      <c r="AX205" s="13" t="s">
        <v>76</v>
      </c>
      <c r="AY205" s="247" t="s">
        <v>162</v>
      </c>
    </row>
    <row r="206" s="14" customFormat="1">
      <c r="A206" s="14"/>
      <c r="B206" s="248"/>
      <c r="C206" s="249"/>
      <c r="D206" s="233" t="s">
        <v>173</v>
      </c>
      <c r="E206" s="250" t="s">
        <v>1</v>
      </c>
      <c r="F206" s="251" t="s">
        <v>261</v>
      </c>
      <c r="G206" s="249"/>
      <c r="H206" s="252">
        <v>393.12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8" t="s">
        <v>173</v>
      </c>
      <c r="AU206" s="258" t="s">
        <v>86</v>
      </c>
      <c r="AV206" s="14" t="s">
        <v>86</v>
      </c>
      <c r="AW206" s="14" t="s">
        <v>32</v>
      </c>
      <c r="AX206" s="14" t="s">
        <v>76</v>
      </c>
      <c r="AY206" s="258" t="s">
        <v>162</v>
      </c>
    </row>
    <row r="207" s="13" customFormat="1">
      <c r="A207" s="13"/>
      <c r="B207" s="238"/>
      <c r="C207" s="239"/>
      <c r="D207" s="233" t="s">
        <v>173</v>
      </c>
      <c r="E207" s="240" t="s">
        <v>1</v>
      </c>
      <c r="F207" s="241" t="s">
        <v>262</v>
      </c>
      <c r="G207" s="239"/>
      <c r="H207" s="240" t="s">
        <v>1</v>
      </c>
      <c r="I207" s="242"/>
      <c r="J207" s="239"/>
      <c r="K207" s="239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173</v>
      </c>
      <c r="AU207" s="247" t="s">
        <v>86</v>
      </c>
      <c r="AV207" s="13" t="s">
        <v>84</v>
      </c>
      <c r="AW207" s="13" t="s">
        <v>32</v>
      </c>
      <c r="AX207" s="13" t="s">
        <v>76</v>
      </c>
      <c r="AY207" s="247" t="s">
        <v>162</v>
      </c>
    </row>
    <row r="208" s="14" customFormat="1">
      <c r="A208" s="14"/>
      <c r="B208" s="248"/>
      <c r="C208" s="249"/>
      <c r="D208" s="233" t="s">
        <v>173</v>
      </c>
      <c r="E208" s="250" t="s">
        <v>1</v>
      </c>
      <c r="F208" s="251" t="s">
        <v>263</v>
      </c>
      <c r="G208" s="249"/>
      <c r="H208" s="252">
        <v>56.579999999999998</v>
      </c>
      <c r="I208" s="253"/>
      <c r="J208" s="249"/>
      <c r="K208" s="249"/>
      <c r="L208" s="254"/>
      <c r="M208" s="255"/>
      <c r="N208" s="256"/>
      <c r="O208" s="256"/>
      <c r="P208" s="256"/>
      <c r="Q208" s="256"/>
      <c r="R208" s="256"/>
      <c r="S208" s="256"/>
      <c r="T208" s="25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8" t="s">
        <v>173</v>
      </c>
      <c r="AU208" s="258" t="s">
        <v>86</v>
      </c>
      <c r="AV208" s="14" t="s">
        <v>86</v>
      </c>
      <c r="AW208" s="14" t="s">
        <v>32</v>
      </c>
      <c r="AX208" s="14" t="s">
        <v>76</v>
      </c>
      <c r="AY208" s="258" t="s">
        <v>162</v>
      </c>
    </row>
    <row r="209" s="15" customFormat="1">
      <c r="A209" s="15"/>
      <c r="B209" s="259"/>
      <c r="C209" s="260"/>
      <c r="D209" s="233" t="s">
        <v>173</v>
      </c>
      <c r="E209" s="261" t="s">
        <v>107</v>
      </c>
      <c r="F209" s="262" t="s">
        <v>176</v>
      </c>
      <c r="G209" s="260"/>
      <c r="H209" s="263">
        <v>3227.6999999999998</v>
      </c>
      <c r="I209" s="264"/>
      <c r="J209" s="260"/>
      <c r="K209" s="260"/>
      <c r="L209" s="265"/>
      <c r="M209" s="266"/>
      <c r="N209" s="267"/>
      <c r="O209" s="267"/>
      <c r="P209" s="267"/>
      <c r="Q209" s="267"/>
      <c r="R209" s="267"/>
      <c r="S209" s="267"/>
      <c r="T209" s="268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9" t="s">
        <v>173</v>
      </c>
      <c r="AU209" s="269" t="s">
        <v>86</v>
      </c>
      <c r="AV209" s="15" t="s">
        <v>169</v>
      </c>
      <c r="AW209" s="15" t="s">
        <v>32</v>
      </c>
      <c r="AX209" s="15" t="s">
        <v>84</v>
      </c>
      <c r="AY209" s="269" t="s">
        <v>162</v>
      </c>
    </row>
    <row r="210" s="2" customFormat="1" ht="49.05" customHeight="1">
      <c r="A210" s="39"/>
      <c r="B210" s="40"/>
      <c r="C210" s="220" t="s">
        <v>264</v>
      </c>
      <c r="D210" s="220" t="s">
        <v>164</v>
      </c>
      <c r="E210" s="221" t="s">
        <v>265</v>
      </c>
      <c r="F210" s="222" t="s">
        <v>266</v>
      </c>
      <c r="G210" s="223" t="s">
        <v>92</v>
      </c>
      <c r="H210" s="224">
        <v>87.5</v>
      </c>
      <c r="I210" s="225"/>
      <c r="J210" s="226">
        <f>ROUND(I210*H210,2)</f>
        <v>0</v>
      </c>
      <c r="K210" s="222" t="s">
        <v>168</v>
      </c>
      <c r="L210" s="45"/>
      <c r="M210" s="227" t="s">
        <v>1</v>
      </c>
      <c r="N210" s="228" t="s">
        <v>41</v>
      </c>
      <c r="O210" s="92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169</v>
      </c>
      <c r="AT210" s="231" t="s">
        <v>164</v>
      </c>
      <c r="AU210" s="231" t="s">
        <v>86</v>
      </c>
      <c r="AY210" s="18" t="s">
        <v>162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84</v>
      </c>
      <c r="BK210" s="232">
        <f>ROUND(I210*H210,2)</f>
        <v>0</v>
      </c>
      <c r="BL210" s="18" t="s">
        <v>169</v>
      </c>
      <c r="BM210" s="231" t="s">
        <v>267</v>
      </c>
    </row>
    <row r="211" s="13" customFormat="1">
      <c r="A211" s="13"/>
      <c r="B211" s="238"/>
      <c r="C211" s="239"/>
      <c r="D211" s="233" t="s">
        <v>173</v>
      </c>
      <c r="E211" s="240" t="s">
        <v>1</v>
      </c>
      <c r="F211" s="241" t="s">
        <v>268</v>
      </c>
      <c r="G211" s="239"/>
      <c r="H211" s="240" t="s">
        <v>1</v>
      </c>
      <c r="I211" s="242"/>
      <c r="J211" s="239"/>
      <c r="K211" s="239"/>
      <c r="L211" s="243"/>
      <c r="M211" s="244"/>
      <c r="N211" s="245"/>
      <c r="O211" s="245"/>
      <c r="P211" s="245"/>
      <c r="Q211" s="245"/>
      <c r="R211" s="245"/>
      <c r="S211" s="245"/>
      <c r="T211" s="24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7" t="s">
        <v>173</v>
      </c>
      <c r="AU211" s="247" t="s">
        <v>86</v>
      </c>
      <c r="AV211" s="13" t="s">
        <v>84</v>
      </c>
      <c r="AW211" s="13" t="s">
        <v>32</v>
      </c>
      <c r="AX211" s="13" t="s">
        <v>76</v>
      </c>
      <c r="AY211" s="247" t="s">
        <v>162</v>
      </c>
    </row>
    <row r="212" s="14" customFormat="1">
      <c r="A212" s="14"/>
      <c r="B212" s="248"/>
      <c r="C212" s="249"/>
      <c r="D212" s="233" t="s">
        <v>173</v>
      </c>
      <c r="E212" s="250" t="s">
        <v>1</v>
      </c>
      <c r="F212" s="251" t="s">
        <v>269</v>
      </c>
      <c r="G212" s="249"/>
      <c r="H212" s="252">
        <v>87.5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8" t="s">
        <v>173</v>
      </c>
      <c r="AU212" s="258" t="s">
        <v>86</v>
      </c>
      <c r="AV212" s="14" t="s">
        <v>86</v>
      </c>
      <c r="AW212" s="14" t="s">
        <v>32</v>
      </c>
      <c r="AX212" s="14" t="s">
        <v>76</v>
      </c>
      <c r="AY212" s="258" t="s">
        <v>162</v>
      </c>
    </row>
    <row r="213" s="15" customFormat="1">
      <c r="A213" s="15"/>
      <c r="B213" s="259"/>
      <c r="C213" s="260"/>
      <c r="D213" s="233" t="s">
        <v>173</v>
      </c>
      <c r="E213" s="261" t="s">
        <v>90</v>
      </c>
      <c r="F213" s="262" t="s">
        <v>176</v>
      </c>
      <c r="G213" s="260"/>
      <c r="H213" s="263">
        <v>87.5</v>
      </c>
      <c r="I213" s="264"/>
      <c r="J213" s="260"/>
      <c r="K213" s="260"/>
      <c r="L213" s="265"/>
      <c r="M213" s="266"/>
      <c r="N213" s="267"/>
      <c r="O213" s="267"/>
      <c r="P213" s="267"/>
      <c r="Q213" s="267"/>
      <c r="R213" s="267"/>
      <c r="S213" s="267"/>
      <c r="T213" s="268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9" t="s">
        <v>173</v>
      </c>
      <c r="AU213" s="269" t="s">
        <v>86</v>
      </c>
      <c r="AV213" s="15" t="s">
        <v>169</v>
      </c>
      <c r="AW213" s="15" t="s">
        <v>32</v>
      </c>
      <c r="AX213" s="15" t="s">
        <v>84</v>
      </c>
      <c r="AY213" s="269" t="s">
        <v>162</v>
      </c>
    </row>
    <row r="214" s="2" customFormat="1" ht="49.05" customHeight="1">
      <c r="A214" s="39"/>
      <c r="B214" s="40"/>
      <c r="C214" s="220" t="s">
        <v>253</v>
      </c>
      <c r="D214" s="220" t="s">
        <v>164</v>
      </c>
      <c r="E214" s="221" t="s">
        <v>270</v>
      </c>
      <c r="F214" s="222" t="s">
        <v>271</v>
      </c>
      <c r="G214" s="223" t="s">
        <v>92</v>
      </c>
      <c r="H214" s="224">
        <v>104</v>
      </c>
      <c r="I214" s="225"/>
      <c r="J214" s="226">
        <f>ROUND(I214*H214,2)</f>
        <v>0</v>
      </c>
      <c r="K214" s="222" t="s">
        <v>168</v>
      </c>
      <c r="L214" s="45"/>
      <c r="M214" s="227" t="s">
        <v>1</v>
      </c>
      <c r="N214" s="228" t="s">
        <v>41</v>
      </c>
      <c r="O214" s="92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169</v>
      </c>
      <c r="AT214" s="231" t="s">
        <v>164</v>
      </c>
      <c r="AU214" s="231" t="s">
        <v>86</v>
      </c>
      <c r="AY214" s="18" t="s">
        <v>162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84</v>
      </c>
      <c r="BK214" s="232">
        <f>ROUND(I214*H214,2)</f>
        <v>0</v>
      </c>
      <c r="BL214" s="18" t="s">
        <v>169</v>
      </c>
      <c r="BM214" s="231" t="s">
        <v>272</v>
      </c>
    </row>
    <row r="215" s="13" customFormat="1">
      <c r="A215" s="13"/>
      <c r="B215" s="238"/>
      <c r="C215" s="239"/>
      <c r="D215" s="233" t="s">
        <v>173</v>
      </c>
      <c r="E215" s="240" t="s">
        <v>1</v>
      </c>
      <c r="F215" s="241" t="s">
        <v>273</v>
      </c>
      <c r="G215" s="239"/>
      <c r="H215" s="240" t="s">
        <v>1</v>
      </c>
      <c r="I215" s="242"/>
      <c r="J215" s="239"/>
      <c r="K215" s="239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173</v>
      </c>
      <c r="AU215" s="247" t="s">
        <v>86</v>
      </c>
      <c r="AV215" s="13" t="s">
        <v>84</v>
      </c>
      <c r="AW215" s="13" t="s">
        <v>32</v>
      </c>
      <c r="AX215" s="13" t="s">
        <v>76</v>
      </c>
      <c r="AY215" s="247" t="s">
        <v>162</v>
      </c>
    </row>
    <row r="216" s="14" customFormat="1">
      <c r="A216" s="14"/>
      <c r="B216" s="248"/>
      <c r="C216" s="249"/>
      <c r="D216" s="233" t="s">
        <v>173</v>
      </c>
      <c r="E216" s="250" t="s">
        <v>1</v>
      </c>
      <c r="F216" s="251" t="s">
        <v>274</v>
      </c>
      <c r="G216" s="249"/>
      <c r="H216" s="252">
        <v>94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8" t="s">
        <v>173</v>
      </c>
      <c r="AU216" s="258" t="s">
        <v>86</v>
      </c>
      <c r="AV216" s="14" t="s">
        <v>86</v>
      </c>
      <c r="AW216" s="14" t="s">
        <v>32</v>
      </c>
      <c r="AX216" s="14" t="s">
        <v>76</v>
      </c>
      <c r="AY216" s="258" t="s">
        <v>162</v>
      </c>
    </row>
    <row r="217" s="13" customFormat="1">
      <c r="A217" s="13"/>
      <c r="B217" s="238"/>
      <c r="C217" s="239"/>
      <c r="D217" s="233" t="s">
        <v>173</v>
      </c>
      <c r="E217" s="240" t="s">
        <v>1</v>
      </c>
      <c r="F217" s="241" t="s">
        <v>275</v>
      </c>
      <c r="G217" s="239"/>
      <c r="H217" s="240" t="s">
        <v>1</v>
      </c>
      <c r="I217" s="242"/>
      <c r="J217" s="239"/>
      <c r="K217" s="239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173</v>
      </c>
      <c r="AU217" s="247" t="s">
        <v>86</v>
      </c>
      <c r="AV217" s="13" t="s">
        <v>84</v>
      </c>
      <c r="AW217" s="13" t="s">
        <v>32</v>
      </c>
      <c r="AX217" s="13" t="s">
        <v>76</v>
      </c>
      <c r="AY217" s="247" t="s">
        <v>162</v>
      </c>
    </row>
    <row r="218" s="14" customFormat="1">
      <c r="A218" s="14"/>
      <c r="B218" s="248"/>
      <c r="C218" s="249"/>
      <c r="D218" s="233" t="s">
        <v>173</v>
      </c>
      <c r="E218" s="250" t="s">
        <v>1</v>
      </c>
      <c r="F218" s="251" t="s">
        <v>276</v>
      </c>
      <c r="G218" s="249"/>
      <c r="H218" s="252">
        <v>10</v>
      </c>
      <c r="I218" s="253"/>
      <c r="J218" s="249"/>
      <c r="K218" s="249"/>
      <c r="L218" s="254"/>
      <c r="M218" s="255"/>
      <c r="N218" s="256"/>
      <c r="O218" s="256"/>
      <c r="P218" s="256"/>
      <c r="Q218" s="256"/>
      <c r="R218" s="256"/>
      <c r="S218" s="256"/>
      <c r="T218" s="25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8" t="s">
        <v>173</v>
      </c>
      <c r="AU218" s="258" t="s">
        <v>86</v>
      </c>
      <c r="AV218" s="14" t="s">
        <v>86</v>
      </c>
      <c r="AW218" s="14" t="s">
        <v>32</v>
      </c>
      <c r="AX218" s="14" t="s">
        <v>76</v>
      </c>
      <c r="AY218" s="258" t="s">
        <v>162</v>
      </c>
    </row>
    <row r="219" s="15" customFormat="1">
      <c r="A219" s="15"/>
      <c r="B219" s="259"/>
      <c r="C219" s="260"/>
      <c r="D219" s="233" t="s">
        <v>173</v>
      </c>
      <c r="E219" s="261" t="s">
        <v>94</v>
      </c>
      <c r="F219" s="262" t="s">
        <v>176</v>
      </c>
      <c r="G219" s="260"/>
      <c r="H219" s="263">
        <v>104</v>
      </c>
      <c r="I219" s="264"/>
      <c r="J219" s="260"/>
      <c r="K219" s="260"/>
      <c r="L219" s="265"/>
      <c r="M219" s="266"/>
      <c r="N219" s="267"/>
      <c r="O219" s="267"/>
      <c r="P219" s="267"/>
      <c r="Q219" s="267"/>
      <c r="R219" s="267"/>
      <c r="S219" s="267"/>
      <c r="T219" s="268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9" t="s">
        <v>173</v>
      </c>
      <c r="AU219" s="269" t="s">
        <v>86</v>
      </c>
      <c r="AV219" s="15" t="s">
        <v>169</v>
      </c>
      <c r="AW219" s="15" t="s">
        <v>32</v>
      </c>
      <c r="AX219" s="15" t="s">
        <v>84</v>
      </c>
      <c r="AY219" s="269" t="s">
        <v>162</v>
      </c>
    </row>
    <row r="220" s="2" customFormat="1" ht="44.25" customHeight="1">
      <c r="A220" s="39"/>
      <c r="B220" s="40"/>
      <c r="C220" s="220" t="s">
        <v>277</v>
      </c>
      <c r="D220" s="220" t="s">
        <v>164</v>
      </c>
      <c r="E220" s="221" t="s">
        <v>278</v>
      </c>
      <c r="F220" s="222" t="s">
        <v>279</v>
      </c>
      <c r="G220" s="223" t="s">
        <v>280</v>
      </c>
      <c r="H220" s="224">
        <v>7</v>
      </c>
      <c r="I220" s="225"/>
      <c r="J220" s="226">
        <f>ROUND(I220*H220,2)</f>
        <v>0</v>
      </c>
      <c r="K220" s="222" t="s">
        <v>168</v>
      </c>
      <c r="L220" s="45"/>
      <c r="M220" s="227" t="s">
        <v>1</v>
      </c>
      <c r="N220" s="228" t="s">
        <v>41</v>
      </c>
      <c r="O220" s="92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1" t="s">
        <v>169</v>
      </c>
      <c r="AT220" s="231" t="s">
        <v>164</v>
      </c>
      <c r="AU220" s="231" t="s">
        <v>86</v>
      </c>
      <c r="AY220" s="18" t="s">
        <v>162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84</v>
      </c>
      <c r="BK220" s="232">
        <f>ROUND(I220*H220,2)</f>
        <v>0</v>
      </c>
      <c r="BL220" s="18" t="s">
        <v>169</v>
      </c>
      <c r="BM220" s="231" t="s">
        <v>281</v>
      </c>
    </row>
    <row r="221" s="13" customFormat="1">
      <c r="A221" s="13"/>
      <c r="B221" s="238"/>
      <c r="C221" s="239"/>
      <c r="D221" s="233" t="s">
        <v>173</v>
      </c>
      <c r="E221" s="240" t="s">
        <v>1</v>
      </c>
      <c r="F221" s="241" t="s">
        <v>282</v>
      </c>
      <c r="G221" s="239"/>
      <c r="H221" s="240" t="s">
        <v>1</v>
      </c>
      <c r="I221" s="242"/>
      <c r="J221" s="239"/>
      <c r="K221" s="239"/>
      <c r="L221" s="243"/>
      <c r="M221" s="244"/>
      <c r="N221" s="245"/>
      <c r="O221" s="245"/>
      <c r="P221" s="245"/>
      <c r="Q221" s="245"/>
      <c r="R221" s="245"/>
      <c r="S221" s="245"/>
      <c r="T221" s="24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7" t="s">
        <v>173</v>
      </c>
      <c r="AU221" s="247" t="s">
        <v>86</v>
      </c>
      <c r="AV221" s="13" t="s">
        <v>84</v>
      </c>
      <c r="AW221" s="13" t="s">
        <v>32</v>
      </c>
      <c r="AX221" s="13" t="s">
        <v>76</v>
      </c>
      <c r="AY221" s="247" t="s">
        <v>162</v>
      </c>
    </row>
    <row r="222" s="14" customFormat="1">
      <c r="A222" s="14"/>
      <c r="B222" s="248"/>
      <c r="C222" s="249"/>
      <c r="D222" s="233" t="s">
        <v>173</v>
      </c>
      <c r="E222" s="250" t="s">
        <v>1</v>
      </c>
      <c r="F222" s="251" t="s">
        <v>100</v>
      </c>
      <c r="G222" s="249"/>
      <c r="H222" s="252">
        <v>7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8" t="s">
        <v>173</v>
      </c>
      <c r="AU222" s="258" t="s">
        <v>86</v>
      </c>
      <c r="AV222" s="14" t="s">
        <v>86</v>
      </c>
      <c r="AW222" s="14" t="s">
        <v>32</v>
      </c>
      <c r="AX222" s="14" t="s">
        <v>76</v>
      </c>
      <c r="AY222" s="258" t="s">
        <v>162</v>
      </c>
    </row>
    <row r="223" s="15" customFormat="1">
      <c r="A223" s="15"/>
      <c r="B223" s="259"/>
      <c r="C223" s="260"/>
      <c r="D223" s="233" t="s">
        <v>173</v>
      </c>
      <c r="E223" s="261" t="s">
        <v>1</v>
      </c>
      <c r="F223" s="262" t="s">
        <v>176</v>
      </c>
      <c r="G223" s="260"/>
      <c r="H223" s="263">
        <v>7</v>
      </c>
      <c r="I223" s="264"/>
      <c r="J223" s="260"/>
      <c r="K223" s="260"/>
      <c r="L223" s="265"/>
      <c r="M223" s="266"/>
      <c r="N223" s="267"/>
      <c r="O223" s="267"/>
      <c r="P223" s="267"/>
      <c r="Q223" s="267"/>
      <c r="R223" s="267"/>
      <c r="S223" s="267"/>
      <c r="T223" s="268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9" t="s">
        <v>173</v>
      </c>
      <c r="AU223" s="269" t="s">
        <v>86</v>
      </c>
      <c r="AV223" s="15" t="s">
        <v>169</v>
      </c>
      <c r="AW223" s="15" t="s">
        <v>32</v>
      </c>
      <c r="AX223" s="15" t="s">
        <v>84</v>
      </c>
      <c r="AY223" s="269" t="s">
        <v>162</v>
      </c>
    </row>
    <row r="224" s="2" customFormat="1" ht="16.5" customHeight="1">
      <c r="A224" s="39"/>
      <c r="B224" s="40"/>
      <c r="C224" s="270" t="s">
        <v>283</v>
      </c>
      <c r="D224" s="270" t="s">
        <v>284</v>
      </c>
      <c r="E224" s="271" t="s">
        <v>285</v>
      </c>
      <c r="F224" s="272" t="s">
        <v>286</v>
      </c>
      <c r="G224" s="273" t="s">
        <v>92</v>
      </c>
      <c r="H224" s="274">
        <v>7</v>
      </c>
      <c r="I224" s="275"/>
      <c r="J224" s="276">
        <f>ROUND(I224*H224,2)</f>
        <v>0</v>
      </c>
      <c r="K224" s="272" t="s">
        <v>168</v>
      </c>
      <c r="L224" s="277"/>
      <c r="M224" s="278" t="s">
        <v>1</v>
      </c>
      <c r="N224" s="279" t="s">
        <v>41</v>
      </c>
      <c r="O224" s="92"/>
      <c r="P224" s="229">
        <f>O224*H224</f>
        <v>0</v>
      </c>
      <c r="Q224" s="229">
        <v>0.22</v>
      </c>
      <c r="R224" s="229">
        <f>Q224*H224</f>
        <v>1.54</v>
      </c>
      <c r="S224" s="229">
        <v>0</v>
      </c>
      <c r="T224" s="23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1" t="s">
        <v>213</v>
      </c>
      <c r="AT224" s="231" t="s">
        <v>284</v>
      </c>
      <c r="AU224" s="231" t="s">
        <v>86</v>
      </c>
      <c r="AY224" s="18" t="s">
        <v>162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84</v>
      </c>
      <c r="BK224" s="232">
        <f>ROUND(I224*H224,2)</f>
        <v>0</v>
      </c>
      <c r="BL224" s="18" t="s">
        <v>169</v>
      </c>
      <c r="BM224" s="231" t="s">
        <v>287</v>
      </c>
    </row>
    <row r="225" s="13" customFormat="1">
      <c r="A225" s="13"/>
      <c r="B225" s="238"/>
      <c r="C225" s="239"/>
      <c r="D225" s="233" t="s">
        <v>173</v>
      </c>
      <c r="E225" s="240" t="s">
        <v>1</v>
      </c>
      <c r="F225" s="241" t="s">
        <v>282</v>
      </c>
      <c r="G225" s="239"/>
      <c r="H225" s="240" t="s">
        <v>1</v>
      </c>
      <c r="I225" s="242"/>
      <c r="J225" s="239"/>
      <c r="K225" s="239"/>
      <c r="L225" s="243"/>
      <c r="M225" s="244"/>
      <c r="N225" s="245"/>
      <c r="O225" s="245"/>
      <c r="P225" s="245"/>
      <c r="Q225" s="245"/>
      <c r="R225" s="245"/>
      <c r="S225" s="245"/>
      <c r="T225" s="24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7" t="s">
        <v>173</v>
      </c>
      <c r="AU225" s="247" t="s">
        <v>86</v>
      </c>
      <c r="AV225" s="13" t="s">
        <v>84</v>
      </c>
      <c r="AW225" s="13" t="s">
        <v>32</v>
      </c>
      <c r="AX225" s="13" t="s">
        <v>76</v>
      </c>
      <c r="AY225" s="247" t="s">
        <v>162</v>
      </c>
    </row>
    <row r="226" s="14" customFormat="1">
      <c r="A226" s="14"/>
      <c r="B226" s="248"/>
      <c r="C226" s="249"/>
      <c r="D226" s="233" t="s">
        <v>173</v>
      </c>
      <c r="E226" s="250" t="s">
        <v>1</v>
      </c>
      <c r="F226" s="251" t="s">
        <v>288</v>
      </c>
      <c r="G226" s="249"/>
      <c r="H226" s="252">
        <v>7</v>
      </c>
      <c r="I226" s="253"/>
      <c r="J226" s="249"/>
      <c r="K226" s="249"/>
      <c r="L226" s="254"/>
      <c r="M226" s="255"/>
      <c r="N226" s="256"/>
      <c r="O226" s="256"/>
      <c r="P226" s="256"/>
      <c r="Q226" s="256"/>
      <c r="R226" s="256"/>
      <c r="S226" s="256"/>
      <c r="T226" s="25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8" t="s">
        <v>173</v>
      </c>
      <c r="AU226" s="258" t="s">
        <v>86</v>
      </c>
      <c r="AV226" s="14" t="s">
        <v>86</v>
      </c>
      <c r="AW226" s="14" t="s">
        <v>32</v>
      </c>
      <c r="AX226" s="14" t="s">
        <v>76</v>
      </c>
      <c r="AY226" s="258" t="s">
        <v>162</v>
      </c>
    </row>
    <row r="227" s="15" customFormat="1">
      <c r="A227" s="15"/>
      <c r="B227" s="259"/>
      <c r="C227" s="260"/>
      <c r="D227" s="233" t="s">
        <v>173</v>
      </c>
      <c r="E227" s="261" t="s">
        <v>98</v>
      </c>
      <c r="F227" s="262" t="s">
        <v>176</v>
      </c>
      <c r="G227" s="260"/>
      <c r="H227" s="263">
        <v>7</v>
      </c>
      <c r="I227" s="264"/>
      <c r="J227" s="260"/>
      <c r="K227" s="260"/>
      <c r="L227" s="265"/>
      <c r="M227" s="266"/>
      <c r="N227" s="267"/>
      <c r="O227" s="267"/>
      <c r="P227" s="267"/>
      <c r="Q227" s="267"/>
      <c r="R227" s="267"/>
      <c r="S227" s="267"/>
      <c r="T227" s="268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9" t="s">
        <v>173</v>
      </c>
      <c r="AU227" s="269" t="s">
        <v>86</v>
      </c>
      <c r="AV227" s="15" t="s">
        <v>169</v>
      </c>
      <c r="AW227" s="15" t="s">
        <v>32</v>
      </c>
      <c r="AX227" s="15" t="s">
        <v>84</v>
      </c>
      <c r="AY227" s="269" t="s">
        <v>162</v>
      </c>
    </row>
    <row r="228" s="2" customFormat="1" ht="37.8" customHeight="1">
      <c r="A228" s="39"/>
      <c r="B228" s="40"/>
      <c r="C228" s="220" t="s">
        <v>289</v>
      </c>
      <c r="D228" s="220" t="s">
        <v>164</v>
      </c>
      <c r="E228" s="221" t="s">
        <v>290</v>
      </c>
      <c r="F228" s="222" t="s">
        <v>291</v>
      </c>
      <c r="G228" s="223" t="s">
        <v>280</v>
      </c>
      <c r="H228" s="224">
        <v>7</v>
      </c>
      <c r="I228" s="225"/>
      <c r="J228" s="226">
        <f>ROUND(I228*H228,2)</f>
        <v>0</v>
      </c>
      <c r="K228" s="222" t="s">
        <v>168</v>
      </c>
      <c r="L228" s="45"/>
      <c r="M228" s="227" t="s">
        <v>1</v>
      </c>
      <c r="N228" s="228" t="s">
        <v>41</v>
      </c>
      <c r="O228" s="92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1" t="s">
        <v>169</v>
      </c>
      <c r="AT228" s="231" t="s">
        <v>164</v>
      </c>
      <c r="AU228" s="231" t="s">
        <v>86</v>
      </c>
      <c r="AY228" s="18" t="s">
        <v>162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84</v>
      </c>
      <c r="BK228" s="232">
        <f>ROUND(I228*H228,2)</f>
        <v>0</v>
      </c>
      <c r="BL228" s="18" t="s">
        <v>169</v>
      </c>
      <c r="BM228" s="231" t="s">
        <v>292</v>
      </c>
    </row>
    <row r="229" s="13" customFormat="1">
      <c r="A229" s="13"/>
      <c r="B229" s="238"/>
      <c r="C229" s="239"/>
      <c r="D229" s="233" t="s">
        <v>173</v>
      </c>
      <c r="E229" s="240" t="s">
        <v>1</v>
      </c>
      <c r="F229" s="241" t="s">
        <v>282</v>
      </c>
      <c r="G229" s="239"/>
      <c r="H229" s="240" t="s">
        <v>1</v>
      </c>
      <c r="I229" s="242"/>
      <c r="J229" s="239"/>
      <c r="K229" s="239"/>
      <c r="L229" s="243"/>
      <c r="M229" s="244"/>
      <c r="N229" s="245"/>
      <c r="O229" s="245"/>
      <c r="P229" s="245"/>
      <c r="Q229" s="245"/>
      <c r="R229" s="245"/>
      <c r="S229" s="245"/>
      <c r="T229" s="24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7" t="s">
        <v>173</v>
      </c>
      <c r="AU229" s="247" t="s">
        <v>86</v>
      </c>
      <c r="AV229" s="13" t="s">
        <v>84</v>
      </c>
      <c r="AW229" s="13" t="s">
        <v>32</v>
      </c>
      <c r="AX229" s="13" t="s">
        <v>76</v>
      </c>
      <c r="AY229" s="247" t="s">
        <v>162</v>
      </c>
    </row>
    <row r="230" s="14" customFormat="1">
      <c r="A230" s="14"/>
      <c r="B230" s="248"/>
      <c r="C230" s="249"/>
      <c r="D230" s="233" t="s">
        <v>173</v>
      </c>
      <c r="E230" s="250" t="s">
        <v>1</v>
      </c>
      <c r="F230" s="251" t="s">
        <v>100</v>
      </c>
      <c r="G230" s="249"/>
      <c r="H230" s="252">
        <v>7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8" t="s">
        <v>173</v>
      </c>
      <c r="AU230" s="258" t="s">
        <v>86</v>
      </c>
      <c r="AV230" s="14" t="s">
        <v>86</v>
      </c>
      <c r="AW230" s="14" t="s">
        <v>32</v>
      </c>
      <c r="AX230" s="14" t="s">
        <v>76</v>
      </c>
      <c r="AY230" s="258" t="s">
        <v>162</v>
      </c>
    </row>
    <row r="231" s="15" customFormat="1">
      <c r="A231" s="15"/>
      <c r="B231" s="259"/>
      <c r="C231" s="260"/>
      <c r="D231" s="233" t="s">
        <v>173</v>
      </c>
      <c r="E231" s="261" t="s">
        <v>1</v>
      </c>
      <c r="F231" s="262" t="s">
        <v>176</v>
      </c>
      <c r="G231" s="260"/>
      <c r="H231" s="263">
        <v>7</v>
      </c>
      <c r="I231" s="264"/>
      <c r="J231" s="260"/>
      <c r="K231" s="260"/>
      <c r="L231" s="265"/>
      <c r="M231" s="266"/>
      <c r="N231" s="267"/>
      <c r="O231" s="267"/>
      <c r="P231" s="267"/>
      <c r="Q231" s="267"/>
      <c r="R231" s="267"/>
      <c r="S231" s="267"/>
      <c r="T231" s="26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9" t="s">
        <v>173</v>
      </c>
      <c r="AU231" s="269" t="s">
        <v>86</v>
      </c>
      <c r="AV231" s="15" t="s">
        <v>169</v>
      </c>
      <c r="AW231" s="15" t="s">
        <v>32</v>
      </c>
      <c r="AX231" s="15" t="s">
        <v>84</v>
      </c>
      <c r="AY231" s="269" t="s">
        <v>162</v>
      </c>
    </row>
    <row r="232" s="2" customFormat="1" ht="21.75" customHeight="1">
      <c r="A232" s="39"/>
      <c r="B232" s="40"/>
      <c r="C232" s="270" t="s">
        <v>7</v>
      </c>
      <c r="D232" s="270" t="s">
        <v>284</v>
      </c>
      <c r="E232" s="271" t="s">
        <v>293</v>
      </c>
      <c r="F232" s="272" t="s">
        <v>294</v>
      </c>
      <c r="G232" s="273" t="s">
        <v>280</v>
      </c>
      <c r="H232" s="274">
        <v>3</v>
      </c>
      <c r="I232" s="275"/>
      <c r="J232" s="276">
        <f>ROUND(I232*H232,2)</f>
        <v>0</v>
      </c>
      <c r="K232" s="272" t="s">
        <v>1</v>
      </c>
      <c r="L232" s="277"/>
      <c r="M232" s="278" t="s">
        <v>1</v>
      </c>
      <c r="N232" s="279" t="s">
        <v>41</v>
      </c>
      <c r="O232" s="92"/>
      <c r="P232" s="229">
        <f>O232*H232</f>
        <v>0</v>
      </c>
      <c r="Q232" s="229">
        <v>0.027</v>
      </c>
      <c r="R232" s="229">
        <f>Q232*H232</f>
        <v>0.081000000000000003</v>
      </c>
      <c r="S232" s="229">
        <v>0</v>
      </c>
      <c r="T232" s="23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1" t="s">
        <v>213</v>
      </c>
      <c r="AT232" s="231" t="s">
        <v>284</v>
      </c>
      <c r="AU232" s="231" t="s">
        <v>86</v>
      </c>
      <c r="AY232" s="18" t="s">
        <v>162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84</v>
      </c>
      <c r="BK232" s="232">
        <f>ROUND(I232*H232,2)</f>
        <v>0</v>
      </c>
      <c r="BL232" s="18" t="s">
        <v>169</v>
      </c>
      <c r="BM232" s="231" t="s">
        <v>295</v>
      </c>
    </row>
    <row r="233" s="14" customFormat="1">
      <c r="A233" s="14"/>
      <c r="B233" s="248"/>
      <c r="C233" s="249"/>
      <c r="D233" s="233" t="s">
        <v>173</v>
      </c>
      <c r="E233" s="250" t="s">
        <v>1</v>
      </c>
      <c r="F233" s="251" t="s">
        <v>183</v>
      </c>
      <c r="G233" s="249"/>
      <c r="H233" s="252">
        <v>3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8" t="s">
        <v>173</v>
      </c>
      <c r="AU233" s="258" t="s">
        <v>86</v>
      </c>
      <c r="AV233" s="14" t="s">
        <v>86</v>
      </c>
      <c r="AW233" s="14" t="s">
        <v>32</v>
      </c>
      <c r="AX233" s="14" t="s">
        <v>76</v>
      </c>
      <c r="AY233" s="258" t="s">
        <v>162</v>
      </c>
    </row>
    <row r="234" s="15" customFormat="1">
      <c r="A234" s="15"/>
      <c r="B234" s="259"/>
      <c r="C234" s="260"/>
      <c r="D234" s="233" t="s">
        <v>173</v>
      </c>
      <c r="E234" s="261" t="s">
        <v>1</v>
      </c>
      <c r="F234" s="262" t="s">
        <v>176</v>
      </c>
      <c r="G234" s="260"/>
      <c r="H234" s="263">
        <v>3</v>
      </c>
      <c r="I234" s="264"/>
      <c r="J234" s="260"/>
      <c r="K234" s="260"/>
      <c r="L234" s="265"/>
      <c r="M234" s="266"/>
      <c r="N234" s="267"/>
      <c r="O234" s="267"/>
      <c r="P234" s="267"/>
      <c r="Q234" s="267"/>
      <c r="R234" s="267"/>
      <c r="S234" s="267"/>
      <c r="T234" s="268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9" t="s">
        <v>173</v>
      </c>
      <c r="AU234" s="269" t="s">
        <v>86</v>
      </c>
      <c r="AV234" s="15" t="s">
        <v>169</v>
      </c>
      <c r="AW234" s="15" t="s">
        <v>32</v>
      </c>
      <c r="AX234" s="15" t="s">
        <v>84</v>
      </c>
      <c r="AY234" s="269" t="s">
        <v>162</v>
      </c>
    </row>
    <row r="235" s="2" customFormat="1" ht="24.15" customHeight="1">
      <c r="A235" s="39"/>
      <c r="B235" s="40"/>
      <c r="C235" s="270" t="s">
        <v>296</v>
      </c>
      <c r="D235" s="270" t="s">
        <v>284</v>
      </c>
      <c r="E235" s="271" t="s">
        <v>297</v>
      </c>
      <c r="F235" s="272" t="s">
        <v>298</v>
      </c>
      <c r="G235" s="273" t="s">
        <v>280</v>
      </c>
      <c r="H235" s="274">
        <v>2</v>
      </c>
      <c r="I235" s="275"/>
      <c r="J235" s="276">
        <f>ROUND(I235*H235,2)</f>
        <v>0</v>
      </c>
      <c r="K235" s="272" t="s">
        <v>1</v>
      </c>
      <c r="L235" s="277"/>
      <c r="M235" s="278" t="s">
        <v>1</v>
      </c>
      <c r="N235" s="279" t="s">
        <v>41</v>
      </c>
      <c r="O235" s="92"/>
      <c r="P235" s="229">
        <f>O235*H235</f>
        <v>0</v>
      </c>
      <c r="Q235" s="229">
        <v>3.0000000000000001E-05</v>
      </c>
      <c r="R235" s="229">
        <f>Q235*H235</f>
        <v>6.0000000000000002E-05</v>
      </c>
      <c r="S235" s="229">
        <v>0</v>
      </c>
      <c r="T235" s="23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1" t="s">
        <v>213</v>
      </c>
      <c r="AT235" s="231" t="s">
        <v>284</v>
      </c>
      <c r="AU235" s="231" t="s">
        <v>86</v>
      </c>
      <c r="AY235" s="18" t="s">
        <v>162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84</v>
      </c>
      <c r="BK235" s="232">
        <f>ROUND(I235*H235,2)</f>
        <v>0</v>
      </c>
      <c r="BL235" s="18" t="s">
        <v>169</v>
      </c>
      <c r="BM235" s="231" t="s">
        <v>299</v>
      </c>
    </row>
    <row r="236" s="14" customFormat="1">
      <c r="A236" s="14"/>
      <c r="B236" s="248"/>
      <c r="C236" s="249"/>
      <c r="D236" s="233" t="s">
        <v>173</v>
      </c>
      <c r="E236" s="250" t="s">
        <v>1</v>
      </c>
      <c r="F236" s="251" t="s">
        <v>86</v>
      </c>
      <c r="G236" s="249"/>
      <c r="H236" s="252">
        <v>2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173</v>
      </c>
      <c r="AU236" s="258" t="s">
        <v>86</v>
      </c>
      <c r="AV236" s="14" t="s">
        <v>86</v>
      </c>
      <c r="AW236" s="14" t="s">
        <v>32</v>
      </c>
      <c r="AX236" s="14" t="s">
        <v>76</v>
      </c>
      <c r="AY236" s="258" t="s">
        <v>162</v>
      </c>
    </row>
    <row r="237" s="15" customFormat="1">
      <c r="A237" s="15"/>
      <c r="B237" s="259"/>
      <c r="C237" s="260"/>
      <c r="D237" s="233" t="s">
        <v>173</v>
      </c>
      <c r="E237" s="261" t="s">
        <v>1</v>
      </c>
      <c r="F237" s="262" t="s">
        <v>176</v>
      </c>
      <c r="G237" s="260"/>
      <c r="H237" s="263">
        <v>2</v>
      </c>
      <c r="I237" s="264"/>
      <c r="J237" s="260"/>
      <c r="K237" s="260"/>
      <c r="L237" s="265"/>
      <c r="M237" s="266"/>
      <c r="N237" s="267"/>
      <c r="O237" s="267"/>
      <c r="P237" s="267"/>
      <c r="Q237" s="267"/>
      <c r="R237" s="267"/>
      <c r="S237" s="267"/>
      <c r="T237" s="268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9" t="s">
        <v>173</v>
      </c>
      <c r="AU237" s="269" t="s">
        <v>86</v>
      </c>
      <c r="AV237" s="15" t="s">
        <v>169</v>
      </c>
      <c r="AW237" s="15" t="s">
        <v>32</v>
      </c>
      <c r="AX237" s="15" t="s">
        <v>84</v>
      </c>
      <c r="AY237" s="269" t="s">
        <v>162</v>
      </c>
    </row>
    <row r="238" s="2" customFormat="1" ht="24.15" customHeight="1">
      <c r="A238" s="39"/>
      <c r="B238" s="40"/>
      <c r="C238" s="270" t="s">
        <v>300</v>
      </c>
      <c r="D238" s="270" t="s">
        <v>284</v>
      </c>
      <c r="E238" s="271" t="s">
        <v>301</v>
      </c>
      <c r="F238" s="272" t="s">
        <v>302</v>
      </c>
      <c r="G238" s="273" t="s">
        <v>280</v>
      </c>
      <c r="H238" s="274">
        <v>1</v>
      </c>
      <c r="I238" s="275"/>
      <c r="J238" s="276">
        <f>ROUND(I238*H238,2)</f>
        <v>0</v>
      </c>
      <c r="K238" s="272" t="s">
        <v>1</v>
      </c>
      <c r="L238" s="277"/>
      <c r="M238" s="278" t="s">
        <v>1</v>
      </c>
      <c r="N238" s="279" t="s">
        <v>41</v>
      </c>
      <c r="O238" s="92"/>
      <c r="P238" s="229">
        <f>O238*H238</f>
        <v>0</v>
      </c>
      <c r="Q238" s="229">
        <v>0.001</v>
      </c>
      <c r="R238" s="229">
        <f>Q238*H238</f>
        <v>0.001</v>
      </c>
      <c r="S238" s="229">
        <v>0</v>
      </c>
      <c r="T238" s="230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1" t="s">
        <v>213</v>
      </c>
      <c r="AT238" s="231" t="s">
        <v>284</v>
      </c>
      <c r="AU238" s="231" t="s">
        <v>86</v>
      </c>
      <c r="AY238" s="18" t="s">
        <v>162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8" t="s">
        <v>84</v>
      </c>
      <c r="BK238" s="232">
        <f>ROUND(I238*H238,2)</f>
        <v>0</v>
      </c>
      <c r="BL238" s="18" t="s">
        <v>169</v>
      </c>
      <c r="BM238" s="231" t="s">
        <v>303</v>
      </c>
    </row>
    <row r="239" s="14" customFormat="1">
      <c r="A239" s="14"/>
      <c r="B239" s="248"/>
      <c r="C239" s="249"/>
      <c r="D239" s="233" t="s">
        <v>173</v>
      </c>
      <c r="E239" s="250" t="s">
        <v>1</v>
      </c>
      <c r="F239" s="251" t="s">
        <v>84</v>
      </c>
      <c r="G239" s="249"/>
      <c r="H239" s="252">
        <v>1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8" t="s">
        <v>173</v>
      </c>
      <c r="AU239" s="258" t="s">
        <v>86</v>
      </c>
      <c r="AV239" s="14" t="s">
        <v>86</v>
      </c>
      <c r="AW239" s="14" t="s">
        <v>32</v>
      </c>
      <c r="AX239" s="14" t="s">
        <v>76</v>
      </c>
      <c r="AY239" s="258" t="s">
        <v>162</v>
      </c>
    </row>
    <row r="240" s="15" customFormat="1">
      <c r="A240" s="15"/>
      <c r="B240" s="259"/>
      <c r="C240" s="260"/>
      <c r="D240" s="233" t="s">
        <v>173</v>
      </c>
      <c r="E240" s="261" t="s">
        <v>1</v>
      </c>
      <c r="F240" s="262" t="s">
        <v>176</v>
      </c>
      <c r="G240" s="260"/>
      <c r="H240" s="263">
        <v>1</v>
      </c>
      <c r="I240" s="264"/>
      <c r="J240" s="260"/>
      <c r="K240" s="260"/>
      <c r="L240" s="265"/>
      <c r="M240" s="266"/>
      <c r="N240" s="267"/>
      <c r="O240" s="267"/>
      <c r="P240" s="267"/>
      <c r="Q240" s="267"/>
      <c r="R240" s="267"/>
      <c r="S240" s="267"/>
      <c r="T240" s="268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9" t="s">
        <v>173</v>
      </c>
      <c r="AU240" s="269" t="s">
        <v>86</v>
      </c>
      <c r="AV240" s="15" t="s">
        <v>169</v>
      </c>
      <c r="AW240" s="15" t="s">
        <v>32</v>
      </c>
      <c r="AX240" s="15" t="s">
        <v>84</v>
      </c>
      <c r="AY240" s="269" t="s">
        <v>162</v>
      </c>
    </row>
    <row r="241" s="2" customFormat="1" ht="21.75" customHeight="1">
      <c r="A241" s="39"/>
      <c r="B241" s="40"/>
      <c r="C241" s="270" t="s">
        <v>304</v>
      </c>
      <c r="D241" s="270" t="s">
        <v>284</v>
      </c>
      <c r="E241" s="271" t="s">
        <v>305</v>
      </c>
      <c r="F241" s="272" t="s">
        <v>306</v>
      </c>
      <c r="G241" s="273" t="s">
        <v>280</v>
      </c>
      <c r="H241" s="274">
        <v>1</v>
      </c>
      <c r="I241" s="275"/>
      <c r="J241" s="276">
        <f>ROUND(I241*H241,2)</f>
        <v>0</v>
      </c>
      <c r="K241" s="272" t="s">
        <v>1</v>
      </c>
      <c r="L241" s="277"/>
      <c r="M241" s="278" t="s">
        <v>1</v>
      </c>
      <c r="N241" s="279" t="s">
        <v>41</v>
      </c>
      <c r="O241" s="92"/>
      <c r="P241" s="229">
        <f>O241*H241</f>
        <v>0</v>
      </c>
      <c r="Q241" s="229">
        <v>0.001</v>
      </c>
      <c r="R241" s="229">
        <f>Q241*H241</f>
        <v>0.001</v>
      </c>
      <c r="S241" s="229">
        <v>0</v>
      </c>
      <c r="T241" s="23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1" t="s">
        <v>213</v>
      </c>
      <c r="AT241" s="231" t="s">
        <v>284</v>
      </c>
      <c r="AU241" s="231" t="s">
        <v>86</v>
      </c>
      <c r="AY241" s="18" t="s">
        <v>162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8" t="s">
        <v>84</v>
      </c>
      <c r="BK241" s="232">
        <f>ROUND(I241*H241,2)</f>
        <v>0</v>
      </c>
      <c r="BL241" s="18" t="s">
        <v>169</v>
      </c>
      <c r="BM241" s="231" t="s">
        <v>307</v>
      </c>
    </row>
    <row r="242" s="14" customFormat="1">
      <c r="A242" s="14"/>
      <c r="B242" s="248"/>
      <c r="C242" s="249"/>
      <c r="D242" s="233" t="s">
        <v>173</v>
      </c>
      <c r="E242" s="250" t="s">
        <v>1</v>
      </c>
      <c r="F242" s="251" t="s">
        <v>84</v>
      </c>
      <c r="G242" s="249"/>
      <c r="H242" s="252">
        <v>1</v>
      </c>
      <c r="I242" s="253"/>
      <c r="J242" s="249"/>
      <c r="K242" s="249"/>
      <c r="L242" s="254"/>
      <c r="M242" s="255"/>
      <c r="N242" s="256"/>
      <c r="O242" s="256"/>
      <c r="P242" s="256"/>
      <c r="Q242" s="256"/>
      <c r="R242" s="256"/>
      <c r="S242" s="256"/>
      <c r="T242" s="25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8" t="s">
        <v>173</v>
      </c>
      <c r="AU242" s="258" t="s">
        <v>86</v>
      </c>
      <c r="AV242" s="14" t="s">
        <v>86</v>
      </c>
      <c r="AW242" s="14" t="s">
        <v>32</v>
      </c>
      <c r="AX242" s="14" t="s">
        <v>76</v>
      </c>
      <c r="AY242" s="258" t="s">
        <v>162</v>
      </c>
    </row>
    <row r="243" s="15" customFormat="1">
      <c r="A243" s="15"/>
      <c r="B243" s="259"/>
      <c r="C243" s="260"/>
      <c r="D243" s="233" t="s">
        <v>173</v>
      </c>
      <c r="E243" s="261" t="s">
        <v>1</v>
      </c>
      <c r="F243" s="262" t="s">
        <v>176</v>
      </c>
      <c r="G243" s="260"/>
      <c r="H243" s="263">
        <v>1</v>
      </c>
      <c r="I243" s="264"/>
      <c r="J243" s="260"/>
      <c r="K243" s="260"/>
      <c r="L243" s="265"/>
      <c r="M243" s="266"/>
      <c r="N243" s="267"/>
      <c r="O243" s="267"/>
      <c r="P243" s="267"/>
      <c r="Q243" s="267"/>
      <c r="R243" s="267"/>
      <c r="S243" s="267"/>
      <c r="T243" s="268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9" t="s">
        <v>173</v>
      </c>
      <c r="AU243" s="269" t="s">
        <v>86</v>
      </c>
      <c r="AV243" s="15" t="s">
        <v>169</v>
      </c>
      <c r="AW243" s="15" t="s">
        <v>32</v>
      </c>
      <c r="AX243" s="15" t="s">
        <v>84</v>
      </c>
      <c r="AY243" s="269" t="s">
        <v>162</v>
      </c>
    </row>
    <row r="244" s="2" customFormat="1" ht="24.15" customHeight="1">
      <c r="A244" s="39"/>
      <c r="B244" s="40"/>
      <c r="C244" s="220" t="s">
        <v>308</v>
      </c>
      <c r="D244" s="220" t="s">
        <v>164</v>
      </c>
      <c r="E244" s="221" t="s">
        <v>309</v>
      </c>
      <c r="F244" s="222" t="s">
        <v>310</v>
      </c>
      <c r="G244" s="223" t="s">
        <v>280</v>
      </c>
      <c r="H244" s="224">
        <v>7</v>
      </c>
      <c r="I244" s="225"/>
      <c r="J244" s="226">
        <f>ROUND(I244*H244,2)</f>
        <v>0</v>
      </c>
      <c r="K244" s="222" t="s">
        <v>168</v>
      </c>
      <c r="L244" s="45"/>
      <c r="M244" s="227" t="s">
        <v>1</v>
      </c>
      <c r="N244" s="228" t="s">
        <v>41</v>
      </c>
      <c r="O244" s="92"/>
      <c r="P244" s="229">
        <f>O244*H244</f>
        <v>0</v>
      </c>
      <c r="Q244" s="229">
        <v>6.0000000000000002E-05</v>
      </c>
      <c r="R244" s="229">
        <f>Q244*H244</f>
        <v>0.00042000000000000002</v>
      </c>
      <c r="S244" s="229">
        <v>0</v>
      </c>
      <c r="T244" s="23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1" t="s">
        <v>169</v>
      </c>
      <c r="AT244" s="231" t="s">
        <v>164</v>
      </c>
      <c r="AU244" s="231" t="s">
        <v>86</v>
      </c>
      <c r="AY244" s="18" t="s">
        <v>162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8" t="s">
        <v>84</v>
      </c>
      <c r="BK244" s="232">
        <f>ROUND(I244*H244,2)</f>
        <v>0</v>
      </c>
      <c r="BL244" s="18" t="s">
        <v>169</v>
      </c>
      <c r="BM244" s="231" t="s">
        <v>311</v>
      </c>
    </row>
    <row r="245" s="13" customFormat="1">
      <c r="A245" s="13"/>
      <c r="B245" s="238"/>
      <c r="C245" s="239"/>
      <c r="D245" s="233" t="s">
        <v>173</v>
      </c>
      <c r="E245" s="240" t="s">
        <v>1</v>
      </c>
      <c r="F245" s="241" t="s">
        <v>282</v>
      </c>
      <c r="G245" s="239"/>
      <c r="H245" s="240" t="s">
        <v>1</v>
      </c>
      <c r="I245" s="242"/>
      <c r="J245" s="239"/>
      <c r="K245" s="239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173</v>
      </c>
      <c r="AU245" s="247" t="s">
        <v>86</v>
      </c>
      <c r="AV245" s="13" t="s">
        <v>84</v>
      </c>
      <c r="AW245" s="13" t="s">
        <v>32</v>
      </c>
      <c r="AX245" s="13" t="s">
        <v>76</v>
      </c>
      <c r="AY245" s="247" t="s">
        <v>162</v>
      </c>
    </row>
    <row r="246" s="14" customFormat="1">
      <c r="A246" s="14"/>
      <c r="B246" s="248"/>
      <c r="C246" s="249"/>
      <c r="D246" s="233" t="s">
        <v>173</v>
      </c>
      <c r="E246" s="250" t="s">
        <v>1</v>
      </c>
      <c r="F246" s="251" t="s">
        <v>100</v>
      </c>
      <c r="G246" s="249"/>
      <c r="H246" s="252">
        <v>7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8" t="s">
        <v>173</v>
      </c>
      <c r="AU246" s="258" t="s">
        <v>86</v>
      </c>
      <c r="AV246" s="14" t="s">
        <v>86</v>
      </c>
      <c r="AW246" s="14" t="s">
        <v>32</v>
      </c>
      <c r="AX246" s="14" t="s">
        <v>76</v>
      </c>
      <c r="AY246" s="258" t="s">
        <v>162</v>
      </c>
    </row>
    <row r="247" s="15" customFormat="1">
      <c r="A247" s="15"/>
      <c r="B247" s="259"/>
      <c r="C247" s="260"/>
      <c r="D247" s="233" t="s">
        <v>173</v>
      </c>
      <c r="E247" s="261" t="s">
        <v>1</v>
      </c>
      <c r="F247" s="262" t="s">
        <v>176</v>
      </c>
      <c r="G247" s="260"/>
      <c r="H247" s="263">
        <v>7</v>
      </c>
      <c r="I247" s="264"/>
      <c r="J247" s="260"/>
      <c r="K247" s="260"/>
      <c r="L247" s="265"/>
      <c r="M247" s="266"/>
      <c r="N247" s="267"/>
      <c r="O247" s="267"/>
      <c r="P247" s="267"/>
      <c r="Q247" s="267"/>
      <c r="R247" s="267"/>
      <c r="S247" s="267"/>
      <c r="T247" s="268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69" t="s">
        <v>173</v>
      </c>
      <c r="AU247" s="269" t="s">
        <v>86</v>
      </c>
      <c r="AV247" s="15" t="s">
        <v>169</v>
      </c>
      <c r="AW247" s="15" t="s">
        <v>32</v>
      </c>
      <c r="AX247" s="15" t="s">
        <v>84</v>
      </c>
      <c r="AY247" s="269" t="s">
        <v>162</v>
      </c>
    </row>
    <row r="248" s="2" customFormat="1" ht="21.75" customHeight="1">
      <c r="A248" s="39"/>
      <c r="B248" s="40"/>
      <c r="C248" s="270" t="s">
        <v>312</v>
      </c>
      <c r="D248" s="270" t="s">
        <v>284</v>
      </c>
      <c r="E248" s="271" t="s">
        <v>313</v>
      </c>
      <c r="F248" s="272" t="s">
        <v>314</v>
      </c>
      <c r="G248" s="273" t="s">
        <v>280</v>
      </c>
      <c r="H248" s="274">
        <v>21</v>
      </c>
      <c r="I248" s="275"/>
      <c r="J248" s="276">
        <f>ROUND(I248*H248,2)</f>
        <v>0</v>
      </c>
      <c r="K248" s="272" t="s">
        <v>168</v>
      </c>
      <c r="L248" s="277"/>
      <c r="M248" s="278" t="s">
        <v>1</v>
      </c>
      <c r="N248" s="279" t="s">
        <v>41</v>
      </c>
      <c r="O248" s="92"/>
      <c r="P248" s="229">
        <f>O248*H248</f>
        <v>0</v>
      </c>
      <c r="Q248" s="229">
        <v>0.0058999999999999999</v>
      </c>
      <c r="R248" s="229">
        <f>Q248*H248</f>
        <v>0.1239</v>
      </c>
      <c r="S248" s="229">
        <v>0</v>
      </c>
      <c r="T248" s="230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1" t="s">
        <v>213</v>
      </c>
      <c r="AT248" s="231" t="s">
        <v>284</v>
      </c>
      <c r="AU248" s="231" t="s">
        <v>86</v>
      </c>
      <c r="AY248" s="18" t="s">
        <v>162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84</v>
      </c>
      <c r="BK248" s="232">
        <f>ROUND(I248*H248,2)</f>
        <v>0</v>
      </c>
      <c r="BL248" s="18" t="s">
        <v>169</v>
      </c>
      <c r="BM248" s="231" t="s">
        <v>315</v>
      </c>
    </row>
    <row r="249" s="14" customFormat="1">
      <c r="A249" s="14"/>
      <c r="B249" s="248"/>
      <c r="C249" s="249"/>
      <c r="D249" s="233" t="s">
        <v>173</v>
      </c>
      <c r="E249" s="249"/>
      <c r="F249" s="251" t="s">
        <v>316</v>
      </c>
      <c r="G249" s="249"/>
      <c r="H249" s="252">
        <v>21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173</v>
      </c>
      <c r="AU249" s="258" t="s">
        <v>86</v>
      </c>
      <c r="AV249" s="14" t="s">
        <v>86</v>
      </c>
      <c r="AW249" s="14" t="s">
        <v>4</v>
      </c>
      <c r="AX249" s="14" t="s">
        <v>84</v>
      </c>
      <c r="AY249" s="258" t="s">
        <v>162</v>
      </c>
    </row>
    <row r="250" s="2" customFormat="1" ht="24.15" customHeight="1">
      <c r="A250" s="39"/>
      <c r="B250" s="40"/>
      <c r="C250" s="220" t="s">
        <v>317</v>
      </c>
      <c r="D250" s="220" t="s">
        <v>164</v>
      </c>
      <c r="E250" s="221" t="s">
        <v>318</v>
      </c>
      <c r="F250" s="222" t="s">
        <v>319</v>
      </c>
      <c r="G250" s="223" t="s">
        <v>320</v>
      </c>
      <c r="H250" s="224">
        <v>1</v>
      </c>
      <c r="I250" s="225"/>
      <c r="J250" s="226">
        <f>ROUND(I250*H250,2)</f>
        <v>0</v>
      </c>
      <c r="K250" s="222" t="s">
        <v>1</v>
      </c>
      <c r="L250" s="45"/>
      <c r="M250" s="227" t="s">
        <v>1</v>
      </c>
      <c r="N250" s="228" t="s">
        <v>41</v>
      </c>
      <c r="O250" s="92"/>
      <c r="P250" s="229">
        <f>O250*H250</f>
        <v>0</v>
      </c>
      <c r="Q250" s="229">
        <v>0</v>
      </c>
      <c r="R250" s="229">
        <f>Q250*H250</f>
        <v>0</v>
      </c>
      <c r="S250" s="229">
        <v>0</v>
      </c>
      <c r="T250" s="23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1" t="s">
        <v>169</v>
      </c>
      <c r="AT250" s="231" t="s">
        <v>164</v>
      </c>
      <c r="AU250" s="231" t="s">
        <v>86</v>
      </c>
      <c r="AY250" s="18" t="s">
        <v>162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84</v>
      </c>
      <c r="BK250" s="232">
        <f>ROUND(I250*H250,2)</f>
        <v>0</v>
      </c>
      <c r="BL250" s="18" t="s">
        <v>169</v>
      </c>
      <c r="BM250" s="231" t="s">
        <v>321</v>
      </c>
    </row>
    <row r="251" s="2" customFormat="1" ht="66.75" customHeight="1">
      <c r="A251" s="39"/>
      <c r="B251" s="40"/>
      <c r="C251" s="220" t="s">
        <v>322</v>
      </c>
      <c r="D251" s="220" t="s">
        <v>164</v>
      </c>
      <c r="E251" s="221" t="s">
        <v>323</v>
      </c>
      <c r="F251" s="222" t="s">
        <v>324</v>
      </c>
      <c r="G251" s="223" t="s">
        <v>92</v>
      </c>
      <c r="H251" s="224">
        <v>3426.1999999999998</v>
      </c>
      <c r="I251" s="225"/>
      <c r="J251" s="226">
        <f>ROUND(I251*H251,2)</f>
        <v>0</v>
      </c>
      <c r="K251" s="222" t="s">
        <v>1</v>
      </c>
      <c r="L251" s="45"/>
      <c r="M251" s="227" t="s">
        <v>1</v>
      </c>
      <c r="N251" s="228" t="s">
        <v>41</v>
      </c>
      <c r="O251" s="92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1" t="s">
        <v>169</v>
      </c>
      <c r="AT251" s="231" t="s">
        <v>164</v>
      </c>
      <c r="AU251" s="231" t="s">
        <v>86</v>
      </c>
      <c r="AY251" s="18" t="s">
        <v>162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84</v>
      </c>
      <c r="BK251" s="232">
        <f>ROUND(I251*H251,2)</f>
        <v>0</v>
      </c>
      <c r="BL251" s="18" t="s">
        <v>169</v>
      </c>
      <c r="BM251" s="231" t="s">
        <v>325</v>
      </c>
    </row>
    <row r="252" s="14" customFormat="1">
      <c r="A252" s="14"/>
      <c r="B252" s="248"/>
      <c r="C252" s="249"/>
      <c r="D252" s="233" t="s">
        <v>173</v>
      </c>
      <c r="E252" s="250" t="s">
        <v>1</v>
      </c>
      <c r="F252" s="251" t="s">
        <v>107</v>
      </c>
      <c r="G252" s="249"/>
      <c r="H252" s="252">
        <v>3227.6999999999998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8" t="s">
        <v>173</v>
      </c>
      <c r="AU252" s="258" t="s">
        <v>86</v>
      </c>
      <c r="AV252" s="14" t="s">
        <v>86</v>
      </c>
      <c r="AW252" s="14" t="s">
        <v>32</v>
      </c>
      <c r="AX252" s="14" t="s">
        <v>76</v>
      </c>
      <c r="AY252" s="258" t="s">
        <v>162</v>
      </c>
    </row>
    <row r="253" s="14" customFormat="1">
      <c r="A253" s="14"/>
      <c r="B253" s="248"/>
      <c r="C253" s="249"/>
      <c r="D253" s="233" t="s">
        <v>173</v>
      </c>
      <c r="E253" s="250" t="s">
        <v>1</v>
      </c>
      <c r="F253" s="251" t="s">
        <v>90</v>
      </c>
      <c r="G253" s="249"/>
      <c r="H253" s="252">
        <v>87.5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8" t="s">
        <v>173</v>
      </c>
      <c r="AU253" s="258" t="s">
        <v>86</v>
      </c>
      <c r="AV253" s="14" t="s">
        <v>86</v>
      </c>
      <c r="AW253" s="14" t="s">
        <v>32</v>
      </c>
      <c r="AX253" s="14" t="s">
        <v>76</v>
      </c>
      <c r="AY253" s="258" t="s">
        <v>162</v>
      </c>
    </row>
    <row r="254" s="14" customFormat="1">
      <c r="A254" s="14"/>
      <c r="B254" s="248"/>
      <c r="C254" s="249"/>
      <c r="D254" s="233" t="s">
        <v>173</v>
      </c>
      <c r="E254" s="250" t="s">
        <v>1</v>
      </c>
      <c r="F254" s="251" t="s">
        <v>94</v>
      </c>
      <c r="G254" s="249"/>
      <c r="H254" s="252">
        <v>104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173</v>
      </c>
      <c r="AU254" s="258" t="s">
        <v>86</v>
      </c>
      <c r="AV254" s="14" t="s">
        <v>86</v>
      </c>
      <c r="AW254" s="14" t="s">
        <v>32</v>
      </c>
      <c r="AX254" s="14" t="s">
        <v>76</v>
      </c>
      <c r="AY254" s="258" t="s">
        <v>162</v>
      </c>
    </row>
    <row r="255" s="14" customFormat="1">
      <c r="A255" s="14"/>
      <c r="B255" s="248"/>
      <c r="C255" s="249"/>
      <c r="D255" s="233" t="s">
        <v>173</v>
      </c>
      <c r="E255" s="250" t="s">
        <v>1</v>
      </c>
      <c r="F255" s="251" t="s">
        <v>98</v>
      </c>
      <c r="G255" s="249"/>
      <c r="H255" s="252">
        <v>7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8" t="s">
        <v>173</v>
      </c>
      <c r="AU255" s="258" t="s">
        <v>86</v>
      </c>
      <c r="AV255" s="14" t="s">
        <v>86</v>
      </c>
      <c r="AW255" s="14" t="s">
        <v>32</v>
      </c>
      <c r="AX255" s="14" t="s">
        <v>76</v>
      </c>
      <c r="AY255" s="258" t="s">
        <v>162</v>
      </c>
    </row>
    <row r="256" s="15" customFormat="1">
      <c r="A256" s="15"/>
      <c r="B256" s="259"/>
      <c r="C256" s="260"/>
      <c r="D256" s="233" t="s">
        <v>173</v>
      </c>
      <c r="E256" s="261" t="s">
        <v>1</v>
      </c>
      <c r="F256" s="262" t="s">
        <v>176</v>
      </c>
      <c r="G256" s="260"/>
      <c r="H256" s="263">
        <v>3426.1999999999998</v>
      </c>
      <c r="I256" s="264"/>
      <c r="J256" s="260"/>
      <c r="K256" s="260"/>
      <c r="L256" s="265"/>
      <c r="M256" s="266"/>
      <c r="N256" s="267"/>
      <c r="O256" s="267"/>
      <c r="P256" s="267"/>
      <c r="Q256" s="267"/>
      <c r="R256" s="267"/>
      <c r="S256" s="267"/>
      <c r="T256" s="268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9" t="s">
        <v>173</v>
      </c>
      <c r="AU256" s="269" t="s">
        <v>86</v>
      </c>
      <c r="AV256" s="15" t="s">
        <v>169</v>
      </c>
      <c r="AW256" s="15" t="s">
        <v>32</v>
      </c>
      <c r="AX256" s="15" t="s">
        <v>84</v>
      </c>
      <c r="AY256" s="269" t="s">
        <v>162</v>
      </c>
    </row>
    <row r="257" s="2" customFormat="1" ht="66.75" customHeight="1">
      <c r="A257" s="39"/>
      <c r="B257" s="40"/>
      <c r="C257" s="220" t="s">
        <v>326</v>
      </c>
      <c r="D257" s="220" t="s">
        <v>164</v>
      </c>
      <c r="E257" s="221" t="s">
        <v>327</v>
      </c>
      <c r="F257" s="222" t="s">
        <v>328</v>
      </c>
      <c r="G257" s="223" t="s">
        <v>92</v>
      </c>
      <c r="H257" s="224">
        <v>21.149999999999999</v>
      </c>
      <c r="I257" s="225"/>
      <c r="J257" s="226">
        <f>ROUND(I257*H257,2)</f>
        <v>0</v>
      </c>
      <c r="K257" s="222" t="s">
        <v>168</v>
      </c>
      <c r="L257" s="45"/>
      <c r="M257" s="227" t="s">
        <v>1</v>
      </c>
      <c r="N257" s="228" t="s">
        <v>41</v>
      </c>
      <c r="O257" s="92"/>
      <c r="P257" s="229">
        <f>O257*H257</f>
        <v>0</v>
      </c>
      <c r="Q257" s="229">
        <v>0</v>
      </c>
      <c r="R257" s="229">
        <f>Q257*H257</f>
        <v>0</v>
      </c>
      <c r="S257" s="229">
        <v>0</v>
      </c>
      <c r="T257" s="23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1" t="s">
        <v>169</v>
      </c>
      <c r="AT257" s="231" t="s">
        <v>164</v>
      </c>
      <c r="AU257" s="231" t="s">
        <v>86</v>
      </c>
      <c r="AY257" s="18" t="s">
        <v>162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84</v>
      </c>
      <c r="BK257" s="232">
        <f>ROUND(I257*H257,2)</f>
        <v>0</v>
      </c>
      <c r="BL257" s="18" t="s">
        <v>169</v>
      </c>
      <c r="BM257" s="231" t="s">
        <v>329</v>
      </c>
    </row>
    <row r="258" s="13" customFormat="1">
      <c r="A258" s="13"/>
      <c r="B258" s="238"/>
      <c r="C258" s="239"/>
      <c r="D258" s="233" t="s">
        <v>173</v>
      </c>
      <c r="E258" s="240" t="s">
        <v>1</v>
      </c>
      <c r="F258" s="241" t="s">
        <v>273</v>
      </c>
      <c r="G258" s="239"/>
      <c r="H258" s="240" t="s">
        <v>1</v>
      </c>
      <c r="I258" s="242"/>
      <c r="J258" s="239"/>
      <c r="K258" s="239"/>
      <c r="L258" s="243"/>
      <c r="M258" s="244"/>
      <c r="N258" s="245"/>
      <c r="O258" s="245"/>
      <c r="P258" s="245"/>
      <c r="Q258" s="245"/>
      <c r="R258" s="245"/>
      <c r="S258" s="245"/>
      <c r="T258" s="24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7" t="s">
        <v>173</v>
      </c>
      <c r="AU258" s="247" t="s">
        <v>86</v>
      </c>
      <c r="AV258" s="13" t="s">
        <v>84</v>
      </c>
      <c r="AW258" s="13" t="s">
        <v>32</v>
      </c>
      <c r="AX258" s="13" t="s">
        <v>76</v>
      </c>
      <c r="AY258" s="247" t="s">
        <v>162</v>
      </c>
    </row>
    <row r="259" s="14" customFormat="1">
      <c r="A259" s="14"/>
      <c r="B259" s="248"/>
      <c r="C259" s="249"/>
      <c r="D259" s="233" t="s">
        <v>173</v>
      </c>
      <c r="E259" s="250" t="s">
        <v>1</v>
      </c>
      <c r="F259" s="251" t="s">
        <v>330</v>
      </c>
      <c r="G259" s="249"/>
      <c r="H259" s="252">
        <v>21.149999999999999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8" t="s">
        <v>173</v>
      </c>
      <c r="AU259" s="258" t="s">
        <v>86</v>
      </c>
      <c r="AV259" s="14" t="s">
        <v>86</v>
      </c>
      <c r="AW259" s="14" t="s">
        <v>32</v>
      </c>
      <c r="AX259" s="14" t="s">
        <v>76</v>
      </c>
      <c r="AY259" s="258" t="s">
        <v>162</v>
      </c>
    </row>
    <row r="260" s="15" customFormat="1">
      <c r="A260" s="15"/>
      <c r="B260" s="259"/>
      <c r="C260" s="260"/>
      <c r="D260" s="233" t="s">
        <v>173</v>
      </c>
      <c r="E260" s="261" t="s">
        <v>104</v>
      </c>
      <c r="F260" s="262" t="s">
        <v>176</v>
      </c>
      <c r="G260" s="260"/>
      <c r="H260" s="263">
        <v>21.149999999999999</v>
      </c>
      <c r="I260" s="264"/>
      <c r="J260" s="260"/>
      <c r="K260" s="260"/>
      <c r="L260" s="265"/>
      <c r="M260" s="266"/>
      <c r="N260" s="267"/>
      <c r="O260" s="267"/>
      <c r="P260" s="267"/>
      <c r="Q260" s="267"/>
      <c r="R260" s="267"/>
      <c r="S260" s="267"/>
      <c r="T260" s="268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9" t="s">
        <v>173</v>
      </c>
      <c r="AU260" s="269" t="s">
        <v>86</v>
      </c>
      <c r="AV260" s="15" t="s">
        <v>169</v>
      </c>
      <c r="AW260" s="15" t="s">
        <v>32</v>
      </c>
      <c r="AX260" s="15" t="s">
        <v>84</v>
      </c>
      <c r="AY260" s="269" t="s">
        <v>162</v>
      </c>
    </row>
    <row r="261" s="2" customFormat="1" ht="16.5" customHeight="1">
      <c r="A261" s="39"/>
      <c r="B261" s="40"/>
      <c r="C261" s="270" t="s">
        <v>226</v>
      </c>
      <c r="D261" s="270" t="s">
        <v>284</v>
      </c>
      <c r="E261" s="271" t="s">
        <v>331</v>
      </c>
      <c r="F261" s="272" t="s">
        <v>332</v>
      </c>
      <c r="G261" s="273" t="s">
        <v>116</v>
      </c>
      <c r="H261" s="274">
        <v>42.299999999999997</v>
      </c>
      <c r="I261" s="275"/>
      <c r="J261" s="276">
        <f>ROUND(I261*H261,2)</f>
        <v>0</v>
      </c>
      <c r="K261" s="272" t="s">
        <v>168</v>
      </c>
      <c r="L261" s="277"/>
      <c r="M261" s="278" t="s">
        <v>1</v>
      </c>
      <c r="N261" s="279" t="s">
        <v>41</v>
      </c>
      <c r="O261" s="92"/>
      <c r="P261" s="229">
        <f>O261*H261</f>
        <v>0</v>
      </c>
      <c r="Q261" s="229">
        <v>1</v>
      </c>
      <c r="R261" s="229">
        <f>Q261*H261</f>
        <v>42.299999999999997</v>
      </c>
      <c r="S261" s="229">
        <v>0</v>
      </c>
      <c r="T261" s="230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1" t="s">
        <v>213</v>
      </c>
      <c r="AT261" s="231" t="s">
        <v>284</v>
      </c>
      <c r="AU261" s="231" t="s">
        <v>86</v>
      </c>
      <c r="AY261" s="18" t="s">
        <v>162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84</v>
      </c>
      <c r="BK261" s="232">
        <f>ROUND(I261*H261,2)</f>
        <v>0</v>
      </c>
      <c r="BL261" s="18" t="s">
        <v>169</v>
      </c>
      <c r="BM261" s="231" t="s">
        <v>333</v>
      </c>
    </row>
    <row r="262" s="2" customFormat="1">
      <c r="A262" s="39"/>
      <c r="B262" s="40"/>
      <c r="C262" s="41"/>
      <c r="D262" s="233" t="s">
        <v>171</v>
      </c>
      <c r="E262" s="41"/>
      <c r="F262" s="234" t="s">
        <v>334</v>
      </c>
      <c r="G262" s="41"/>
      <c r="H262" s="41"/>
      <c r="I262" s="235"/>
      <c r="J262" s="41"/>
      <c r="K262" s="41"/>
      <c r="L262" s="45"/>
      <c r="M262" s="236"/>
      <c r="N262" s="237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171</v>
      </c>
      <c r="AU262" s="18" t="s">
        <v>86</v>
      </c>
    </row>
    <row r="263" s="14" customFormat="1">
      <c r="A263" s="14"/>
      <c r="B263" s="248"/>
      <c r="C263" s="249"/>
      <c r="D263" s="233" t="s">
        <v>173</v>
      </c>
      <c r="E263" s="249"/>
      <c r="F263" s="251" t="s">
        <v>335</v>
      </c>
      <c r="G263" s="249"/>
      <c r="H263" s="252">
        <v>42.299999999999997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8" t="s">
        <v>173</v>
      </c>
      <c r="AU263" s="258" t="s">
        <v>86</v>
      </c>
      <c r="AV263" s="14" t="s">
        <v>86</v>
      </c>
      <c r="AW263" s="14" t="s">
        <v>4</v>
      </c>
      <c r="AX263" s="14" t="s">
        <v>84</v>
      </c>
      <c r="AY263" s="258" t="s">
        <v>162</v>
      </c>
    </row>
    <row r="264" s="2" customFormat="1" ht="37.8" customHeight="1">
      <c r="A264" s="39"/>
      <c r="B264" s="40"/>
      <c r="C264" s="220" t="s">
        <v>336</v>
      </c>
      <c r="D264" s="220" t="s">
        <v>164</v>
      </c>
      <c r="E264" s="221" t="s">
        <v>337</v>
      </c>
      <c r="F264" s="222" t="s">
        <v>338</v>
      </c>
      <c r="G264" s="223" t="s">
        <v>92</v>
      </c>
      <c r="H264" s="224">
        <v>68.400000000000006</v>
      </c>
      <c r="I264" s="225"/>
      <c r="J264" s="226">
        <f>ROUND(I264*H264,2)</f>
        <v>0</v>
      </c>
      <c r="K264" s="222" t="s">
        <v>168</v>
      </c>
      <c r="L264" s="45"/>
      <c r="M264" s="227" t="s">
        <v>1</v>
      </c>
      <c r="N264" s="228" t="s">
        <v>41</v>
      </c>
      <c r="O264" s="92"/>
      <c r="P264" s="229">
        <f>O264*H264</f>
        <v>0</v>
      </c>
      <c r="Q264" s="229">
        <v>0</v>
      </c>
      <c r="R264" s="229">
        <f>Q264*H264</f>
        <v>0</v>
      </c>
      <c r="S264" s="229">
        <v>0</v>
      </c>
      <c r="T264" s="230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1" t="s">
        <v>169</v>
      </c>
      <c r="AT264" s="231" t="s">
        <v>164</v>
      </c>
      <c r="AU264" s="231" t="s">
        <v>86</v>
      </c>
      <c r="AY264" s="18" t="s">
        <v>162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84</v>
      </c>
      <c r="BK264" s="232">
        <f>ROUND(I264*H264,2)</f>
        <v>0</v>
      </c>
      <c r="BL264" s="18" t="s">
        <v>169</v>
      </c>
      <c r="BM264" s="231" t="s">
        <v>339</v>
      </c>
    </row>
    <row r="265" s="13" customFormat="1">
      <c r="A265" s="13"/>
      <c r="B265" s="238"/>
      <c r="C265" s="239"/>
      <c r="D265" s="233" t="s">
        <v>173</v>
      </c>
      <c r="E265" s="240" t="s">
        <v>1</v>
      </c>
      <c r="F265" s="241" t="s">
        <v>340</v>
      </c>
      <c r="G265" s="239"/>
      <c r="H265" s="240" t="s">
        <v>1</v>
      </c>
      <c r="I265" s="242"/>
      <c r="J265" s="239"/>
      <c r="K265" s="239"/>
      <c r="L265" s="243"/>
      <c r="M265" s="244"/>
      <c r="N265" s="245"/>
      <c r="O265" s="245"/>
      <c r="P265" s="245"/>
      <c r="Q265" s="245"/>
      <c r="R265" s="245"/>
      <c r="S265" s="245"/>
      <c r="T265" s="24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7" t="s">
        <v>173</v>
      </c>
      <c r="AU265" s="247" t="s">
        <v>86</v>
      </c>
      <c r="AV265" s="13" t="s">
        <v>84</v>
      </c>
      <c r="AW265" s="13" t="s">
        <v>32</v>
      </c>
      <c r="AX265" s="13" t="s">
        <v>76</v>
      </c>
      <c r="AY265" s="247" t="s">
        <v>162</v>
      </c>
    </row>
    <row r="266" s="14" customFormat="1">
      <c r="A266" s="14"/>
      <c r="B266" s="248"/>
      <c r="C266" s="249"/>
      <c r="D266" s="233" t="s">
        <v>173</v>
      </c>
      <c r="E266" s="250" t="s">
        <v>1</v>
      </c>
      <c r="F266" s="251" t="s">
        <v>341</v>
      </c>
      <c r="G266" s="249"/>
      <c r="H266" s="252">
        <v>68.400000000000006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173</v>
      </c>
      <c r="AU266" s="258" t="s">
        <v>86</v>
      </c>
      <c r="AV266" s="14" t="s">
        <v>86</v>
      </c>
      <c r="AW266" s="14" t="s">
        <v>32</v>
      </c>
      <c r="AX266" s="14" t="s">
        <v>76</v>
      </c>
      <c r="AY266" s="258" t="s">
        <v>162</v>
      </c>
    </row>
    <row r="267" s="15" customFormat="1">
      <c r="A267" s="15"/>
      <c r="B267" s="259"/>
      <c r="C267" s="260"/>
      <c r="D267" s="233" t="s">
        <v>173</v>
      </c>
      <c r="E267" s="261" t="s">
        <v>1</v>
      </c>
      <c r="F267" s="262" t="s">
        <v>176</v>
      </c>
      <c r="G267" s="260"/>
      <c r="H267" s="263">
        <v>68.400000000000006</v>
      </c>
      <c r="I267" s="264"/>
      <c r="J267" s="260"/>
      <c r="K267" s="260"/>
      <c r="L267" s="265"/>
      <c r="M267" s="266"/>
      <c r="N267" s="267"/>
      <c r="O267" s="267"/>
      <c r="P267" s="267"/>
      <c r="Q267" s="267"/>
      <c r="R267" s="267"/>
      <c r="S267" s="267"/>
      <c r="T267" s="268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9" t="s">
        <v>173</v>
      </c>
      <c r="AU267" s="269" t="s">
        <v>86</v>
      </c>
      <c r="AV267" s="15" t="s">
        <v>169</v>
      </c>
      <c r="AW267" s="15" t="s">
        <v>32</v>
      </c>
      <c r="AX267" s="15" t="s">
        <v>84</v>
      </c>
      <c r="AY267" s="269" t="s">
        <v>162</v>
      </c>
    </row>
    <row r="268" s="2" customFormat="1" ht="16.5" customHeight="1">
      <c r="A268" s="39"/>
      <c r="B268" s="40"/>
      <c r="C268" s="270" t="s">
        <v>342</v>
      </c>
      <c r="D268" s="270" t="s">
        <v>284</v>
      </c>
      <c r="E268" s="271" t="s">
        <v>343</v>
      </c>
      <c r="F268" s="272" t="s">
        <v>344</v>
      </c>
      <c r="G268" s="273" t="s">
        <v>116</v>
      </c>
      <c r="H268" s="274">
        <v>123.12000000000001</v>
      </c>
      <c r="I268" s="275"/>
      <c r="J268" s="276">
        <f>ROUND(I268*H268,2)</f>
        <v>0</v>
      </c>
      <c r="K268" s="272" t="s">
        <v>168</v>
      </c>
      <c r="L268" s="277"/>
      <c r="M268" s="278" t="s">
        <v>1</v>
      </c>
      <c r="N268" s="279" t="s">
        <v>41</v>
      </c>
      <c r="O268" s="92"/>
      <c r="P268" s="229">
        <f>O268*H268</f>
        <v>0</v>
      </c>
      <c r="Q268" s="229">
        <v>1</v>
      </c>
      <c r="R268" s="229">
        <f>Q268*H268</f>
        <v>123.12000000000001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213</v>
      </c>
      <c r="AT268" s="231" t="s">
        <v>284</v>
      </c>
      <c r="AU268" s="231" t="s">
        <v>86</v>
      </c>
      <c r="AY268" s="18" t="s">
        <v>162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84</v>
      </c>
      <c r="BK268" s="232">
        <f>ROUND(I268*H268,2)</f>
        <v>0</v>
      </c>
      <c r="BL268" s="18" t="s">
        <v>169</v>
      </c>
      <c r="BM268" s="231" t="s">
        <v>345</v>
      </c>
    </row>
    <row r="269" s="13" customFormat="1">
      <c r="A269" s="13"/>
      <c r="B269" s="238"/>
      <c r="C269" s="239"/>
      <c r="D269" s="233" t="s">
        <v>173</v>
      </c>
      <c r="E269" s="240" t="s">
        <v>1</v>
      </c>
      <c r="F269" s="241" t="s">
        <v>340</v>
      </c>
      <c r="G269" s="239"/>
      <c r="H269" s="240" t="s">
        <v>1</v>
      </c>
      <c r="I269" s="242"/>
      <c r="J269" s="239"/>
      <c r="K269" s="239"/>
      <c r="L269" s="243"/>
      <c r="M269" s="244"/>
      <c r="N269" s="245"/>
      <c r="O269" s="245"/>
      <c r="P269" s="245"/>
      <c r="Q269" s="245"/>
      <c r="R269" s="245"/>
      <c r="S269" s="245"/>
      <c r="T269" s="24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7" t="s">
        <v>173</v>
      </c>
      <c r="AU269" s="247" t="s">
        <v>86</v>
      </c>
      <c r="AV269" s="13" t="s">
        <v>84</v>
      </c>
      <c r="AW269" s="13" t="s">
        <v>32</v>
      </c>
      <c r="AX269" s="13" t="s">
        <v>76</v>
      </c>
      <c r="AY269" s="247" t="s">
        <v>162</v>
      </c>
    </row>
    <row r="270" s="14" customFormat="1">
      <c r="A270" s="14"/>
      <c r="B270" s="248"/>
      <c r="C270" s="249"/>
      <c r="D270" s="233" t="s">
        <v>173</v>
      </c>
      <c r="E270" s="250" t="s">
        <v>1</v>
      </c>
      <c r="F270" s="251" t="s">
        <v>346</v>
      </c>
      <c r="G270" s="249"/>
      <c r="H270" s="252">
        <v>123.12000000000001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8" t="s">
        <v>173</v>
      </c>
      <c r="AU270" s="258" t="s">
        <v>86</v>
      </c>
      <c r="AV270" s="14" t="s">
        <v>86</v>
      </c>
      <c r="AW270" s="14" t="s">
        <v>32</v>
      </c>
      <c r="AX270" s="14" t="s">
        <v>76</v>
      </c>
      <c r="AY270" s="258" t="s">
        <v>162</v>
      </c>
    </row>
    <row r="271" s="15" customFormat="1">
      <c r="A271" s="15"/>
      <c r="B271" s="259"/>
      <c r="C271" s="260"/>
      <c r="D271" s="233" t="s">
        <v>173</v>
      </c>
      <c r="E271" s="261" t="s">
        <v>1</v>
      </c>
      <c r="F271" s="262" t="s">
        <v>176</v>
      </c>
      <c r="G271" s="260"/>
      <c r="H271" s="263">
        <v>123.12000000000001</v>
      </c>
      <c r="I271" s="264"/>
      <c r="J271" s="260"/>
      <c r="K271" s="260"/>
      <c r="L271" s="265"/>
      <c r="M271" s="266"/>
      <c r="N271" s="267"/>
      <c r="O271" s="267"/>
      <c r="P271" s="267"/>
      <c r="Q271" s="267"/>
      <c r="R271" s="267"/>
      <c r="S271" s="267"/>
      <c r="T271" s="268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9" t="s">
        <v>173</v>
      </c>
      <c r="AU271" s="269" t="s">
        <v>86</v>
      </c>
      <c r="AV271" s="15" t="s">
        <v>169</v>
      </c>
      <c r="AW271" s="15" t="s">
        <v>32</v>
      </c>
      <c r="AX271" s="15" t="s">
        <v>84</v>
      </c>
      <c r="AY271" s="269" t="s">
        <v>162</v>
      </c>
    </row>
    <row r="272" s="2" customFormat="1" ht="44.25" customHeight="1">
      <c r="A272" s="39"/>
      <c r="B272" s="40"/>
      <c r="C272" s="220" t="s">
        <v>347</v>
      </c>
      <c r="D272" s="220" t="s">
        <v>164</v>
      </c>
      <c r="E272" s="221" t="s">
        <v>348</v>
      </c>
      <c r="F272" s="222" t="s">
        <v>349</v>
      </c>
      <c r="G272" s="223" t="s">
        <v>92</v>
      </c>
      <c r="H272" s="224">
        <v>75.150000000000006</v>
      </c>
      <c r="I272" s="225"/>
      <c r="J272" s="226">
        <f>ROUND(I272*H272,2)</f>
        <v>0</v>
      </c>
      <c r="K272" s="222" t="s">
        <v>168</v>
      </c>
      <c r="L272" s="45"/>
      <c r="M272" s="227" t="s">
        <v>1</v>
      </c>
      <c r="N272" s="228" t="s">
        <v>41</v>
      </c>
      <c r="O272" s="92"/>
      <c r="P272" s="229">
        <f>O272*H272</f>
        <v>0</v>
      </c>
      <c r="Q272" s="229">
        <v>0</v>
      </c>
      <c r="R272" s="229">
        <f>Q272*H272</f>
        <v>0</v>
      </c>
      <c r="S272" s="229">
        <v>0</v>
      </c>
      <c r="T272" s="23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1" t="s">
        <v>169</v>
      </c>
      <c r="AT272" s="231" t="s">
        <v>164</v>
      </c>
      <c r="AU272" s="231" t="s">
        <v>86</v>
      </c>
      <c r="AY272" s="18" t="s">
        <v>162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84</v>
      </c>
      <c r="BK272" s="232">
        <f>ROUND(I272*H272,2)</f>
        <v>0</v>
      </c>
      <c r="BL272" s="18" t="s">
        <v>169</v>
      </c>
      <c r="BM272" s="231" t="s">
        <v>350</v>
      </c>
    </row>
    <row r="273" s="13" customFormat="1">
      <c r="A273" s="13"/>
      <c r="B273" s="238"/>
      <c r="C273" s="239"/>
      <c r="D273" s="233" t="s">
        <v>173</v>
      </c>
      <c r="E273" s="240" t="s">
        <v>1</v>
      </c>
      <c r="F273" s="241" t="s">
        <v>273</v>
      </c>
      <c r="G273" s="239"/>
      <c r="H273" s="240" t="s">
        <v>1</v>
      </c>
      <c r="I273" s="242"/>
      <c r="J273" s="239"/>
      <c r="K273" s="239"/>
      <c r="L273" s="243"/>
      <c r="M273" s="244"/>
      <c r="N273" s="245"/>
      <c r="O273" s="245"/>
      <c r="P273" s="245"/>
      <c r="Q273" s="245"/>
      <c r="R273" s="245"/>
      <c r="S273" s="245"/>
      <c r="T273" s="24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7" t="s">
        <v>173</v>
      </c>
      <c r="AU273" s="247" t="s">
        <v>86</v>
      </c>
      <c r="AV273" s="13" t="s">
        <v>84</v>
      </c>
      <c r="AW273" s="13" t="s">
        <v>32</v>
      </c>
      <c r="AX273" s="13" t="s">
        <v>76</v>
      </c>
      <c r="AY273" s="247" t="s">
        <v>162</v>
      </c>
    </row>
    <row r="274" s="14" customFormat="1">
      <c r="A274" s="14"/>
      <c r="B274" s="248"/>
      <c r="C274" s="249"/>
      <c r="D274" s="233" t="s">
        <v>173</v>
      </c>
      <c r="E274" s="250" t="s">
        <v>1</v>
      </c>
      <c r="F274" s="251" t="s">
        <v>274</v>
      </c>
      <c r="G274" s="249"/>
      <c r="H274" s="252">
        <v>94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8" t="s">
        <v>173</v>
      </c>
      <c r="AU274" s="258" t="s">
        <v>86</v>
      </c>
      <c r="AV274" s="14" t="s">
        <v>86</v>
      </c>
      <c r="AW274" s="14" t="s">
        <v>32</v>
      </c>
      <c r="AX274" s="14" t="s">
        <v>76</v>
      </c>
      <c r="AY274" s="258" t="s">
        <v>162</v>
      </c>
    </row>
    <row r="275" s="13" customFormat="1">
      <c r="A275" s="13"/>
      <c r="B275" s="238"/>
      <c r="C275" s="239"/>
      <c r="D275" s="233" t="s">
        <v>173</v>
      </c>
      <c r="E275" s="240" t="s">
        <v>1</v>
      </c>
      <c r="F275" s="241" t="s">
        <v>275</v>
      </c>
      <c r="G275" s="239"/>
      <c r="H275" s="240" t="s">
        <v>1</v>
      </c>
      <c r="I275" s="242"/>
      <c r="J275" s="239"/>
      <c r="K275" s="239"/>
      <c r="L275" s="243"/>
      <c r="M275" s="244"/>
      <c r="N275" s="245"/>
      <c r="O275" s="245"/>
      <c r="P275" s="245"/>
      <c r="Q275" s="245"/>
      <c r="R275" s="245"/>
      <c r="S275" s="245"/>
      <c r="T275" s="246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7" t="s">
        <v>173</v>
      </c>
      <c r="AU275" s="247" t="s">
        <v>86</v>
      </c>
      <c r="AV275" s="13" t="s">
        <v>84</v>
      </c>
      <c r="AW275" s="13" t="s">
        <v>32</v>
      </c>
      <c r="AX275" s="13" t="s">
        <v>76</v>
      </c>
      <c r="AY275" s="247" t="s">
        <v>162</v>
      </c>
    </row>
    <row r="276" s="14" customFormat="1">
      <c r="A276" s="14"/>
      <c r="B276" s="248"/>
      <c r="C276" s="249"/>
      <c r="D276" s="233" t="s">
        <v>173</v>
      </c>
      <c r="E276" s="250" t="s">
        <v>1</v>
      </c>
      <c r="F276" s="251" t="s">
        <v>351</v>
      </c>
      <c r="G276" s="249"/>
      <c r="H276" s="252">
        <v>7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8" t="s">
        <v>173</v>
      </c>
      <c r="AU276" s="258" t="s">
        <v>86</v>
      </c>
      <c r="AV276" s="14" t="s">
        <v>86</v>
      </c>
      <c r="AW276" s="14" t="s">
        <v>32</v>
      </c>
      <c r="AX276" s="14" t="s">
        <v>76</v>
      </c>
      <c r="AY276" s="258" t="s">
        <v>162</v>
      </c>
    </row>
    <row r="277" s="14" customFormat="1">
      <c r="A277" s="14"/>
      <c r="B277" s="248"/>
      <c r="C277" s="249"/>
      <c r="D277" s="233" t="s">
        <v>173</v>
      </c>
      <c r="E277" s="250" t="s">
        <v>1</v>
      </c>
      <c r="F277" s="251" t="s">
        <v>352</v>
      </c>
      <c r="G277" s="249"/>
      <c r="H277" s="252">
        <v>-4.7000000000000002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173</v>
      </c>
      <c r="AU277" s="258" t="s">
        <v>86</v>
      </c>
      <c r="AV277" s="14" t="s">
        <v>86</v>
      </c>
      <c r="AW277" s="14" t="s">
        <v>32</v>
      </c>
      <c r="AX277" s="14" t="s">
        <v>76</v>
      </c>
      <c r="AY277" s="258" t="s">
        <v>162</v>
      </c>
    </row>
    <row r="278" s="14" customFormat="1">
      <c r="A278" s="14"/>
      <c r="B278" s="248"/>
      <c r="C278" s="249"/>
      <c r="D278" s="233" t="s">
        <v>173</v>
      </c>
      <c r="E278" s="250" t="s">
        <v>1</v>
      </c>
      <c r="F278" s="251" t="s">
        <v>353</v>
      </c>
      <c r="G278" s="249"/>
      <c r="H278" s="252">
        <v>-21.149999999999999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173</v>
      </c>
      <c r="AU278" s="258" t="s">
        <v>86</v>
      </c>
      <c r="AV278" s="14" t="s">
        <v>86</v>
      </c>
      <c r="AW278" s="14" t="s">
        <v>32</v>
      </c>
      <c r="AX278" s="14" t="s">
        <v>76</v>
      </c>
      <c r="AY278" s="258" t="s">
        <v>162</v>
      </c>
    </row>
    <row r="279" s="15" customFormat="1">
      <c r="A279" s="15"/>
      <c r="B279" s="259"/>
      <c r="C279" s="260"/>
      <c r="D279" s="233" t="s">
        <v>173</v>
      </c>
      <c r="E279" s="261" t="s">
        <v>124</v>
      </c>
      <c r="F279" s="262" t="s">
        <v>176</v>
      </c>
      <c r="G279" s="260"/>
      <c r="H279" s="263">
        <v>75.150000000000006</v>
      </c>
      <c r="I279" s="264"/>
      <c r="J279" s="260"/>
      <c r="K279" s="260"/>
      <c r="L279" s="265"/>
      <c r="M279" s="266"/>
      <c r="N279" s="267"/>
      <c r="O279" s="267"/>
      <c r="P279" s="267"/>
      <c r="Q279" s="267"/>
      <c r="R279" s="267"/>
      <c r="S279" s="267"/>
      <c r="T279" s="268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9" t="s">
        <v>173</v>
      </c>
      <c r="AU279" s="269" t="s">
        <v>86</v>
      </c>
      <c r="AV279" s="15" t="s">
        <v>169</v>
      </c>
      <c r="AW279" s="15" t="s">
        <v>32</v>
      </c>
      <c r="AX279" s="15" t="s">
        <v>84</v>
      </c>
      <c r="AY279" s="269" t="s">
        <v>162</v>
      </c>
    </row>
    <row r="280" s="2" customFormat="1" ht="16.5" customHeight="1">
      <c r="A280" s="39"/>
      <c r="B280" s="40"/>
      <c r="C280" s="270" t="s">
        <v>354</v>
      </c>
      <c r="D280" s="270" t="s">
        <v>284</v>
      </c>
      <c r="E280" s="271" t="s">
        <v>355</v>
      </c>
      <c r="F280" s="272" t="s">
        <v>356</v>
      </c>
      <c r="G280" s="273" t="s">
        <v>116</v>
      </c>
      <c r="H280" s="274">
        <v>150.30000000000001</v>
      </c>
      <c r="I280" s="275"/>
      <c r="J280" s="276">
        <f>ROUND(I280*H280,2)</f>
        <v>0</v>
      </c>
      <c r="K280" s="272" t="s">
        <v>168</v>
      </c>
      <c r="L280" s="277"/>
      <c r="M280" s="278" t="s">
        <v>1</v>
      </c>
      <c r="N280" s="279" t="s">
        <v>41</v>
      </c>
      <c r="O280" s="92"/>
      <c r="P280" s="229">
        <f>O280*H280</f>
        <v>0</v>
      </c>
      <c r="Q280" s="229">
        <v>1</v>
      </c>
      <c r="R280" s="229">
        <f>Q280*H280</f>
        <v>150.30000000000001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213</v>
      </c>
      <c r="AT280" s="231" t="s">
        <v>284</v>
      </c>
      <c r="AU280" s="231" t="s">
        <v>86</v>
      </c>
      <c r="AY280" s="18" t="s">
        <v>162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169</v>
      </c>
      <c r="BM280" s="231" t="s">
        <v>357</v>
      </c>
    </row>
    <row r="281" s="14" customFormat="1">
      <c r="A281" s="14"/>
      <c r="B281" s="248"/>
      <c r="C281" s="249"/>
      <c r="D281" s="233" t="s">
        <v>173</v>
      </c>
      <c r="E281" s="250" t="s">
        <v>1</v>
      </c>
      <c r="F281" s="251" t="s">
        <v>358</v>
      </c>
      <c r="G281" s="249"/>
      <c r="H281" s="252">
        <v>150.30000000000001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8" t="s">
        <v>173</v>
      </c>
      <c r="AU281" s="258" t="s">
        <v>86</v>
      </c>
      <c r="AV281" s="14" t="s">
        <v>86</v>
      </c>
      <c r="AW281" s="14" t="s">
        <v>32</v>
      </c>
      <c r="AX281" s="14" t="s">
        <v>76</v>
      </c>
      <c r="AY281" s="258" t="s">
        <v>162</v>
      </c>
    </row>
    <row r="282" s="15" customFormat="1">
      <c r="A282" s="15"/>
      <c r="B282" s="259"/>
      <c r="C282" s="260"/>
      <c r="D282" s="233" t="s">
        <v>173</v>
      </c>
      <c r="E282" s="261" t="s">
        <v>1</v>
      </c>
      <c r="F282" s="262" t="s">
        <v>176</v>
      </c>
      <c r="G282" s="260"/>
      <c r="H282" s="263">
        <v>150.30000000000001</v>
      </c>
      <c r="I282" s="264"/>
      <c r="J282" s="260"/>
      <c r="K282" s="260"/>
      <c r="L282" s="265"/>
      <c r="M282" s="266"/>
      <c r="N282" s="267"/>
      <c r="O282" s="267"/>
      <c r="P282" s="267"/>
      <c r="Q282" s="267"/>
      <c r="R282" s="267"/>
      <c r="S282" s="267"/>
      <c r="T282" s="26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9" t="s">
        <v>173</v>
      </c>
      <c r="AU282" s="269" t="s">
        <v>86</v>
      </c>
      <c r="AV282" s="15" t="s">
        <v>169</v>
      </c>
      <c r="AW282" s="15" t="s">
        <v>32</v>
      </c>
      <c r="AX282" s="15" t="s">
        <v>84</v>
      </c>
      <c r="AY282" s="269" t="s">
        <v>162</v>
      </c>
    </row>
    <row r="283" s="2" customFormat="1" ht="37.8" customHeight="1">
      <c r="A283" s="39"/>
      <c r="B283" s="40"/>
      <c r="C283" s="220" t="s">
        <v>359</v>
      </c>
      <c r="D283" s="220" t="s">
        <v>164</v>
      </c>
      <c r="E283" s="221" t="s">
        <v>360</v>
      </c>
      <c r="F283" s="222" t="s">
        <v>361</v>
      </c>
      <c r="G283" s="223" t="s">
        <v>167</v>
      </c>
      <c r="H283" s="224">
        <v>660</v>
      </c>
      <c r="I283" s="225"/>
      <c r="J283" s="226">
        <f>ROUND(I283*H283,2)</f>
        <v>0</v>
      </c>
      <c r="K283" s="222" t="s">
        <v>168</v>
      </c>
      <c r="L283" s="45"/>
      <c r="M283" s="227" t="s">
        <v>1</v>
      </c>
      <c r="N283" s="228" t="s">
        <v>41</v>
      </c>
      <c r="O283" s="92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169</v>
      </c>
      <c r="AT283" s="231" t="s">
        <v>164</v>
      </c>
      <c r="AU283" s="231" t="s">
        <v>86</v>
      </c>
      <c r="AY283" s="18" t="s">
        <v>162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84</v>
      </c>
      <c r="BK283" s="232">
        <f>ROUND(I283*H283,2)</f>
        <v>0</v>
      </c>
      <c r="BL283" s="18" t="s">
        <v>169</v>
      </c>
      <c r="BM283" s="231" t="s">
        <v>362</v>
      </c>
    </row>
    <row r="284" s="2" customFormat="1">
      <c r="A284" s="39"/>
      <c r="B284" s="40"/>
      <c r="C284" s="41"/>
      <c r="D284" s="233" t="s">
        <v>171</v>
      </c>
      <c r="E284" s="41"/>
      <c r="F284" s="234" t="s">
        <v>363</v>
      </c>
      <c r="G284" s="41"/>
      <c r="H284" s="41"/>
      <c r="I284" s="235"/>
      <c r="J284" s="41"/>
      <c r="K284" s="41"/>
      <c r="L284" s="45"/>
      <c r="M284" s="236"/>
      <c r="N284" s="237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171</v>
      </c>
      <c r="AU284" s="18" t="s">
        <v>86</v>
      </c>
    </row>
    <row r="285" s="14" customFormat="1">
      <c r="A285" s="14"/>
      <c r="B285" s="248"/>
      <c r="C285" s="249"/>
      <c r="D285" s="233" t="s">
        <v>173</v>
      </c>
      <c r="E285" s="250" t="s">
        <v>1</v>
      </c>
      <c r="F285" s="251" t="s">
        <v>364</v>
      </c>
      <c r="G285" s="249"/>
      <c r="H285" s="252">
        <v>660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8" t="s">
        <v>173</v>
      </c>
      <c r="AU285" s="258" t="s">
        <v>86</v>
      </c>
      <c r="AV285" s="14" t="s">
        <v>86</v>
      </c>
      <c r="AW285" s="14" t="s">
        <v>32</v>
      </c>
      <c r="AX285" s="14" t="s">
        <v>76</v>
      </c>
      <c r="AY285" s="258" t="s">
        <v>162</v>
      </c>
    </row>
    <row r="286" s="15" customFormat="1">
      <c r="A286" s="15"/>
      <c r="B286" s="259"/>
      <c r="C286" s="260"/>
      <c r="D286" s="233" t="s">
        <v>173</v>
      </c>
      <c r="E286" s="261" t="s">
        <v>1</v>
      </c>
      <c r="F286" s="262" t="s">
        <v>176</v>
      </c>
      <c r="G286" s="260"/>
      <c r="H286" s="263">
        <v>660</v>
      </c>
      <c r="I286" s="264"/>
      <c r="J286" s="260"/>
      <c r="K286" s="260"/>
      <c r="L286" s="265"/>
      <c r="M286" s="266"/>
      <c r="N286" s="267"/>
      <c r="O286" s="267"/>
      <c r="P286" s="267"/>
      <c r="Q286" s="267"/>
      <c r="R286" s="267"/>
      <c r="S286" s="267"/>
      <c r="T286" s="268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69" t="s">
        <v>173</v>
      </c>
      <c r="AU286" s="269" t="s">
        <v>86</v>
      </c>
      <c r="AV286" s="15" t="s">
        <v>169</v>
      </c>
      <c r="AW286" s="15" t="s">
        <v>32</v>
      </c>
      <c r="AX286" s="15" t="s">
        <v>84</v>
      </c>
      <c r="AY286" s="269" t="s">
        <v>162</v>
      </c>
    </row>
    <row r="287" s="2" customFormat="1" ht="16.5" customHeight="1">
      <c r="A287" s="39"/>
      <c r="B287" s="40"/>
      <c r="C287" s="270" t="s">
        <v>365</v>
      </c>
      <c r="D287" s="270" t="s">
        <v>284</v>
      </c>
      <c r="E287" s="271" t="s">
        <v>366</v>
      </c>
      <c r="F287" s="272" t="s">
        <v>367</v>
      </c>
      <c r="G287" s="273" t="s">
        <v>116</v>
      </c>
      <c r="H287" s="274">
        <v>118.8</v>
      </c>
      <c r="I287" s="275"/>
      <c r="J287" s="276">
        <f>ROUND(I287*H287,2)</f>
        <v>0</v>
      </c>
      <c r="K287" s="272" t="s">
        <v>168</v>
      </c>
      <c r="L287" s="277"/>
      <c r="M287" s="278" t="s">
        <v>1</v>
      </c>
      <c r="N287" s="279" t="s">
        <v>41</v>
      </c>
      <c r="O287" s="92"/>
      <c r="P287" s="229">
        <f>O287*H287</f>
        <v>0</v>
      </c>
      <c r="Q287" s="229">
        <v>1</v>
      </c>
      <c r="R287" s="229">
        <f>Q287*H287</f>
        <v>118.8</v>
      </c>
      <c r="S287" s="229">
        <v>0</v>
      </c>
      <c r="T287" s="230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1" t="s">
        <v>213</v>
      </c>
      <c r="AT287" s="231" t="s">
        <v>284</v>
      </c>
      <c r="AU287" s="231" t="s">
        <v>86</v>
      </c>
      <c r="AY287" s="18" t="s">
        <v>162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84</v>
      </c>
      <c r="BK287" s="232">
        <f>ROUND(I287*H287,2)</f>
        <v>0</v>
      </c>
      <c r="BL287" s="18" t="s">
        <v>169</v>
      </c>
      <c r="BM287" s="231" t="s">
        <v>368</v>
      </c>
    </row>
    <row r="288" s="14" customFormat="1">
      <c r="A288" s="14"/>
      <c r="B288" s="248"/>
      <c r="C288" s="249"/>
      <c r="D288" s="233" t="s">
        <v>173</v>
      </c>
      <c r="E288" s="250" t="s">
        <v>1</v>
      </c>
      <c r="F288" s="251" t="s">
        <v>369</v>
      </c>
      <c r="G288" s="249"/>
      <c r="H288" s="252">
        <v>118.8</v>
      </c>
      <c r="I288" s="253"/>
      <c r="J288" s="249"/>
      <c r="K288" s="249"/>
      <c r="L288" s="254"/>
      <c r="M288" s="255"/>
      <c r="N288" s="256"/>
      <c r="O288" s="256"/>
      <c r="P288" s="256"/>
      <c r="Q288" s="256"/>
      <c r="R288" s="256"/>
      <c r="S288" s="256"/>
      <c r="T288" s="25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8" t="s">
        <v>173</v>
      </c>
      <c r="AU288" s="258" t="s">
        <v>86</v>
      </c>
      <c r="AV288" s="14" t="s">
        <v>86</v>
      </c>
      <c r="AW288" s="14" t="s">
        <v>32</v>
      </c>
      <c r="AX288" s="14" t="s">
        <v>76</v>
      </c>
      <c r="AY288" s="258" t="s">
        <v>162</v>
      </c>
    </row>
    <row r="289" s="15" customFormat="1">
      <c r="A289" s="15"/>
      <c r="B289" s="259"/>
      <c r="C289" s="260"/>
      <c r="D289" s="233" t="s">
        <v>173</v>
      </c>
      <c r="E289" s="261" t="s">
        <v>1</v>
      </c>
      <c r="F289" s="262" t="s">
        <v>176</v>
      </c>
      <c r="G289" s="260"/>
      <c r="H289" s="263">
        <v>118.8</v>
      </c>
      <c r="I289" s="264"/>
      <c r="J289" s="260"/>
      <c r="K289" s="260"/>
      <c r="L289" s="265"/>
      <c r="M289" s="266"/>
      <c r="N289" s="267"/>
      <c r="O289" s="267"/>
      <c r="P289" s="267"/>
      <c r="Q289" s="267"/>
      <c r="R289" s="267"/>
      <c r="S289" s="267"/>
      <c r="T289" s="268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9" t="s">
        <v>173</v>
      </c>
      <c r="AU289" s="269" t="s">
        <v>86</v>
      </c>
      <c r="AV289" s="15" t="s">
        <v>169</v>
      </c>
      <c r="AW289" s="15" t="s">
        <v>32</v>
      </c>
      <c r="AX289" s="15" t="s">
        <v>84</v>
      </c>
      <c r="AY289" s="269" t="s">
        <v>162</v>
      </c>
    </row>
    <row r="290" s="2" customFormat="1" ht="37.8" customHeight="1">
      <c r="A290" s="39"/>
      <c r="B290" s="40"/>
      <c r="C290" s="220" t="s">
        <v>370</v>
      </c>
      <c r="D290" s="220" t="s">
        <v>164</v>
      </c>
      <c r="E290" s="221" t="s">
        <v>371</v>
      </c>
      <c r="F290" s="222" t="s">
        <v>372</v>
      </c>
      <c r="G290" s="223" t="s">
        <v>167</v>
      </c>
      <c r="H290" s="224">
        <v>660</v>
      </c>
      <c r="I290" s="225"/>
      <c r="J290" s="226">
        <f>ROUND(I290*H290,2)</f>
        <v>0</v>
      </c>
      <c r="K290" s="222" t="s">
        <v>168</v>
      </c>
      <c r="L290" s="45"/>
      <c r="M290" s="227" t="s">
        <v>1</v>
      </c>
      <c r="N290" s="228" t="s">
        <v>41</v>
      </c>
      <c r="O290" s="92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1" t="s">
        <v>169</v>
      </c>
      <c r="AT290" s="231" t="s">
        <v>164</v>
      </c>
      <c r="AU290" s="231" t="s">
        <v>86</v>
      </c>
      <c r="AY290" s="18" t="s">
        <v>162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84</v>
      </c>
      <c r="BK290" s="232">
        <f>ROUND(I290*H290,2)</f>
        <v>0</v>
      </c>
      <c r="BL290" s="18" t="s">
        <v>169</v>
      </c>
      <c r="BM290" s="231" t="s">
        <v>373</v>
      </c>
    </row>
    <row r="291" s="14" customFormat="1">
      <c r="A291" s="14"/>
      <c r="B291" s="248"/>
      <c r="C291" s="249"/>
      <c r="D291" s="233" t="s">
        <v>173</v>
      </c>
      <c r="E291" s="250" t="s">
        <v>1</v>
      </c>
      <c r="F291" s="251" t="s">
        <v>364</v>
      </c>
      <c r="G291" s="249"/>
      <c r="H291" s="252">
        <v>660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8" t="s">
        <v>173</v>
      </c>
      <c r="AU291" s="258" t="s">
        <v>86</v>
      </c>
      <c r="AV291" s="14" t="s">
        <v>86</v>
      </c>
      <c r="AW291" s="14" t="s">
        <v>32</v>
      </c>
      <c r="AX291" s="14" t="s">
        <v>76</v>
      </c>
      <c r="AY291" s="258" t="s">
        <v>162</v>
      </c>
    </row>
    <row r="292" s="15" customFormat="1">
      <c r="A292" s="15"/>
      <c r="B292" s="259"/>
      <c r="C292" s="260"/>
      <c r="D292" s="233" t="s">
        <v>173</v>
      </c>
      <c r="E292" s="261" t="s">
        <v>1</v>
      </c>
      <c r="F292" s="262" t="s">
        <v>176</v>
      </c>
      <c r="G292" s="260"/>
      <c r="H292" s="263">
        <v>660</v>
      </c>
      <c r="I292" s="264"/>
      <c r="J292" s="260"/>
      <c r="K292" s="260"/>
      <c r="L292" s="265"/>
      <c r="M292" s="266"/>
      <c r="N292" s="267"/>
      <c r="O292" s="267"/>
      <c r="P292" s="267"/>
      <c r="Q292" s="267"/>
      <c r="R292" s="267"/>
      <c r="S292" s="267"/>
      <c r="T292" s="268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69" t="s">
        <v>173</v>
      </c>
      <c r="AU292" s="269" t="s">
        <v>86</v>
      </c>
      <c r="AV292" s="15" t="s">
        <v>169</v>
      </c>
      <c r="AW292" s="15" t="s">
        <v>32</v>
      </c>
      <c r="AX292" s="15" t="s">
        <v>84</v>
      </c>
      <c r="AY292" s="269" t="s">
        <v>162</v>
      </c>
    </row>
    <row r="293" s="2" customFormat="1" ht="16.5" customHeight="1">
      <c r="A293" s="39"/>
      <c r="B293" s="40"/>
      <c r="C293" s="270" t="s">
        <v>374</v>
      </c>
      <c r="D293" s="270" t="s">
        <v>284</v>
      </c>
      <c r="E293" s="271" t="s">
        <v>375</v>
      </c>
      <c r="F293" s="272" t="s">
        <v>376</v>
      </c>
      <c r="G293" s="273" t="s">
        <v>377</v>
      </c>
      <c r="H293" s="274">
        <v>13.199999999999999</v>
      </c>
      <c r="I293" s="275"/>
      <c r="J293" s="276">
        <f>ROUND(I293*H293,2)</f>
        <v>0</v>
      </c>
      <c r="K293" s="272" t="s">
        <v>168</v>
      </c>
      <c r="L293" s="277"/>
      <c r="M293" s="278" t="s">
        <v>1</v>
      </c>
      <c r="N293" s="279" t="s">
        <v>41</v>
      </c>
      <c r="O293" s="92"/>
      <c r="P293" s="229">
        <f>O293*H293</f>
        <v>0</v>
      </c>
      <c r="Q293" s="229">
        <v>0.001</v>
      </c>
      <c r="R293" s="229">
        <f>Q293*H293</f>
        <v>0.0132</v>
      </c>
      <c r="S293" s="229">
        <v>0</v>
      </c>
      <c r="T293" s="230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1" t="s">
        <v>213</v>
      </c>
      <c r="AT293" s="231" t="s">
        <v>284</v>
      </c>
      <c r="AU293" s="231" t="s">
        <v>86</v>
      </c>
      <c r="AY293" s="18" t="s">
        <v>162</v>
      </c>
      <c r="BE293" s="232">
        <f>IF(N293="základní",J293,0)</f>
        <v>0</v>
      </c>
      <c r="BF293" s="232">
        <f>IF(N293="snížená",J293,0)</f>
        <v>0</v>
      </c>
      <c r="BG293" s="232">
        <f>IF(N293="zákl. přenesená",J293,0)</f>
        <v>0</v>
      </c>
      <c r="BH293" s="232">
        <f>IF(N293="sníž. přenesená",J293,0)</f>
        <v>0</v>
      </c>
      <c r="BI293" s="232">
        <f>IF(N293="nulová",J293,0)</f>
        <v>0</v>
      </c>
      <c r="BJ293" s="18" t="s">
        <v>84</v>
      </c>
      <c r="BK293" s="232">
        <f>ROUND(I293*H293,2)</f>
        <v>0</v>
      </c>
      <c r="BL293" s="18" t="s">
        <v>169</v>
      </c>
      <c r="BM293" s="231" t="s">
        <v>378</v>
      </c>
    </row>
    <row r="294" s="14" customFormat="1">
      <c r="A294" s="14"/>
      <c r="B294" s="248"/>
      <c r="C294" s="249"/>
      <c r="D294" s="233" t="s">
        <v>173</v>
      </c>
      <c r="E294" s="250" t="s">
        <v>1</v>
      </c>
      <c r="F294" s="251" t="s">
        <v>379</v>
      </c>
      <c r="G294" s="249"/>
      <c r="H294" s="252">
        <v>13.199999999999999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8" t="s">
        <v>173</v>
      </c>
      <c r="AU294" s="258" t="s">
        <v>86</v>
      </c>
      <c r="AV294" s="14" t="s">
        <v>86</v>
      </c>
      <c r="AW294" s="14" t="s">
        <v>32</v>
      </c>
      <c r="AX294" s="14" t="s">
        <v>76</v>
      </c>
      <c r="AY294" s="258" t="s">
        <v>162</v>
      </c>
    </row>
    <row r="295" s="15" customFormat="1">
      <c r="A295" s="15"/>
      <c r="B295" s="259"/>
      <c r="C295" s="260"/>
      <c r="D295" s="233" t="s">
        <v>173</v>
      </c>
      <c r="E295" s="261" t="s">
        <v>1</v>
      </c>
      <c r="F295" s="262" t="s">
        <v>176</v>
      </c>
      <c r="G295" s="260"/>
      <c r="H295" s="263">
        <v>13.199999999999999</v>
      </c>
      <c r="I295" s="264"/>
      <c r="J295" s="260"/>
      <c r="K295" s="260"/>
      <c r="L295" s="265"/>
      <c r="M295" s="266"/>
      <c r="N295" s="267"/>
      <c r="O295" s="267"/>
      <c r="P295" s="267"/>
      <c r="Q295" s="267"/>
      <c r="R295" s="267"/>
      <c r="S295" s="267"/>
      <c r="T295" s="268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9" t="s">
        <v>173</v>
      </c>
      <c r="AU295" s="269" t="s">
        <v>86</v>
      </c>
      <c r="AV295" s="15" t="s">
        <v>169</v>
      </c>
      <c r="AW295" s="15" t="s">
        <v>32</v>
      </c>
      <c r="AX295" s="15" t="s">
        <v>84</v>
      </c>
      <c r="AY295" s="269" t="s">
        <v>162</v>
      </c>
    </row>
    <row r="296" s="2" customFormat="1" ht="44.25" customHeight="1">
      <c r="A296" s="39"/>
      <c r="B296" s="40"/>
      <c r="C296" s="220" t="s">
        <v>380</v>
      </c>
      <c r="D296" s="220" t="s">
        <v>164</v>
      </c>
      <c r="E296" s="221" t="s">
        <v>381</v>
      </c>
      <c r="F296" s="222" t="s">
        <v>382</v>
      </c>
      <c r="G296" s="223" t="s">
        <v>92</v>
      </c>
      <c r="H296" s="224">
        <v>2778</v>
      </c>
      <c r="I296" s="225"/>
      <c r="J296" s="226">
        <f>ROUND(I296*H296,2)</f>
        <v>0</v>
      </c>
      <c r="K296" s="222" t="s">
        <v>168</v>
      </c>
      <c r="L296" s="45"/>
      <c r="M296" s="227" t="s">
        <v>1</v>
      </c>
      <c r="N296" s="228" t="s">
        <v>41</v>
      </c>
      <c r="O296" s="92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169</v>
      </c>
      <c r="AT296" s="231" t="s">
        <v>164</v>
      </c>
      <c r="AU296" s="231" t="s">
        <v>86</v>
      </c>
      <c r="AY296" s="18" t="s">
        <v>162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84</v>
      </c>
      <c r="BK296" s="232">
        <f>ROUND(I296*H296,2)</f>
        <v>0</v>
      </c>
      <c r="BL296" s="18" t="s">
        <v>169</v>
      </c>
      <c r="BM296" s="231" t="s">
        <v>383</v>
      </c>
    </row>
    <row r="297" s="2" customFormat="1">
      <c r="A297" s="39"/>
      <c r="B297" s="40"/>
      <c r="C297" s="41"/>
      <c r="D297" s="233" t="s">
        <v>171</v>
      </c>
      <c r="E297" s="41"/>
      <c r="F297" s="234" t="s">
        <v>384</v>
      </c>
      <c r="G297" s="41"/>
      <c r="H297" s="41"/>
      <c r="I297" s="235"/>
      <c r="J297" s="41"/>
      <c r="K297" s="41"/>
      <c r="L297" s="45"/>
      <c r="M297" s="236"/>
      <c r="N297" s="237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171</v>
      </c>
      <c r="AU297" s="18" t="s">
        <v>86</v>
      </c>
    </row>
    <row r="298" s="13" customFormat="1">
      <c r="A298" s="13"/>
      <c r="B298" s="238"/>
      <c r="C298" s="239"/>
      <c r="D298" s="233" t="s">
        <v>173</v>
      </c>
      <c r="E298" s="240" t="s">
        <v>1</v>
      </c>
      <c r="F298" s="241" t="s">
        <v>385</v>
      </c>
      <c r="G298" s="239"/>
      <c r="H298" s="240" t="s">
        <v>1</v>
      </c>
      <c r="I298" s="242"/>
      <c r="J298" s="239"/>
      <c r="K298" s="239"/>
      <c r="L298" s="243"/>
      <c r="M298" s="244"/>
      <c r="N298" s="245"/>
      <c r="O298" s="245"/>
      <c r="P298" s="245"/>
      <c r="Q298" s="245"/>
      <c r="R298" s="245"/>
      <c r="S298" s="245"/>
      <c r="T298" s="24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7" t="s">
        <v>173</v>
      </c>
      <c r="AU298" s="247" t="s">
        <v>86</v>
      </c>
      <c r="AV298" s="13" t="s">
        <v>84</v>
      </c>
      <c r="AW298" s="13" t="s">
        <v>32</v>
      </c>
      <c r="AX298" s="13" t="s">
        <v>76</v>
      </c>
      <c r="AY298" s="247" t="s">
        <v>162</v>
      </c>
    </row>
    <row r="299" s="14" customFormat="1">
      <c r="A299" s="14"/>
      <c r="B299" s="248"/>
      <c r="C299" s="249"/>
      <c r="D299" s="233" t="s">
        <v>173</v>
      </c>
      <c r="E299" s="250" t="s">
        <v>1</v>
      </c>
      <c r="F299" s="251" t="s">
        <v>259</v>
      </c>
      <c r="G299" s="249"/>
      <c r="H299" s="252">
        <v>2778</v>
      </c>
      <c r="I299" s="253"/>
      <c r="J299" s="249"/>
      <c r="K299" s="249"/>
      <c r="L299" s="254"/>
      <c r="M299" s="255"/>
      <c r="N299" s="256"/>
      <c r="O299" s="256"/>
      <c r="P299" s="256"/>
      <c r="Q299" s="256"/>
      <c r="R299" s="256"/>
      <c r="S299" s="256"/>
      <c r="T299" s="25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8" t="s">
        <v>173</v>
      </c>
      <c r="AU299" s="258" t="s">
        <v>86</v>
      </c>
      <c r="AV299" s="14" t="s">
        <v>86</v>
      </c>
      <c r="AW299" s="14" t="s">
        <v>32</v>
      </c>
      <c r="AX299" s="14" t="s">
        <v>76</v>
      </c>
      <c r="AY299" s="258" t="s">
        <v>162</v>
      </c>
    </row>
    <row r="300" s="15" customFormat="1">
      <c r="A300" s="15"/>
      <c r="B300" s="259"/>
      <c r="C300" s="260"/>
      <c r="D300" s="233" t="s">
        <v>173</v>
      </c>
      <c r="E300" s="261" t="s">
        <v>111</v>
      </c>
      <c r="F300" s="262" t="s">
        <v>176</v>
      </c>
      <c r="G300" s="260"/>
      <c r="H300" s="263">
        <v>2778</v>
      </c>
      <c r="I300" s="264"/>
      <c r="J300" s="260"/>
      <c r="K300" s="260"/>
      <c r="L300" s="265"/>
      <c r="M300" s="266"/>
      <c r="N300" s="267"/>
      <c r="O300" s="267"/>
      <c r="P300" s="267"/>
      <c r="Q300" s="267"/>
      <c r="R300" s="267"/>
      <c r="S300" s="267"/>
      <c r="T300" s="268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9" t="s">
        <v>173</v>
      </c>
      <c r="AU300" s="269" t="s">
        <v>86</v>
      </c>
      <c r="AV300" s="15" t="s">
        <v>169</v>
      </c>
      <c r="AW300" s="15" t="s">
        <v>32</v>
      </c>
      <c r="AX300" s="15" t="s">
        <v>84</v>
      </c>
      <c r="AY300" s="269" t="s">
        <v>162</v>
      </c>
    </row>
    <row r="301" s="2" customFormat="1" ht="16.5" customHeight="1">
      <c r="A301" s="39"/>
      <c r="B301" s="40"/>
      <c r="C301" s="270" t="s">
        <v>386</v>
      </c>
      <c r="D301" s="270" t="s">
        <v>284</v>
      </c>
      <c r="E301" s="271" t="s">
        <v>387</v>
      </c>
      <c r="F301" s="272" t="s">
        <v>388</v>
      </c>
      <c r="G301" s="273" t="s">
        <v>116</v>
      </c>
      <c r="H301" s="274">
        <v>1482.5999999999999</v>
      </c>
      <c r="I301" s="275"/>
      <c r="J301" s="276">
        <f>ROUND(I301*H301,2)</f>
        <v>0</v>
      </c>
      <c r="K301" s="272" t="s">
        <v>168</v>
      </c>
      <c r="L301" s="277"/>
      <c r="M301" s="278" t="s">
        <v>1</v>
      </c>
      <c r="N301" s="279" t="s">
        <v>41</v>
      </c>
      <c r="O301" s="92"/>
      <c r="P301" s="229">
        <f>O301*H301</f>
        <v>0</v>
      </c>
      <c r="Q301" s="229">
        <v>1</v>
      </c>
      <c r="R301" s="229">
        <f>Q301*H301</f>
        <v>1482.5999999999999</v>
      </c>
      <c r="S301" s="229">
        <v>0</v>
      </c>
      <c r="T301" s="230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1" t="s">
        <v>213</v>
      </c>
      <c r="AT301" s="231" t="s">
        <v>284</v>
      </c>
      <c r="AU301" s="231" t="s">
        <v>86</v>
      </c>
      <c r="AY301" s="18" t="s">
        <v>162</v>
      </c>
      <c r="BE301" s="232">
        <f>IF(N301="základní",J301,0)</f>
        <v>0</v>
      </c>
      <c r="BF301" s="232">
        <f>IF(N301="snížená",J301,0)</f>
        <v>0</v>
      </c>
      <c r="BG301" s="232">
        <f>IF(N301="zákl. přenesená",J301,0)</f>
        <v>0</v>
      </c>
      <c r="BH301" s="232">
        <f>IF(N301="sníž. přenesená",J301,0)</f>
        <v>0</v>
      </c>
      <c r="BI301" s="232">
        <f>IF(N301="nulová",J301,0)</f>
        <v>0</v>
      </c>
      <c r="BJ301" s="18" t="s">
        <v>84</v>
      </c>
      <c r="BK301" s="232">
        <f>ROUND(I301*H301,2)</f>
        <v>0</v>
      </c>
      <c r="BL301" s="18" t="s">
        <v>169</v>
      </c>
      <c r="BM301" s="231" t="s">
        <v>389</v>
      </c>
    </row>
    <row r="302" s="2" customFormat="1">
      <c r="A302" s="39"/>
      <c r="B302" s="40"/>
      <c r="C302" s="41"/>
      <c r="D302" s="233" t="s">
        <v>171</v>
      </c>
      <c r="E302" s="41"/>
      <c r="F302" s="234" t="s">
        <v>384</v>
      </c>
      <c r="G302" s="41"/>
      <c r="H302" s="41"/>
      <c r="I302" s="235"/>
      <c r="J302" s="41"/>
      <c r="K302" s="41"/>
      <c r="L302" s="45"/>
      <c r="M302" s="236"/>
      <c r="N302" s="237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171</v>
      </c>
      <c r="AU302" s="18" t="s">
        <v>86</v>
      </c>
    </row>
    <row r="303" s="13" customFormat="1">
      <c r="A303" s="13"/>
      <c r="B303" s="238"/>
      <c r="C303" s="239"/>
      <c r="D303" s="233" t="s">
        <v>173</v>
      </c>
      <c r="E303" s="240" t="s">
        <v>1</v>
      </c>
      <c r="F303" s="241" t="s">
        <v>390</v>
      </c>
      <c r="G303" s="239"/>
      <c r="H303" s="240" t="s">
        <v>1</v>
      </c>
      <c r="I303" s="242"/>
      <c r="J303" s="239"/>
      <c r="K303" s="239"/>
      <c r="L303" s="243"/>
      <c r="M303" s="244"/>
      <c r="N303" s="245"/>
      <c r="O303" s="245"/>
      <c r="P303" s="245"/>
      <c r="Q303" s="245"/>
      <c r="R303" s="245"/>
      <c r="S303" s="245"/>
      <c r="T303" s="24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7" t="s">
        <v>173</v>
      </c>
      <c r="AU303" s="247" t="s">
        <v>86</v>
      </c>
      <c r="AV303" s="13" t="s">
        <v>84</v>
      </c>
      <c r="AW303" s="13" t="s">
        <v>32</v>
      </c>
      <c r="AX303" s="13" t="s">
        <v>76</v>
      </c>
      <c r="AY303" s="247" t="s">
        <v>162</v>
      </c>
    </row>
    <row r="304" s="14" customFormat="1">
      <c r="A304" s="14"/>
      <c r="B304" s="248"/>
      <c r="C304" s="249"/>
      <c r="D304" s="233" t="s">
        <v>173</v>
      </c>
      <c r="E304" s="250" t="s">
        <v>1</v>
      </c>
      <c r="F304" s="251" t="s">
        <v>391</v>
      </c>
      <c r="G304" s="249"/>
      <c r="H304" s="252">
        <v>5556</v>
      </c>
      <c r="I304" s="253"/>
      <c r="J304" s="249"/>
      <c r="K304" s="249"/>
      <c r="L304" s="254"/>
      <c r="M304" s="255"/>
      <c r="N304" s="256"/>
      <c r="O304" s="256"/>
      <c r="P304" s="256"/>
      <c r="Q304" s="256"/>
      <c r="R304" s="256"/>
      <c r="S304" s="256"/>
      <c r="T304" s="25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8" t="s">
        <v>173</v>
      </c>
      <c r="AU304" s="258" t="s">
        <v>86</v>
      </c>
      <c r="AV304" s="14" t="s">
        <v>86</v>
      </c>
      <c r="AW304" s="14" t="s">
        <v>32</v>
      </c>
      <c r="AX304" s="14" t="s">
        <v>76</v>
      </c>
      <c r="AY304" s="258" t="s">
        <v>162</v>
      </c>
    </row>
    <row r="305" s="13" customFormat="1">
      <c r="A305" s="13"/>
      <c r="B305" s="238"/>
      <c r="C305" s="239"/>
      <c r="D305" s="233" t="s">
        <v>173</v>
      </c>
      <c r="E305" s="240" t="s">
        <v>1</v>
      </c>
      <c r="F305" s="241" t="s">
        <v>392</v>
      </c>
      <c r="G305" s="239"/>
      <c r="H305" s="240" t="s">
        <v>1</v>
      </c>
      <c r="I305" s="242"/>
      <c r="J305" s="239"/>
      <c r="K305" s="239"/>
      <c r="L305" s="243"/>
      <c r="M305" s="244"/>
      <c r="N305" s="245"/>
      <c r="O305" s="245"/>
      <c r="P305" s="245"/>
      <c r="Q305" s="245"/>
      <c r="R305" s="245"/>
      <c r="S305" s="245"/>
      <c r="T305" s="24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7" t="s">
        <v>173</v>
      </c>
      <c r="AU305" s="247" t="s">
        <v>86</v>
      </c>
      <c r="AV305" s="13" t="s">
        <v>84</v>
      </c>
      <c r="AW305" s="13" t="s">
        <v>32</v>
      </c>
      <c r="AX305" s="13" t="s">
        <v>76</v>
      </c>
      <c r="AY305" s="247" t="s">
        <v>162</v>
      </c>
    </row>
    <row r="306" s="14" customFormat="1">
      <c r="A306" s="14"/>
      <c r="B306" s="248"/>
      <c r="C306" s="249"/>
      <c r="D306" s="233" t="s">
        <v>173</v>
      </c>
      <c r="E306" s="250" t="s">
        <v>1</v>
      </c>
      <c r="F306" s="251" t="s">
        <v>393</v>
      </c>
      <c r="G306" s="249"/>
      <c r="H306" s="252">
        <v>-4073.4000000000001</v>
      </c>
      <c r="I306" s="253"/>
      <c r="J306" s="249"/>
      <c r="K306" s="249"/>
      <c r="L306" s="254"/>
      <c r="M306" s="255"/>
      <c r="N306" s="256"/>
      <c r="O306" s="256"/>
      <c r="P306" s="256"/>
      <c r="Q306" s="256"/>
      <c r="R306" s="256"/>
      <c r="S306" s="256"/>
      <c r="T306" s="25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8" t="s">
        <v>173</v>
      </c>
      <c r="AU306" s="258" t="s">
        <v>86</v>
      </c>
      <c r="AV306" s="14" t="s">
        <v>86</v>
      </c>
      <c r="AW306" s="14" t="s">
        <v>32</v>
      </c>
      <c r="AX306" s="14" t="s">
        <v>76</v>
      </c>
      <c r="AY306" s="258" t="s">
        <v>162</v>
      </c>
    </row>
    <row r="307" s="15" customFormat="1">
      <c r="A307" s="15"/>
      <c r="B307" s="259"/>
      <c r="C307" s="260"/>
      <c r="D307" s="233" t="s">
        <v>173</v>
      </c>
      <c r="E307" s="261" t="s">
        <v>1</v>
      </c>
      <c r="F307" s="262" t="s">
        <v>176</v>
      </c>
      <c r="G307" s="260"/>
      <c r="H307" s="263">
        <v>1482.5999999999999</v>
      </c>
      <c r="I307" s="264"/>
      <c r="J307" s="260"/>
      <c r="K307" s="260"/>
      <c r="L307" s="265"/>
      <c r="M307" s="266"/>
      <c r="N307" s="267"/>
      <c r="O307" s="267"/>
      <c r="P307" s="267"/>
      <c r="Q307" s="267"/>
      <c r="R307" s="267"/>
      <c r="S307" s="267"/>
      <c r="T307" s="268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9" t="s">
        <v>173</v>
      </c>
      <c r="AU307" s="269" t="s">
        <v>86</v>
      </c>
      <c r="AV307" s="15" t="s">
        <v>169</v>
      </c>
      <c r="AW307" s="15" t="s">
        <v>32</v>
      </c>
      <c r="AX307" s="15" t="s">
        <v>84</v>
      </c>
      <c r="AY307" s="269" t="s">
        <v>162</v>
      </c>
    </row>
    <row r="308" s="2" customFormat="1" ht="33" customHeight="1">
      <c r="A308" s="39"/>
      <c r="B308" s="40"/>
      <c r="C308" s="220" t="s">
        <v>201</v>
      </c>
      <c r="D308" s="220" t="s">
        <v>164</v>
      </c>
      <c r="E308" s="221" t="s">
        <v>394</v>
      </c>
      <c r="F308" s="222" t="s">
        <v>395</v>
      </c>
      <c r="G308" s="223" t="s">
        <v>167</v>
      </c>
      <c r="H308" s="224">
        <v>6959.5</v>
      </c>
      <c r="I308" s="225"/>
      <c r="J308" s="226">
        <f>ROUND(I308*H308,2)</f>
        <v>0</v>
      </c>
      <c r="K308" s="222" t="s">
        <v>168</v>
      </c>
      <c r="L308" s="45"/>
      <c r="M308" s="227" t="s">
        <v>1</v>
      </c>
      <c r="N308" s="228" t="s">
        <v>41</v>
      </c>
      <c r="O308" s="92"/>
      <c r="P308" s="229">
        <f>O308*H308</f>
        <v>0</v>
      </c>
      <c r="Q308" s="229">
        <v>0</v>
      </c>
      <c r="R308" s="229">
        <f>Q308*H308</f>
        <v>0</v>
      </c>
      <c r="S308" s="229">
        <v>0</v>
      </c>
      <c r="T308" s="23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1" t="s">
        <v>169</v>
      </c>
      <c r="AT308" s="231" t="s">
        <v>164</v>
      </c>
      <c r="AU308" s="231" t="s">
        <v>86</v>
      </c>
      <c r="AY308" s="18" t="s">
        <v>162</v>
      </c>
      <c r="BE308" s="232">
        <f>IF(N308="základní",J308,0)</f>
        <v>0</v>
      </c>
      <c r="BF308" s="232">
        <f>IF(N308="snížená",J308,0)</f>
        <v>0</v>
      </c>
      <c r="BG308" s="232">
        <f>IF(N308="zákl. přenesená",J308,0)</f>
        <v>0</v>
      </c>
      <c r="BH308" s="232">
        <f>IF(N308="sníž. přenesená",J308,0)</f>
        <v>0</v>
      </c>
      <c r="BI308" s="232">
        <f>IF(N308="nulová",J308,0)</f>
        <v>0</v>
      </c>
      <c r="BJ308" s="18" t="s">
        <v>84</v>
      </c>
      <c r="BK308" s="232">
        <f>ROUND(I308*H308,2)</f>
        <v>0</v>
      </c>
      <c r="BL308" s="18" t="s">
        <v>169</v>
      </c>
      <c r="BM308" s="231" t="s">
        <v>396</v>
      </c>
    </row>
    <row r="309" s="13" customFormat="1">
      <c r="A309" s="13"/>
      <c r="B309" s="238"/>
      <c r="C309" s="239"/>
      <c r="D309" s="233" t="s">
        <v>173</v>
      </c>
      <c r="E309" s="240" t="s">
        <v>1</v>
      </c>
      <c r="F309" s="241" t="s">
        <v>397</v>
      </c>
      <c r="G309" s="239"/>
      <c r="H309" s="240" t="s">
        <v>1</v>
      </c>
      <c r="I309" s="242"/>
      <c r="J309" s="239"/>
      <c r="K309" s="239"/>
      <c r="L309" s="243"/>
      <c r="M309" s="244"/>
      <c r="N309" s="245"/>
      <c r="O309" s="245"/>
      <c r="P309" s="245"/>
      <c r="Q309" s="245"/>
      <c r="R309" s="245"/>
      <c r="S309" s="245"/>
      <c r="T309" s="24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7" t="s">
        <v>173</v>
      </c>
      <c r="AU309" s="247" t="s">
        <v>86</v>
      </c>
      <c r="AV309" s="13" t="s">
        <v>84</v>
      </c>
      <c r="AW309" s="13" t="s">
        <v>32</v>
      </c>
      <c r="AX309" s="13" t="s">
        <v>76</v>
      </c>
      <c r="AY309" s="247" t="s">
        <v>162</v>
      </c>
    </row>
    <row r="310" s="14" customFormat="1">
      <c r="A310" s="14"/>
      <c r="B310" s="248"/>
      <c r="C310" s="249"/>
      <c r="D310" s="233" t="s">
        <v>173</v>
      </c>
      <c r="E310" s="250" t="s">
        <v>1</v>
      </c>
      <c r="F310" s="251" t="s">
        <v>398</v>
      </c>
      <c r="G310" s="249"/>
      <c r="H310" s="252">
        <v>5324.5</v>
      </c>
      <c r="I310" s="253"/>
      <c r="J310" s="249"/>
      <c r="K310" s="249"/>
      <c r="L310" s="254"/>
      <c r="M310" s="255"/>
      <c r="N310" s="256"/>
      <c r="O310" s="256"/>
      <c r="P310" s="256"/>
      <c r="Q310" s="256"/>
      <c r="R310" s="256"/>
      <c r="S310" s="256"/>
      <c r="T310" s="25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8" t="s">
        <v>173</v>
      </c>
      <c r="AU310" s="258" t="s">
        <v>86</v>
      </c>
      <c r="AV310" s="14" t="s">
        <v>86</v>
      </c>
      <c r="AW310" s="14" t="s">
        <v>32</v>
      </c>
      <c r="AX310" s="14" t="s">
        <v>76</v>
      </c>
      <c r="AY310" s="258" t="s">
        <v>162</v>
      </c>
    </row>
    <row r="311" s="13" customFormat="1">
      <c r="A311" s="13"/>
      <c r="B311" s="238"/>
      <c r="C311" s="239"/>
      <c r="D311" s="233" t="s">
        <v>173</v>
      </c>
      <c r="E311" s="240" t="s">
        <v>1</v>
      </c>
      <c r="F311" s="241" t="s">
        <v>399</v>
      </c>
      <c r="G311" s="239"/>
      <c r="H311" s="240" t="s">
        <v>1</v>
      </c>
      <c r="I311" s="242"/>
      <c r="J311" s="239"/>
      <c r="K311" s="239"/>
      <c r="L311" s="243"/>
      <c r="M311" s="244"/>
      <c r="N311" s="245"/>
      <c r="O311" s="245"/>
      <c r="P311" s="245"/>
      <c r="Q311" s="245"/>
      <c r="R311" s="245"/>
      <c r="S311" s="245"/>
      <c r="T311" s="24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7" t="s">
        <v>173</v>
      </c>
      <c r="AU311" s="247" t="s">
        <v>86</v>
      </c>
      <c r="AV311" s="13" t="s">
        <v>84</v>
      </c>
      <c r="AW311" s="13" t="s">
        <v>32</v>
      </c>
      <c r="AX311" s="13" t="s">
        <v>76</v>
      </c>
      <c r="AY311" s="247" t="s">
        <v>162</v>
      </c>
    </row>
    <row r="312" s="14" customFormat="1">
      <c r="A312" s="14"/>
      <c r="B312" s="248"/>
      <c r="C312" s="249"/>
      <c r="D312" s="233" t="s">
        <v>173</v>
      </c>
      <c r="E312" s="250" t="s">
        <v>1</v>
      </c>
      <c r="F312" s="251" t="s">
        <v>400</v>
      </c>
      <c r="G312" s="249"/>
      <c r="H312" s="252">
        <v>1512</v>
      </c>
      <c r="I312" s="253"/>
      <c r="J312" s="249"/>
      <c r="K312" s="249"/>
      <c r="L312" s="254"/>
      <c r="M312" s="255"/>
      <c r="N312" s="256"/>
      <c r="O312" s="256"/>
      <c r="P312" s="256"/>
      <c r="Q312" s="256"/>
      <c r="R312" s="256"/>
      <c r="S312" s="256"/>
      <c r="T312" s="25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8" t="s">
        <v>173</v>
      </c>
      <c r="AU312" s="258" t="s">
        <v>86</v>
      </c>
      <c r="AV312" s="14" t="s">
        <v>86</v>
      </c>
      <c r="AW312" s="14" t="s">
        <v>32</v>
      </c>
      <c r="AX312" s="14" t="s">
        <v>76</v>
      </c>
      <c r="AY312" s="258" t="s">
        <v>162</v>
      </c>
    </row>
    <row r="313" s="13" customFormat="1">
      <c r="A313" s="13"/>
      <c r="B313" s="238"/>
      <c r="C313" s="239"/>
      <c r="D313" s="233" t="s">
        <v>173</v>
      </c>
      <c r="E313" s="240" t="s">
        <v>1</v>
      </c>
      <c r="F313" s="241" t="s">
        <v>401</v>
      </c>
      <c r="G313" s="239"/>
      <c r="H313" s="240" t="s">
        <v>1</v>
      </c>
      <c r="I313" s="242"/>
      <c r="J313" s="239"/>
      <c r="K313" s="239"/>
      <c r="L313" s="243"/>
      <c r="M313" s="244"/>
      <c r="N313" s="245"/>
      <c r="O313" s="245"/>
      <c r="P313" s="245"/>
      <c r="Q313" s="245"/>
      <c r="R313" s="245"/>
      <c r="S313" s="245"/>
      <c r="T313" s="24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7" t="s">
        <v>173</v>
      </c>
      <c r="AU313" s="247" t="s">
        <v>86</v>
      </c>
      <c r="AV313" s="13" t="s">
        <v>84</v>
      </c>
      <c r="AW313" s="13" t="s">
        <v>32</v>
      </c>
      <c r="AX313" s="13" t="s">
        <v>76</v>
      </c>
      <c r="AY313" s="247" t="s">
        <v>162</v>
      </c>
    </row>
    <row r="314" s="14" customFormat="1">
      <c r="A314" s="14"/>
      <c r="B314" s="248"/>
      <c r="C314" s="249"/>
      <c r="D314" s="233" t="s">
        <v>173</v>
      </c>
      <c r="E314" s="250" t="s">
        <v>1</v>
      </c>
      <c r="F314" s="251" t="s">
        <v>402</v>
      </c>
      <c r="G314" s="249"/>
      <c r="H314" s="252">
        <v>123</v>
      </c>
      <c r="I314" s="253"/>
      <c r="J314" s="249"/>
      <c r="K314" s="249"/>
      <c r="L314" s="254"/>
      <c r="M314" s="255"/>
      <c r="N314" s="256"/>
      <c r="O314" s="256"/>
      <c r="P314" s="256"/>
      <c r="Q314" s="256"/>
      <c r="R314" s="256"/>
      <c r="S314" s="256"/>
      <c r="T314" s="25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8" t="s">
        <v>173</v>
      </c>
      <c r="AU314" s="258" t="s">
        <v>86</v>
      </c>
      <c r="AV314" s="14" t="s">
        <v>86</v>
      </c>
      <c r="AW314" s="14" t="s">
        <v>32</v>
      </c>
      <c r="AX314" s="14" t="s">
        <v>76</v>
      </c>
      <c r="AY314" s="258" t="s">
        <v>162</v>
      </c>
    </row>
    <row r="315" s="15" customFormat="1">
      <c r="A315" s="15"/>
      <c r="B315" s="259"/>
      <c r="C315" s="260"/>
      <c r="D315" s="233" t="s">
        <v>173</v>
      </c>
      <c r="E315" s="261" t="s">
        <v>1</v>
      </c>
      <c r="F315" s="262" t="s">
        <v>176</v>
      </c>
      <c r="G315" s="260"/>
      <c r="H315" s="263">
        <v>6959.5</v>
      </c>
      <c r="I315" s="264"/>
      <c r="J315" s="260"/>
      <c r="K315" s="260"/>
      <c r="L315" s="265"/>
      <c r="M315" s="266"/>
      <c r="N315" s="267"/>
      <c r="O315" s="267"/>
      <c r="P315" s="267"/>
      <c r="Q315" s="267"/>
      <c r="R315" s="267"/>
      <c r="S315" s="267"/>
      <c r="T315" s="268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69" t="s">
        <v>173</v>
      </c>
      <c r="AU315" s="269" t="s">
        <v>86</v>
      </c>
      <c r="AV315" s="15" t="s">
        <v>169</v>
      </c>
      <c r="AW315" s="15" t="s">
        <v>32</v>
      </c>
      <c r="AX315" s="15" t="s">
        <v>84</v>
      </c>
      <c r="AY315" s="269" t="s">
        <v>162</v>
      </c>
    </row>
    <row r="316" s="12" customFormat="1" ht="22.8" customHeight="1">
      <c r="A316" s="12"/>
      <c r="B316" s="204"/>
      <c r="C316" s="205"/>
      <c r="D316" s="206" t="s">
        <v>75</v>
      </c>
      <c r="E316" s="218" t="s">
        <v>86</v>
      </c>
      <c r="F316" s="218" t="s">
        <v>403</v>
      </c>
      <c r="G316" s="205"/>
      <c r="H316" s="205"/>
      <c r="I316" s="208"/>
      <c r="J316" s="219">
        <f>BK316</f>
        <v>0</v>
      </c>
      <c r="K316" s="205"/>
      <c r="L316" s="210"/>
      <c r="M316" s="211"/>
      <c r="N316" s="212"/>
      <c r="O316" s="212"/>
      <c r="P316" s="213">
        <f>SUM(P317:P320)</f>
        <v>0</v>
      </c>
      <c r="Q316" s="212"/>
      <c r="R316" s="213">
        <f>SUM(R317:R320)</f>
        <v>118.99</v>
      </c>
      <c r="S316" s="212"/>
      <c r="T316" s="214">
        <f>SUM(T317:T320)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15" t="s">
        <v>84</v>
      </c>
      <c r="AT316" s="216" t="s">
        <v>75</v>
      </c>
      <c r="AU316" s="216" t="s">
        <v>84</v>
      </c>
      <c r="AY316" s="215" t="s">
        <v>162</v>
      </c>
      <c r="BK316" s="217">
        <f>SUM(BK317:BK320)</f>
        <v>0</v>
      </c>
    </row>
    <row r="317" s="2" customFormat="1" ht="49.05" customHeight="1">
      <c r="A317" s="39"/>
      <c r="B317" s="40"/>
      <c r="C317" s="220" t="s">
        <v>404</v>
      </c>
      <c r="D317" s="220" t="s">
        <v>164</v>
      </c>
      <c r="E317" s="221" t="s">
        <v>405</v>
      </c>
      <c r="F317" s="222" t="s">
        <v>406</v>
      </c>
      <c r="G317" s="223" t="s">
        <v>216</v>
      </c>
      <c r="H317" s="224">
        <v>500</v>
      </c>
      <c r="I317" s="225"/>
      <c r="J317" s="226">
        <f>ROUND(I317*H317,2)</f>
        <v>0</v>
      </c>
      <c r="K317" s="222" t="s">
        <v>168</v>
      </c>
      <c r="L317" s="45"/>
      <c r="M317" s="227" t="s">
        <v>1</v>
      </c>
      <c r="N317" s="228" t="s">
        <v>41</v>
      </c>
      <c r="O317" s="92"/>
      <c r="P317" s="229">
        <f>O317*H317</f>
        <v>0</v>
      </c>
      <c r="Q317" s="229">
        <v>0.23798</v>
      </c>
      <c r="R317" s="229">
        <f>Q317*H317</f>
        <v>118.99</v>
      </c>
      <c r="S317" s="229">
        <v>0</v>
      </c>
      <c r="T317" s="230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1" t="s">
        <v>169</v>
      </c>
      <c r="AT317" s="231" t="s">
        <v>164</v>
      </c>
      <c r="AU317" s="231" t="s">
        <v>86</v>
      </c>
      <c r="AY317" s="18" t="s">
        <v>162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8" t="s">
        <v>84</v>
      </c>
      <c r="BK317" s="232">
        <f>ROUND(I317*H317,2)</f>
        <v>0</v>
      </c>
      <c r="BL317" s="18" t="s">
        <v>169</v>
      </c>
      <c r="BM317" s="231" t="s">
        <v>407</v>
      </c>
    </row>
    <row r="318" s="13" customFormat="1">
      <c r="A318" s="13"/>
      <c r="B318" s="238"/>
      <c r="C318" s="239"/>
      <c r="D318" s="233" t="s">
        <v>173</v>
      </c>
      <c r="E318" s="240" t="s">
        <v>1</v>
      </c>
      <c r="F318" s="241" t="s">
        <v>268</v>
      </c>
      <c r="G318" s="239"/>
      <c r="H318" s="240" t="s">
        <v>1</v>
      </c>
      <c r="I318" s="242"/>
      <c r="J318" s="239"/>
      <c r="K318" s="239"/>
      <c r="L318" s="243"/>
      <c r="M318" s="244"/>
      <c r="N318" s="245"/>
      <c r="O318" s="245"/>
      <c r="P318" s="245"/>
      <c r="Q318" s="245"/>
      <c r="R318" s="245"/>
      <c r="S318" s="245"/>
      <c r="T318" s="24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7" t="s">
        <v>173</v>
      </c>
      <c r="AU318" s="247" t="s">
        <v>86</v>
      </c>
      <c r="AV318" s="13" t="s">
        <v>84</v>
      </c>
      <c r="AW318" s="13" t="s">
        <v>32</v>
      </c>
      <c r="AX318" s="13" t="s">
        <v>76</v>
      </c>
      <c r="AY318" s="247" t="s">
        <v>162</v>
      </c>
    </row>
    <row r="319" s="14" customFormat="1">
      <c r="A319" s="14"/>
      <c r="B319" s="248"/>
      <c r="C319" s="249"/>
      <c r="D319" s="233" t="s">
        <v>173</v>
      </c>
      <c r="E319" s="250" t="s">
        <v>1</v>
      </c>
      <c r="F319" s="251" t="s">
        <v>408</v>
      </c>
      <c r="G319" s="249"/>
      <c r="H319" s="252">
        <v>500</v>
      </c>
      <c r="I319" s="253"/>
      <c r="J319" s="249"/>
      <c r="K319" s="249"/>
      <c r="L319" s="254"/>
      <c r="M319" s="255"/>
      <c r="N319" s="256"/>
      <c r="O319" s="256"/>
      <c r="P319" s="256"/>
      <c r="Q319" s="256"/>
      <c r="R319" s="256"/>
      <c r="S319" s="256"/>
      <c r="T319" s="25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8" t="s">
        <v>173</v>
      </c>
      <c r="AU319" s="258" t="s">
        <v>86</v>
      </c>
      <c r="AV319" s="14" t="s">
        <v>86</v>
      </c>
      <c r="AW319" s="14" t="s">
        <v>32</v>
      </c>
      <c r="AX319" s="14" t="s">
        <v>76</v>
      </c>
      <c r="AY319" s="258" t="s">
        <v>162</v>
      </c>
    </row>
    <row r="320" s="15" customFormat="1">
      <c r="A320" s="15"/>
      <c r="B320" s="259"/>
      <c r="C320" s="260"/>
      <c r="D320" s="233" t="s">
        <v>173</v>
      </c>
      <c r="E320" s="261" t="s">
        <v>1</v>
      </c>
      <c r="F320" s="262" t="s">
        <v>176</v>
      </c>
      <c r="G320" s="260"/>
      <c r="H320" s="263">
        <v>500</v>
      </c>
      <c r="I320" s="264"/>
      <c r="J320" s="260"/>
      <c r="K320" s="260"/>
      <c r="L320" s="265"/>
      <c r="M320" s="266"/>
      <c r="N320" s="267"/>
      <c r="O320" s="267"/>
      <c r="P320" s="267"/>
      <c r="Q320" s="267"/>
      <c r="R320" s="267"/>
      <c r="S320" s="267"/>
      <c r="T320" s="268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9" t="s">
        <v>173</v>
      </c>
      <c r="AU320" s="269" t="s">
        <v>86</v>
      </c>
      <c r="AV320" s="15" t="s">
        <v>169</v>
      </c>
      <c r="AW320" s="15" t="s">
        <v>32</v>
      </c>
      <c r="AX320" s="15" t="s">
        <v>84</v>
      </c>
      <c r="AY320" s="269" t="s">
        <v>162</v>
      </c>
    </row>
    <row r="321" s="12" customFormat="1" ht="22.8" customHeight="1">
      <c r="A321" s="12"/>
      <c r="B321" s="204"/>
      <c r="C321" s="205"/>
      <c r="D321" s="206" t="s">
        <v>75</v>
      </c>
      <c r="E321" s="218" t="s">
        <v>183</v>
      </c>
      <c r="F321" s="218" t="s">
        <v>409</v>
      </c>
      <c r="G321" s="205"/>
      <c r="H321" s="205"/>
      <c r="I321" s="208"/>
      <c r="J321" s="219">
        <f>BK321</f>
        <v>0</v>
      </c>
      <c r="K321" s="205"/>
      <c r="L321" s="210"/>
      <c r="M321" s="211"/>
      <c r="N321" s="212"/>
      <c r="O321" s="212"/>
      <c r="P321" s="213">
        <f>SUM(P322:P326)</f>
        <v>0</v>
      </c>
      <c r="Q321" s="212"/>
      <c r="R321" s="213">
        <f>SUM(R322:R326)</f>
        <v>0</v>
      </c>
      <c r="S321" s="212"/>
      <c r="T321" s="214">
        <f>SUM(T322:T326)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5" t="s">
        <v>84</v>
      </c>
      <c r="AT321" s="216" t="s">
        <v>75</v>
      </c>
      <c r="AU321" s="216" t="s">
        <v>84</v>
      </c>
      <c r="AY321" s="215" t="s">
        <v>162</v>
      </c>
      <c r="BK321" s="217">
        <f>SUM(BK322:BK326)</f>
        <v>0</v>
      </c>
    </row>
    <row r="322" s="2" customFormat="1" ht="62.7" customHeight="1">
      <c r="A322" s="39"/>
      <c r="B322" s="40"/>
      <c r="C322" s="220" t="s">
        <v>410</v>
      </c>
      <c r="D322" s="220" t="s">
        <v>164</v>
      </c>
      <c r="E322" s="221" t="s">
        <v>411</v>
      </c>
      <c r="F322" s="222" t="s">
        <v>412</v>
      </c>
      <c r="G322" s="223" t="s">
        <v>216</v>
      </c>
      <c r="H322" s="224">
        <v>16.5</v>
      </c>
      <c r="I322" s="225"/>
      <c r="J322" s="226">
        <f>ROUND(I322*H322,2)</f>
        <v>0</v>
      </c>
      <c r="K322" s="222" t="s">
        <v>1</v>
      </c>
      <c r="L322" s="45"/>
      <c r="M322" s="227" t="s">
        <v>1</v>
      </c>
      <c r="N322" s="228" t="s">
        <v>41</v>
      </c>
      <c r="O322" s="92"/>
      <c r="P322" s="229">
        <f>O322*H322</f>
        <v>0</v>
      </c>
      <c r="Q322" s="229">
        <v>0</v>
      </c>
      <c r="R322" s="229">
        <f>Q322*H322</f>
        <v>0</v>
      </c>
      <c r="S322" s="229">
        <v>0</v>
      </c>
      <c r="T322" s="230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1" t="s">
        <v>169</v>
      </c>
      <c r="AT322" s="231" t="s">
        <v>164</v>
      </c>
      <c r="AU322" s="231" t="s">
        <v>86</v>
      </c>
      <c r="AY322" s="18" t="s">
        <v>162</v>
      </c>
      <c r="BE322" s="232">
        <f>IF(N322="základní",J322,0)</f>
        <v>0</v>
      </c>
      <c r="BF322" s="232">
        <f>IF(N322="snížená",J322,0)</f>
        <v>0</v>
      </c>
      <c r="BG322" s="232">
        <f>IF(N322="zákl. přenesená",J322,0)</f>
        <v>0</v>
      </c>
      <c r="BH322" s="232">
        <f>IF(N322="sníž. přenesená",J322,0)</f>
        <v>0</v>
      </c>
      <c r="BI322" s="232">
        <f>IF(N322="nulová",J322,0)</f>
        <v>0</v>
      </c>
      <c r="BJ322" s="18" t="s">
        <v>84</v>
      </c>
      <c r="BK322" s="232">
        <f>ROUND(I322*H322,2)</f>
        <v>0</v>
      </c>
      <c r="BL322" s="18" t="s">
        <v>169</v>
      </c>
      <c r="BM322" s="231" t="s">
        <v>413</v>
      </c>
    </row>
    <row r="323" s="2" customFormat="1">
      <c r="A323" s="39"/>
      <c r="B323" s="40"/>
      <c r="C323" s="41"/>
      <c r="D323" s="233" t="s">
        <v>171</v>
      </c>
      <c r="E323" s="41"/>
      <c r="F323" s="234" t="s">
        <v>414</v>
      </c>
      <c r="G323" s="41"/>
      <c r="H323" s="41"/>
      <c r="I323" s="235"/>
      <c r="J323" s="41"/>
      <c r="K323" s="41"/>
      <c r="L323" s="45"/>
      <c r="M323" s="236"/>
      <c r="N323" s="237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171</v>
      </c>
      <c r="AU323" s="18" t="s">
        <v>86</v>
      </c>
    </row>
    <row r="324" s="13" customFormat="1">
      <c r="A324" s="13"/>
      <c r="B324" s="238"/>
      <c r="C324" s="239"/>
      <c r="D324" s="233" t="s">
        <v>173</v>
      </c>
      <c r="E324" s="240" t="s">
        <v>1</v>
      </c>
      <c r="F324" s="241" t="s">
        <v>415</v>
      </c>
      <c r="G324" s="239"/>
      <c r="H324" s="240" t="s">
        <v>1</v>
      </c>
      <c r="I324" s="242"/>
      <c r="J324" s="239"/>
      <c r="K324" s="239"/>
      <c r="L324" s="243"/>
      <c r="M324" s="244"/>
      <c r="N324" s="245"/>
      <c r="O324" s="245"/>
      <c r="P324" s="245"/>
      <c r="Q324" s="245"/>
      <c r="R324" s="245"/>
      <c r="S324" s="245"/>
      <c r="T324" s="24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7" t="s">
        <v>173</v>
      </c>
      <c r="AU324" s="247" t="s">
        <v>86</v>
      </c>
      <c r="AV324" s="13" t="s">
        <v>84</v>
      </c>
      <c r="AW324" s="13" t="s">
        <v>32</v>
      </c>
      <c r="AX324" s="13" t="s">
        <v>76</v>
      </c>
      <c r="AY324" s="247" t="s">
        <v>162</v>
      </c>
    </row>
    <row r="325" s="14" customFormat="1">
      <c r="A325" s="14"/>
      <c r="B325" s="248"/>
      <c r="C325" s="249"/>
      <c r="D325" s="233" t="s">
        <v>173</v>
      </c>
      <c r="E325" s="250" t="s">
        <v>1</v>
      </c>
      <c r="F325" s="251" t="s">
        <v>416</v>
      </c>
      <c r="G325" s="249"/>
      <c r="H325" s="252">
        <v>16.5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8" t="s">
        <v>173</v>
      </c>
      <c r="AU325" s="258" t="s">
        <v>86</v>
      </c>
      <c r="AV325" s="14" t="s">
        <v>86</v>
      </c>
      <c r="AW325" s="14" t="s">
        <v>32</v>
      </c>
      <c r="AX325" s="14" t="s">
        <v>76</v>
      </c>
      <c r="AY325" s="258" t="s">
        <v>162</v>
      </c>
    </row>
    <row r="326" s="15" customFormat="1">
      <c r="A326" s="15"/>
      <c r="B326" s="259"/>
      <c r="C326" s="260"/>
      <c r="D326" s="233" t="s">
        <v>173</v>
      </c>
      <c r="E326" s="261" t="s">
        <v>1</v>
      </c>
      <c r="F326" s="262" t="s">
        <v>176</v>
      </c>
      <c r="G326" s="260"/>
      <c r="H326" s="263">
        <v>16.5</v>
      </c>
      <c r="I326" s="264"/>
      <c r="J326" s="260"/>
      <c r="K326" s="260"/>
      <c r="L326" s="265"/>
      <c r="M326" s="266"/>
      <c r="N326" s="267"/>
      <c r="O326" s="267"/>
      <c r="P326" s="267"/>
      <c r="Q326" s="267"/>
      <c r="R326" s="267"/>
      <c r="S326" s="267"/>
      <c r="T326" s="268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9" t="s">
        <v>173</v>
      </c>
      <c r="AU326" s="269" t="s">
        <v>86</v>
      </c>
      <c r="AV326" s="15" t="s">
        <v>169</v>
      </c>
      <c r="AW326" s="15" t="s">
        <v>32</v>
      </c>
      <c r="AX326" s="15" t="s">
        <v>84</v>
      </c>
      <c r="AY326" s="269" t="s">
        <v>162</v>
      </c>
    </row>
    <row r="327" s="12" customFormat="1" ht="22.8" customHeight="1">
      <c r="A327" s="12"/>
      <c r="B327" s="204"/>
      <c r="C327" s="205"/>
      <c r="D327" s="206" t="s">
        <v>75</v>
      </c>
      <c r="E327" s="218" t="s">
        <v>169</v>
      </c>
      <c r="F327" s="218" t="s">
        <v>417</v>
      </c>
      <c r="G327" s="205"/>
      <c r="H327" s="205"/>
      <c r="I327" s="208"/>
      <c r="J327" s="219">
        <f>BK327</f>
        <v>0</v>
      </c>
      <c r="K327" s="205"/>
      <c r="L327" s="210"/>
      <c r="M327" s="211"/>
      <c r="N327" s="212"/>
      <c r="O327" s="212"/>
      <c r="P327" s="213">
        <f>SUM(P328:P351)</f>
        <v>0</v>
      </c>
      <c r="Q327" s="212"/>
      <c r="R327" s="213">
        <f>SUM(R328:R351)</f>
        <v>15.198086400000001</v>
      </c>
      <c r="S327" s="212"/>
      <c r="T327" s="214">
        <f>SUM(T328:T351)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15" t="s">
        <v>84</v>
      </c>
      <c r="AT327" s="216" t="s">
        <v>75</v>
      </c>
      <c r="AU327" s="216" t="s">
        <v>84</v>
      </c>
      <c r="AY327" s="215" t="s">
        <v>162</v>
      </c>
      <c r="BK327" s="217">
        <f>SUM(BK328:BK351)</f>
        <v>0</v>
      </c>
    </row>
    <row r="328" s="2" customFormat="1" ht="33" customHeight="1">
      <c r="A328" s="39"/>
      <c r="B328" s="40"/>
      <c r="C328" s="220" t="s">
        <v>418</v>
      </c>
      <c r="D328" s="220" t="s">
        <v>164</v>
      </c>
      <c r="E328" s="221" t="s">
        <v>419</v>
      </c>
      <c r="F328" s="222" t="s">
        <v>420</v>
      </c>
      <c r="G328" s="223" t="s">
        <v>92</v>
      </c>
      <c r="H328" s="224">
        <v>4.7000000000000002</v>
      </c>
      <c r="I328" s="225"/>
      <c r="J328" s="226">
        <f>ROUND(I328*H328,2)</f>
        <v>0</v>
      </c>
      <c r="K328" s="222" t="s">
        <v>168</v>
      </c>
      <c r="L328" s="45"/>
      <c r="M328" s="227" t="s">
        <v>1</v>
      </c>
      <c r="N328" s="228" t="s">
        <v>41</v>
      </c>
      <c r="O328" s="92"/>
      <c r="P328" s="229">
        <f>O328*H328</f>
        <v>0</v>
      </c>
      <c r="Q328" s="229">
        <v>0</v>
      </c>
      <c r="R328" s="229">
        <f>Q328*H328</f>
        <v>0</v>
      </c>
      <c r="S328" s="229">
        <v>0</v>
      </c>
      <c r="T328" s="230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1" t="s">
        <v>169</v>
      </c>
      <c r="AT328" s="231" t="s">
        <v>164</v>
      </c>
      <c r="AU328" s="231" t="s">
        <v>86</v>
      </c>
      <c r="AY328" s="18" t="s">
        <v>162</v>
      </c>
      <c r="BE328" s="232">
        <f>IF(N328="základní",J328,0)</f>
        <v>0</v>
      </c>
      <c r="BF328" s="232">
        <f>IF(N328="snížená",J328,0)</f>
        <v>0</v>
      </c>
      <c r="BG328" s="232">
        <f>IF(N328="zákl. přenesená",J328,0)</f>
        <v>0</v>
      </c>
      <c r="BH328" s="232">
        <f>IF(N328="sníž. přenesená",J328,0)</f>
        <v>0</v>
      </c>
      <c r="BI328" s="232">
        <f>IF(N328="nulová",J328,0)</f>
        <v>0</v>
      </c>
      <c r="BJ328" s="18" t="s">
        <v>84</v>
      </c>
      <c r="BK328" s="232">
        <f>ROUND(I328*H328,2)</f>
        <v>0</v>
      </c>
      <c r="BL328" s="18" t="s">
        <v>169</v>
      </c>
      <c r="BM328" s="231" t="s">
        <v>421</v>
      </c>
    </row>
    <row r="329" s="13" customFormat="1">
      <c r="A329" s="13"/>
      <c r="B329" s="238"/>
      <c r="C329" s="239"/>
      <c r="D329" s="233" t="s">
        <v>173</v>
      </c>
      <c r="E329" s="240" t="s">
        <v>1</v>
      </c>
      <c r="F329" s="241" t="s">
        <v>273</v>
      </c>
      <c r="G329" s="239"/>
      <c r="H329" s="240" t="s">
        <v>1</v>
      </c>
      <c r="I329" s="242"/>
      <c r="J329" s="239"/>
      <c r="K329" s="239"/>
      <c r="L329" s="243"/>
      <c r="M329" s="244"/>
      <c r="N329" s="245"/>
      <c r="O329" s="245"/>
      <c r="P329" s="245"/>
      <c r="Q329" s="245"/>
      <c r="R329" s="245"/>
      <c r="S329" s="245"/>
      <c r="T329" s="24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7" t="s">
        <v>173</v>
      </c>
      <c r="AU329" s="247" t="s">
        <v>86</v>
      </c>
      <c r="AV329" s="13" t="s">
        <v>84</v>
      </c>
      <c r="AW329" s="13" t="s">
        <v>32</v>
      </c>
      <c r="AX329" s="13" t="s">
        <v>76</v>
      </c>
      <c r="AY329" s="247" t="s">
        <v>162</v>
      </c>
    </row>
    <row r="330" s="14" customFormat="1">
      <c r="A330" s="14"/>
      <c r="B330" s="248"/>
      <c r="C330" s="249"/>
      <c r="D330" s="233" t="s">
        <v>173</v>
      </c>
      <c r="E330" s="250" t="s">
        <v>1</v>
      </c>
      <c r="F330" s="251" t="s">
        <v>422</v>
      </c>
      <c r="G330" s="249"/>
      <c r="H330" s="252">
        <v>4.7000000000000002</v>
      </c>
      <c r="I330" s="253"/>
      <c r="J330" s="249"/>
      <c r="K330" s="249"/>
      <c r="L330" s="254"/>
      <c r="M330" s="255"/>
      <c r="N330" s="256"/>
      <c r="O330" s="256"/>
      <c r="P330" s="256"/>
      <c r="Q330" s="256"/>
      <c r="R330" s="256"/>
      <c r="S330" s="256"/>
      <c r="T330" s="25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8" t="s">
        <v>173</v>
      </c>
      <c r="AU330" s="258" t="s">
        <v>86</v>
      </c>
      <c r="AV330" s="14" t="s">
        <v>86</v>
      </c>
      <c r="AW330" s="14" t="s">
        <v>32</v>
      </c>
      <c r="AX330" s="14" t="s">
        <v>76</v>
      </c>
      <c r="AY330" s="258" t="s">
        <v>162</v>
      </c>
    </row>
    <row r="331" s="15" customFormat="1">
      <c r="A331" s="15"/>
      <c r="B331" s="259"/>
      <c r="C331" s="260"/>
      <c r="D331" s="233" t="s">
        <v>173</v>
      </c>
      <c r="E331" s="261" t="s">
        <v>101</v>
      </c>
      <c r="F331" s="262" t="s">
        <v>176</v>
      </c>
      <c r="G331" s="260"/>
      <c r="H331" s="263">
        <v>4.7000000000000002</v>
      </c>
      <c r="I331" s="264"/>
      <c r="J331" s="260"/>
      <c r="K331" s="260"/>
      <c r="L331" s="265"/>
      <c r="M331" s="266"/>
      <c r="N331" s="267"/>
      <c r="O331" s="267"/>
      <c r="P331" s="267"/>
      <c r="Q331" s="267"/>
      <c r="R331" s="267"/>
      <c r="S331" s="267"/>
      <c r="T331" s="268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9" t="s">
        <v>173</v>
      </c>
      <c r="AU331" s="269" t="s">
        <v>86</v>
      </c>
      <c r="AV331" s="15" t="s">
        <v>169</v>
      </c>
      <c r="AW331" s="15" t="s">
        <v>32</v>
      </c>
      <c r="AX331" s="15" t="s">
        <v>84</v>
      </c>
      <c r="AY331" s="269" t="s">
        <v>162</v>
      </c>
    </row>
    <row r="332" s="2" customFormat="1" ht="49.05" customHeight="1">
      <c r="A332" s="39"/>
      <c r="B332" s="40"/>
      <c r="C332" s="220" t="s">
        <v>423</v>
      </c>
      <c r="D332" s="220" t="s">
        <v>164</v>
      </c>
      <c r="E332" s="221" t="s">
        <v>424</v>
      </c>
      <c r="F332" s="222" t="s">
        <v>425</v>
      </c>
      <c r="G332" s="223" t="s">
        <v>92</v>
      </c>
      <c r="H332" s="224">
        <v>24</v>
      </c>
      <c r="I332" s="225"/>
      <c r="J332" s="226">
        <f>ROUND(I332*H332,2)</f>
        <v>0</v>
      </c>
      <c r="K332" s="222" t="s">
        <v>168</v>
      </c>
      <c r="L332" s="45"/>
      <c r="M332" s="227" t="s">
        <v>1</v>
      </c>
      <c r="N332" s="228" t="s">
        <v>41</v>
      </c>
      <c r="O332" s="92"/>
      <c r="P332" s="229">
        <f>O332*H332</f>
        <v>0</v>
      </c>
      <c r="Q332" s="229">
        <v>0</v>
      </c>
      <c r="R332" s="229">
        <f>Q332*H332</f>
        <v>0</v>
      </c>
      <c r="S332" s="229">
        <v>0</v>
      </c>
      <c r="T332" s="23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1" t="s">
        <v>169</v>
      </c>
      <c r="AT332" s="231" t="s">
        <v>164</v>
      </c>
      <c r="AU332" s="231" t="s">
        <v>86</v>
      </c>
      <c r="AY332" s="18" t="s">
        <v>162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8" t="s">
        <v>84</v>
      </c>
      <c r="BK332" s="232">
        <f>ROUND(I332*H332,2)</f>
        <v>0</v>
      </c>
      <c r="BL332" s="18" t="s">
        <v>169</v>
      </c>
      <c r="BM332" s="231" t="s">
        <v>426</v>
      </c>
    </row>
    <row r="333" s="2" customFormat="1">
      <c r="A333" s="39"/>
      <c r="B333" s="40"/>
      <c r="C333" s="41"/>
      <c r="D333" s="233" t="s">
        <v>171</v>
      </c>
      <c r="E333" s="41"/>
      <c r="F333" s="234" t="s">
        <v>427</v>
      </c>
      <c r="G333" s="41"/>
      <c r="H333" s="41"/>
      <c r="I333" s="235"/>
      <c r="J333" s="41"/>
      <c r="K333" s="41"/>
      <c r="L333" s="45"/>
      <c r="M333" s="236"/>
      <c r="N333" s="237"/>
      <c r="O333" s="92"/>
      <c r="P333" s="92"/>
      <c r="Q333" s="92"/>
      <c r="R333" s="92"/>
      <c r="S333" s="92"/>
      <c r="T333" s="93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171</v>
      </c>
      <c r="AU333" s="18" t="s">
        <v>86</v>
      </c>
    </row>
    <row r="334" s="14" customFormat="1">
      <c r="A334" s="14"/>
      <c r="B334" s="248"/>
      <c r="C334" s="249"/>
      <c r="D334" s="233" t="s">
        <v>173</v>
      </c>
      <c r="E334" s="250" t="s">
        <v>1</v>
      </c>
      <c r="F334" s="251" t="s">
        <v>428</v>
      </c>
      <c r="G334" s="249"/>
      <c r="H334" s="252">
        <v>24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173</v>
      </c>
      <c r="AU334" s="258" t="s">
        <v>86</v>
      </c>
      <c r="AV334" s="14" t="s">
        <v>86</v>
      </c>
      <c r="AW334" s="14" t="s">
        <v>32</v>
      </c>
      <c r="AX334" s="14" t="s">
        <v>76</v>
      </c>
      <c r="AY334" s="258" t="s">
        <v>162</v>
      </c>
    </row>
    <row r="335" s="15" customFormat="1">
      <c r="A335" s="15"/>
      <c r="B335" s="259"/>
      <c r="C335" s="260"/>
      <c r="D335" s="233" t="s">
        <v>173</v>
      </c>
      <c r="E335" s="261" t="s">
        <v>1</v>
      </c>
      <c r="F335" s="262" t="s">
        <v>176</v>
      </c>
      <c r="G335" s="260"/>
      <c r="H335" s="263">
        <v>24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173</v>
      </c>
      <c r="AU335" s="269" t="s">
        <v>86</v>
      </c>
      <c r="AV335" s="15" t="s">
        <v>169</v>
      </c>
      <c r="AW335" s="15" t="s">
        <v>32</v>
      </c>
      <c r="AX335" s="15" t="s">
        <v>84</v>
      </c>
      <c r="AY335" s="269" t="s">
        <v>162</v>
      </c>
    </row>
    <row r="336" s="2" customFormat="1" ht="24.15" customHeight="1">
      <c r="A336" s="39"/>
      <c r="B336" s="40"/>
      <c r="C336" s="220" t="s">
        <v>429</v>
      </c>
      <c r="D336" s="220" t="s">
        <v>164</v>
      </c>
      <c r="E336" s="221" t="s">
        <v>430</v>
      </c>
      <c r="F336" s="222" t="s">
        <v>431</v>
      </c>
      <c r="G336" s="223" t="s">
        <v>116</v>
      </c>
      <c r="H336" s="224">
        <v>2.1120000000000001</v>
      </c>
      <c r="I336" s="225"/>
      <c r="J336" s="226">
        <f>ROUND(I336*H336,2)</f>
        <v>0</v>
      </c>
      <c r="K336" s="222" t="s">
        <v>168</v>
      </c>
      <c r="L336" s="45"/>
      <c r="M336" s="227" t="s">
        <v>1</v>
      </c>
      <c r="N336" s="228" t="s">
        <v>41</v>
      </c>
      <c r="O336" s="92"/>
      <c r="P336" s="229">
        <f>O336*H336</f>
        <v>0</v>
      </c>
      <c r="Q336" s="229">
        <v>1.0597000000000001</v>
      </c>
      <c r="R336" s="229">
        <f>Q336*H336</f>
        <v>2.2380864000000003</v>
      </c>
      <c r="S336" s="229">
        <v>0</v>
      </c>
      <c r="T336" s="23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1" t="s">
        <v>169</v>
      </c>
      <c r="AT336" s="231" t="s">
        <v>164</v>
      </c>
      <c r="AU336" s="231" t="s">
        <v>86</v>
      </c>
      <c r="AY336" s="18" t="s">
        <v>162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8" t="s">
        <v>84</v>
      </c>
      <c r="BK336" s="232">
        <f>ROUND(I336*H336,2)</f>
        <v>0</v>
      </c>
      <c r="BL336" s="18" t="s">
        <v>169</v>
      </c>
      <c r="BM336" s="231" t="s">
        <v>432</v>
      </c>
    </row>
    <row r="337" s="2" customFormat="1">
      <c r="A337" s="39"/>
      <c r="B337" s="40"/>
      <c r="C337" s="41"/>
      <c r="D337" s="233" t="s">
        <v>171</v>
      </c>
      <c r="E337" s="41"/>
      <c r="F337" s="234" t="s">
        <v>433</v>
      </c>
      <c r="G337" s="41"/>
      <c r="H337" s="41"/>
      <c r="I337" s="235"/>
      <c r="J337" s="41"/>
      <c r="K337" s="41"/>
      <c r="L337" s="45"/>
      <c r="M337" s="236"/>
      <c r="N337" s="237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171</v>
      </c>
      <c r="AU337" s="18" t="s">
        <v>86</v>
      </c>
    </row>
    <row r="338" s="14" customFormat="1">
      <c r="A338" s="14"/>
      <c r="B338" s="248"/>
      <c r="C338" s="249"/>
      <c r="D338" s="233" t="s">
        <v>173</v>
      </c>
      <c r="E338" s="250" t="s">
        <v>1</v>
      </c>
      <c r="F338" s="251" t="s">
        <v>434</v>
      </c>
      <c r="G338" s="249"/>
      <c r="H338" s="252">
        <v>2.1120000000000001</v>
      </c>
      <c r="I338" s="253"/>
      <c r="J338" s="249"/>
      <c r="K338" s="249"/>
      <c r="L338" s="254"/>
      <c r="M338" s="255"/>
      <c r="N338" s="256"/>
      <c r="O338" s="256"/>
      <c r="P338" s="256"/>
      <c r="Q338" s="256"/>
      <c r="R338" s="256"/>
      <c r="S338" s="256"/>
      <c r="T338" s="25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8" t="s">
        <v>173</v>
      </c>
      <c r="AU338" s="258" t="s">
        <v>86</v>
      </c>
      <c r="AV338" s="14" t="s">
        <v>86</v>
      </c>
      <c r="AW338" s="14" t="s">
        <v>32</v>
      </c>
      <c r="AX338" s="14" t="s">
        <v>76</v>
      </c>
      <c r="AY338" s="258" t="s">
        <v>162</v>
      </c>
    </row>
    <row r="339" s="15" customFormat="1">
      <c r="A339" s="15"/>
      <c r="B339" s="259"/>
      <c r="C339" s="260"/>
      <c r="D339" s="233" t="s">
        <v>173</v>
      </c>
      <c r="E339" s="261" t="s">
        <v>1</v>
      </c>
      <c r="F339" s="262" t="s">
        <v>176</v>
      </c>
      <c r="G339" s="260"/>
      <c r="H339" s="263">
        <v>2.1120000000000001</v>
      </c>
      <c r="I339" s="264"/>
      <c r="J339" s="260"/>
      <c r="K339" s="260"/>
      <c r="L339" s="265"/>
      <c r="M339" s="266"/>
      <c r="N339" s="267"/>
      <c r="O339" s="267"/>
      <c r="P339" s="267"/>
      <c r="Q339" s="267"/>
      <c r="R339" s="267"/>
      <c r="S339" s="267"/>
      <c r="T339" s="268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69" t="s">
        <v>173</v>
      </c>
      <c r="AU339" s="269" t="s">
        <v>86</v>
      </c>
      <c r="AV339" s="15" t="s">
        <v>169</v>
      </c>
      <c r="AW339" s="15" t="s">
        <v>32</v>
      </c>
      <c r="AX339" s="15" t="s">
        <v>84</v>
      </c>
      <c r="AY339" s="269" t="s">
        <v>162</v>
      </c>
    </row>
    <row r="340" s="2" customFormat="1" ht="66.75" customHeight="1">
      <c r="A340" s="39"/>
      <c r="B340" s="40"/>
      <c r="C340" s="220" t="s">
        <v>435</v>
      </c>
      <c r="D340" s="220" t="s">
        <v>164</v>
      </c>
      <c r="E340" s="221" t="s">
        <v>436</v>
      </c>
      <c r="F340" s="222" t="s">
        <v>437</v>
      </c>
      <c r="G340" s="223" t="s">
        <v>92</v>
      </c>
      <c r="H340" s="224">
        <v>7.2000000000000002</v>
      </c>
      <c r="I340" s="225"/>
      <c r="J340" s="226">
        <f>ROUND(I340*H340,2)</f>
        <v>0</v>
      </c>
      <c r="K340" s="222" t="s">
        <v>168</v>
      </c>
      <c r="L340" s="45"/>
      <c r="M340" s="227" t="s">
        <v>1</v>
      </c>
      <c r="N340" s="228" t="s">
        <v>41</v>
      </c>
      <c r="O340" s="92"/>
      <c r="P340" s="229">
        <f>O340*H340</f>
        <v>0</v>
      </c>
      <c r="Q340" s="229">
        <v>0</v>
      </c>
      <c r="R340" s="229">
        <f>Q340*H340</f>
        <v>0</v>
      </c>
      <c r="S340" s="229">
        <v>0</v>
      </c>
      <c r="T340" s="230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1" t="s">
        <v>169</v>
      </c>
      <c r="AT340" s="231" t="s">
        <v>164</v>
      </c>
      <c r="AU340" s="231" t="s">
        <v>86</v>
      </c>
      <c r="AY340" s="18" t="s">
        <v>162</v>
      </c>
      <c r="BE340" s="232">
        <f>IF(N340="základní",J340,0)</f>
        <v>0</v>
      </c>
      <c r="BF340" s="232">
        <f>IF(N340="snížená",J340,0)</f>
        <v>0</v>
      </c>
      <c r="BG340" s="232">
        <f>IF(N340="zákl. přenesená",J340,0)</f>
        <v>0</v>
      </c>
      <c r="BH340" s="232">
        <f>IF(N340="sníž. přenesená",J340,0)</f>
        <v>0</v>
      </c>
      <c r="BI340" s="232">
        <f>IF(N340="nulová",J340,0)</f>
        <v>0</v>
      </c>
      <c r="BJ340" s="18" t="s">
        <v>84</v>
      </c>
      <c r="BK340" s="232">
        <f>ROUND(I340*H340,2)</f>
        <v>0</v>
      </c>
      <c r="BL340" s="18" t="s">
        <v>169</v>
      </c>
      <c r="BM340" s="231" t="s">
        <v>438</v>
      </c>
    </row>
    <row r="341" s="2" customFormat="1">
      <c r="A341" s="39"/>
      <c r="B341" s="40"/>
      <c r="C341" s="41"/>
      <c r="D341" s="233" t="s">
        <v>171</v>
      </c>
      <c r="E341" s="41"/>
      <c r="F341" s="234" t="s">
        <v>427</v>
      </c>
      <c r="G341" s="41"/>
      <c r="H341" s="41"/>
      <c r="I341" s="235"/>
      <c r="J341" s="41"/>
      <c r="K341" s="41"/>
      <c r="L341" s="45"/>
      <c r="M341" s="236"/>
      <c r="N341" s="237"/>
      <c r="O341" s="92"/>
      <c r="P341" s="92"/>
      <c r="Q341" s="92"/>
      <c r="R341" s="92"/>
      <c r="S341" s="92"/>
      <c r="T341" s="93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171</v>
      </c>
      <c r="AU341" s="18" t="s">
        <v>86</v>
      </c>
    </row>
    <row r="342" s="14" customFormat="1">
      <c r="A342" s="14"/>
      <c r="B342" s="248"/>
      <c r="C342" s="249"/>
      <c r="D342" s="233" t="s">
        <v>173</v>
      </c>
      <c r="E342" s="250" t="s">
        <v>1</v>
      </c>
      <c r="F342" s="251" t="s">
        <v>439</v>
      </c>
      <c r="G342" s="249"/>
      <c r="H342" s="252">
        <v>7.2000000000000002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8" t="s">
        <v>173</v>
      </c>
      <c r="AU342" s="258" t="s">
        <v>86</v>
      </c>
      <c r="AV342" s="14" t="s">
        <v>86</v>
      </c>
      <c r="AW342" s="14" t="s">
        <v>32</v>
      </c>
      <c r="AX342" s="14" t="s">
        <v>76</v>
      </c>
      <c r="AY342" s="258" t="s">
        <v>162</v>
      </c>
    </row>
    <row r="343" s="15" customFormat="1">
      <c r="A343" s="15"/>
      <c r="B343" s="259"/>
      <c r="C343" s="260"/>
      <c r="D343" s="233" t="s">
        <v>173</v>
      </c>
      <c r="E343" s="261" t="s">
        <v>1</v>
      </c>
      <c r="F343" s="262" t="s">
        <v>176</v>
      </c>
      <c r="G343" s="260"/>
      <c r="H343" s="263">
        <v>7.2000000000000002</v>
      </c>
      <c r="I343" s="264"/>
      <c r="J343" s="260"/>
      <c r="K343" s="260"/>
      <c r="L343" s="265"/>
      <c r="M343" s="266"/>
      <c r="N343" s="267"/>
      <c r="O343" s="267"/>
      <c r="P343" s="267"/>
      <c r="Q343" s="267"/>
      <c r="R343" s="267"/>
      <c r="S343" s="267"/>
      <c r="T343" s="268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9" t="s">
        <v>173</v>
      </c>
      <c r="AU343" s="269" t="s">
        <v>86</v>
      </c>
      <c r="AV343" s="15" t="s">
        <v>169</v>
      </c>
      <c r="AW343" s="15" t="s">
        <v>32</v>
      </c>
      <c r="AX343" s="15" t="s">
        <v>84</v>
      </c>
      <c r="AY343" s="269" t="s">
        <v>162</v>
      </c>
    </row>
    <row r="344" s="2" customFormat="1" ht="16.5" customHeight="1">
      <c r="A344" s="39"/>
      <c r="B344" s="40"/>
      <c r="C344" s="270" t="s">
        <v>440</v>
      </c>
      <c r="D344" s="270" t="s">
        <v>284</v>
      </c>
      <c r="E344" s="271" t="s">
        <v>441</v>
      </c>
      <c r="F344" s="272" t="s">
        <v>442</v>
      </c>
      <c r="G344" s="273" t="s">
        <v>116</v>
      </c>
      <c r="H344" s="274">
        <v>12.960000000000001</v>
      </c>
      <c r="I344" s="275"/>
      <c r="J344" s="276">
        <f>ROUND(I344*H344,2)</f>
        <v>0</v>
      </c>
      <c r="K344" s="272" t="s">
        <v>168</v>
      </c>
      <c r="L344" s="277"/>
      <c r="M344" s="278" t="s">
        <v>1</v>
      </c>
      <c r="N344" s="279" t="s">
        <v>41</v>
      </c>
      <c r="O344" s="92"/>
      <c r="P344" s="229">
        <f>O344*H344</f>
        <v>0</v>
      </c>
      <c r="Q344" s="229">
        <v>1</v>
      </c>
      <c r="R344" s="229">
        <f>Q344*H344</f>
        <v>12.960000000000001</v>
      </c>
      <c r="S344" s="229">
        <v>0</v>
      </c>
      <c r="T344" s="230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1" t="s">
        <v>213</v>
      </c>
      <c r="AT344" s="231" t="s">
        <v>284</v>
      </c>
      <c r="AU344" s="231" t="s">
        <v>86</v>
      </c>
      <c r="AY344" s="18" t="s">
        <v>162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8" t="s">
        <v>84</v>
      </c>
      <c r="BK344" s="232">
        <f>ROUND(I344*H344,2)</f>
        <v>0</v>
      </c>
      <c r="BL344" s="18" t="s">
        <v>169</v>
      </c>
      <c r="BM344" s="231" t="s">
        <v>443</v>
      </c>
    </row>
    <row r="345" s="2" customFormat="1">
      <c r="A345" s="39"/>
      <c r="B345" s="40"/>
      <c r="C345" s="41"/>
      <c r="D345" s="233" t="s">
        <v>171</v>
      </c>
      <c r="E345" s="41"/>
      <c r="F345" s="234" t="s">
        <v>427</v>
      </c>
      <c r="G345" s="41"/>
      <c r="H345" s="41"/>
      <c r="I345" s="235"/>
      <c r="J345" s="41"/>
      <c r="K345" s="41"/>
      <c r="L345" s="45"/>
      <c r="M345" s="236"/>
      <c r="N345" s="237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171</v>
      </c>
      <c r="AU345" s="18" t="s">
        <v>86</v>
      </c>
    </row>
    <row r="346" s="14" customFormat="1">
      <c r="A346" s="14"/>
      <c r="B346" s="248"/>
      <c r="C346" s="249"/>
      <c r="D346" s="233" t="s">
        <v>173</v>
      </c>
      <c r="E346" s="250" t="s">
        <v>1</v>
      </c>
      <c r="F346" s="251" t="s">
        <v>444</v>
      </c>
      <c r="G346" s="249"/>
      <c r="H346" s="252">
        <v>12.960000000000001</v>
      </c>
      <c r="I346" s="253"/>
      <c r="J346" s="249"/>
      <c r="K346" s="249"/>
      <c r="L346" s="254"/>
      <c r="M346" s="255"/>
      <c r="N346" s="256"/>
      <c r="O346" s="256"/>
      <c r="P346" s="256"/>
      <c r="Q346" s="256"/>
      <c r="R346" s="256"/>
      <c r="S346" s="256"/>
      <c r="T346" s="25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8" t="s">
        <v>173</v>
      </c>
      <c r="AU346" s="258" t="s">
        <v>86</v>
      </c>
      <c r="AV346" s="14" t="s">
        <v>86</v>
      </c>
      <c r="AW346" s="14" t="s">
        <v>32</v>
      </c>
      <c r="AX346" s="14" t="s">
        <v>76</v>
      </c>
      <c r="AY346" s="258" t="s">
        <v>162</v>
      </c>
    </row>
    <row r="347" s="15" customFormat="1">
      <c r="A347" s="15"/>
      <c r="B347" s="259"/>
      <c r="C347" s="260"/>
      <c r="D347" s="233" t="s">
        <v>173</v>
      </c>
      <c r="E347" s="261" t="s">
        <v>1</v>
      </c>
      <c r="F347" s="262" t="s">
        <v>176</v>
      </c>
      <c r="G347" s="260"/>
      <c r="H347" s="263">
        <v>12.960000000000001</v>
      </c>
      <c r="I347" s="264"/>
      <c r="J347" s="260"/>
      <c r="K347" s="260"/>
      <c r="L347" s="265"/>
      <c r="M347" s="266"/>
      <c r="N347" s="267"/>
      <c r="O347" s="267"/>
      <c r="P347" s="267"/>
      <c r="Q347" s="267"/>
      <c r="R347" s="267"/>
      <c r="S347" s="267"/>
      <c r="T347" s="268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69" t="s">
        <v>173</v>
      </c>
      <c r="AU347" s="269" t="s">
        <v>86</v>
      </c>
      <c r="AV347" s="15" t="s">
        <v>169</v>
      </c>
      <c r="AW347" s="15" t="s">
        <v>32</v>
      </c>
      <c r="AX347" s="15" t="s">
        <v>84</v>
      </c>
      <c r="AY347" s="269" t="s">
        <v>162</v>
      </c>
    </row>
    <row r="348" s="2" customFormat="1" ht="33" customHeight="1">
      <c r="A348" s="39"/>
      <c r="B348" s="40"/>
      <c r="C348" s="220" t="s">
        <v>445</v>
      </c>
      <c r="D348" s="220" t="s">
        <v>164</v>
      </c>
      <c r="E348" s="221" t="s">
        <v>446</v>
      </c>
      <c r="F348" s="222" t="s">
        <v>447</v>
      </c>
      <c r="G348" s="223" t="s">
        <v>167</v>
      </c>
      <c r="H348" s="224">
        <v>72</v>
      </c>
      <c r="I348" s="225"/>
      <c r="J348" s="226">
        <f>ROUND(I348*H348,2)</f>
        <v>0</v>
      </c>
      <c r="K348" s="222" t="s">
        <v>168</v>
      </c>
      <c r="L348" s="45"/>
      <c r="M348" s="227" t="s">
        <v>1</v>
      </c>
      <c r="N348" s="228" t="s">
        <v>41</v>
      </c>
      <c r="O348" s="92"/>
      <c r="P348" s="229">
        <f>O348*H348</f>
        <v>0</v>
      </c>
      <c r="Q348" s="229">
        <v>0</v>
      </c>
      <c r="R348" s="229">
        <f>Q348*H348</f>
        <v>0</v>
      </c>
      <c r="S348" s="229">
        <v>0</v>
      </c>
      <c r="T348" s="23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1" t="s">
        <v>169</v>
      </c>
      <c r="AT348" s="231" t="s">
        <v>164</v>
      </c>
      <c r="AU348" s="231" t="s">
        <v>86</v>
      </c>
      <c r="AY348" s="18" t="s">
        <v>162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8" t="s">
        <v>84</v>
      </c>
      <c r="BK348" s="232">
        <f>ROUND(I348*H348,2)</f>
        <v>0</v>
      </c>
      <c r="BL348" s="18" t="s">
        <v>169</v>
      </c>
      <c r="BM348" s="231" t="s">
        <v>448</v>
      </c>
    </row>
    <row r="349" s="2" customFormat="1">
      <c r="A349" s="39"/>
      <c r="B349" s="40"/>
      <c r="C349" s="41"/>
      <c r="D349" s="233" t="s">
        <v>171</v>
      </c>
      <c r="E349" s="41"/>
      <c r="F349" s="234" t="s">
        <v>427</v>
      </c>
      <c r="G349" s="41"/>
      <c r="H349" s="41"/>
      <c r="I349" s="235"/>
      <c r="J349" s="41"/>
      <c r="K349" s="41"/>
      <c r="L349" s="45"/>
      <c r="M349" s="236"/>
      <c r="N349" s="237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171</v>
      </c>
      <c r="AU349" s="18" t="s">
        <v>86</v>
      </c>
    </row>
    <row r="350" s="14" customFormat="1">
      <c r="A350" s="14"/>
      <c r="B350" s="248"/>
      <c r="C350" s="249"/>
      <c r="D350" s="233" t="s">
        <v>173</v>
      </c>
      <c r="E350" s="250" t="s">
        <v>1</v>
      </c>
      <c r="F350" s="251" t="s">
        <v>449</v>
      </c>
      <c r="G350" s="249"/>
      <c r="H350" s="252">
        <v>72</v>
      </c>
      <c r="I350" s="253"/>
      <c r="J350" s="249"/>
      <c r="K350" s="249"/>
      <c r="L350" s="254"/>
      <c r="M350" s="255"/>
      <c r="N350" s="256"/>
      <c r="O350" s="256"/>
      <c r="P350" s="256"/>
      <c r="Q350" s="256"/>
      <c r="R350" s="256"/>
      <c r="S350" s="256"/>
      <c r="T350" s="25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8" t="s">
        <v>173</v>
      </c>
      <c r="AU350" s="258" t="s">
        <v>86</v>
      </c>
      <c r="AV350" s="14" t="s">
        <v>86</v>
      </c>
      <c r="AW350" s="14" t="s">
        <v>32</v>
      </c>
      <c r="AX350" s="14" t="s">
        <v>76</v>
      </c>
      <c r="AY350" s="258" t="s">
        <v>162</v>
      </c>
    </row>
    <row r="351" s="15" customFormat="1">
      <c r="A351" s="15"/>
      <c r="B351" s="259"/>
      <c r="C351" s="260"/>
      <c r="D351" s="233" t="s">
        <v>173</v>
      </c>
      <c r="E351" s="261" t="s">
        <v>1</v>
      </c>
      <c r="F351" s="262" t="s">
        <v>176</v>
      </c>
      <c r="G351" s="260"/>
      <c r="H351" s="263">
        <v>72</v>
      </c>
      <c r="I351" s="264"/>
      <c r="J351" s="260"/>
      <c r="K351" s="260"/>
      <c r="L351" s="265"/>
      <c r="M351" s="266"/>
      <c r="N351" s="267"/>
      <c r="O351" s="267"/>
      <c r="P351" s="267"/>
      <c r="Q351" s="267"/>
      <c r="R351" s="267"/>
      <c r="S351" s="267"/>
      <c r="T351" s="268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69" t="s">
        <v>173</v>
      </c>
      <c r="AU351" s="269" t="s">
        <v>86</v>
      </c>
      <c r="AV351" s="15" t="s">
        <v>169</v>
      </c>
      <c r="AW351" s="15" t="s">
        <v>32</v>
      </c>
      <c r="AX351" s="15" t="s">
        <v>84</v>
      </c>
      <c r="AY351" s="269" t="s">
        <v>162</v>
      </c>
    </row>
    <row r="352" s="12" customFormat="1" ht="22.8" customHeight="1">
      <c r="A352" s="12"/>
      <c r="B352" s="204"/>
      <c r="C352" s="205"/>
      <c r="D352" s="206" t="s">
        <v>75</v>
      </c>
      <c r="E352" s="218" t="s">
        <v>196</v>
      </c>
      <c r="F352" s="218" t="s">
        <v>450</v>
      </c>
      <c r="G352" s="205"/>
      <c r="H352" s="205"/>
      <c r="I352" s="208"/>
      <c r="J352" s="219">
        <f>BK352</f>
        <v>0</v>
      </c>
      <c r="K352" s="205"/>
      <c r="L352" s="210"/>
      <c r="M352" s="211"/>
      <c r="N352" s="212"/>
      <c r="O352" s="212"/>
      <c r="P352" s="213">
        <f>SUM(P353:P428)</f>
        <v>0</v>
      </c>
      <c r="Q352" s="212"/>
      <c r="R352" s="213">
        <f>SUM(R353:R428)</f>
        <v>53.245480000000001</v>
      </c>
      <c r="S352" s="212"/>
      <c r="T352" s="214">
        <f>SUM(T353:T428)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15" t="s">
        <v>84</v>
      </c>
      <c r="AT352" s="216" t="s">
        <v>75</v>
      </c>
      <c r="AU352" s="216" t="s">
        <v>84</v>
      </c>
      <c r="AY352" s="215" t="s">
        <v>162</v>
      </c>
      <c r="BK352" s="217">
        <f>SUM(BK353:BK428)</f>
        <v>0</v>
      </c>
    </row>
    <row r="353" s="2" customFormat="1" ht="33" customHeight="1">
      <c r="A353" s="39"/>
      <c r="B353" s="40"/>
      <c r="C353" s="220" t="s">
        <v>451</v>
      </c>
      <c r="D353" s="220" t="s">
        <v>164</v>
      </c>
      <c r="E353" s="221" t="s">
        <v>452</v>
      </c>
      <c r="F353" s="222" t="s">
        <v>453</v>
      </c>
      <c r="G353" s="223" t="s">
        <v>167</v>
      </c>
      <c r="H353" s="224">
        <v>123</v>
      </c>
      <c r="I353" s="225"/>
      <c r="J353" s="226">
        <f>ROUND(I353*H353,2)</f>
        <v>0</v>
      </c>
      <c r="K353" s="222" t="s">
        <v>168</v>
      </c>
      <c r="L353" s="45"/>
      <c r="M353" s="227" t="s">
        <v>1</v>
      </c>
      <c r="N353" s="228" t="s">
        <v>41</v>
      </c>
      <c r="O353" s="92"/>
      <c r="P353" s="229">
        <f>O353*H353</f>
        <v>0</v>
      </c>
      <c r="Q353" s="229">
        <v>0</v>
      </c>
      <c r="R353" s="229">
        <f>Q353*H353</f>
        <v>0</v>
      </c>
      <c r="S353" s="229">
        <v>0</v>
      </c>
      <c r="T353" s="230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1" t="s">
        <v>169</v>
      </c>
      <c r="AT353" s="231" t="s">
        <v>164</v>
      </c>
      <c r="AU353" s="231" t="s">
        <v>86</v>
      </c>
      <c r="AY353" s="18" t="s">
        <v>162</v>
      </c>
      <c r="BE353" s="232">
        <f>IF(N353="základní",J353,0)</f>
        <v>0</v>
      </c>
      <c r="BF353" s="232">
        <f>IF(N353="snížená",J353,0)</f>
        <v>0</v>
      </c>
      <c r="BG353" s="232">
        <f>IF(N353="zákl. přenesená",J353,0)</f>
        <v>0</v>
      </c>
      <c r="BH353" s="232">
        <f>IF(N353="sníž. přenesená",J353,0)</f>
        <v>0</v>
      </c>
      <c r="BI353" s="232">
        <f>IF(N353="nulová",J353,0)</f>
        <v>0</v>
      </c>
      <c r="BJ353" s="18" t="s">
        <v>84</v>
      </c>
      <c r="BK353" s="232">
        <f>ROUND(I353*H353,2)</f>
        <v>0</v>
      </c>
      <c r="BL353" s="18" t="s">
        <v>169</v>
      </c>
      <c r="BM353" s="231" t="s">
        <v>454</v>
      </c>
    </row>
    <row r="354" s="13" customFormat="1">
      <c r="A354" s="13"/>
      <c r="B354" s="238"/>
      <c r="C354" s="239"/>
      <c r="D354" s="233" t="s">
        <v>173</v>
      </c>
      <c r="E354" s="240" t="s">
        <v>1</v>
      </c>
      <c r="F354" s="241" t="s">
        <v>401</v>
      </c>
      <c r="G354" s="239"/>
      <c r="H354" s="240" t="s">
        <v>1</v>
      </c>
      <c r="I354" s="242"/>
      <c r="J354" s="239"/>
      <c r="K354" s="239"/>
      <c r="L354" s="243"/>
      <c r="M354" s="244"/>
      <c r="N354" s="245"/>
      <c r="O354" s="245"/>
      <c r="P354" s="245"/>
      <c r="Q354" s="245"/>
      <c r="R354" s="245"/>
      <c r="S354" s="245"/>
      <c r="T354" s="246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7" t="s">
        <v>173</v>
      </c>
      <c r="AU354" s="247" t="s">
        <v>86</v>
      </c>
      <c r="AV354" s="13" t="s">
        <v>84</v>
      </c>
      <c r="AW354" s="13" t="s">
        <v>32</v>
      </c>
      <c r="AX354" s="13" t="s">
        <v>76</v>
      </c>
      <c r="AY354" s="247" t="s">
        <v>162</v>
      </c>
    </row>
    <row r="355" s="14" customFormat="1">
      <c r="A355" s="14"/>
      <c r="B355" s="248"/>
      <c r="C355" s="249"/>
      <c r="D355" s="233" t="s">
        <v>173</v>
      </c>
      <c r="E355" s="250" t="s">
        <v>1</v>
      </c>
      <c r="F355" s="251" t="s">
        <v>402</v>
      </c>
      <c r="G355" s="249"/>
      <c r="H355" s="252">
        <v>123</v>
      </c>
      <c r="I355" s="253"/>
      <c r="J355" s="249"/>
      <c r="K355" s="249"/>
      <c r="L355" s="254"/>
      <c r="M355" s="255"/>
      <c r="N355" s="256"/>
      <c r="O355" s="256"/>
      <c r="P355" s="256"/>
      <c r="Q355" s="256"/>
      <c r="R355" s="256"/>
      <c r="S355" s="256"/>
      <c r="T355" s="25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8" t="s">
        <v>173</v>
      </c>
      <c r="AU355" s="258" t="s">
        <v>86</v>
      </c>
      <c r="AV355" s="14" t="s">
        <v>86</v>
      </c>
      <c r="AW355" s="14" t="s">
        <v>32</v>
      </c>
      <c r="AX355" s="14" t="s">
        <v>76</v>
      </c>
      <c r="AY355" s="258" t="s">
        <v>162</v>
      </c>
    </row>
    <row r="356" s="15" customFormat="1">
      <c r="A356" s="15"/>
      <c r="B356" s="259"/>
      <c r="C356" s="260"/>
      <c r="D356" s="233" t="s">
        <v>173</v>
      </c>
      <c r="E356" s="261" t="s">
        <v>1</v>
      </c>
      <c r="F356" s="262" t="s">
        <v>176</v>
      </c>
      <c r="G356" s="260"/>
      <c r="H356" s="263">
        <v>123</v>
      </c>
      <c r="I356" s="264"/>
      <c r="J356" s="260"/>
      <c r="K356" s="260"/>
      <c r="L356" s="265"/>
      <c r="M356" s="266"/>
      <c r="N356" s="267"/>
      <c r="O356" s="267"/>
      <c r="P356" s="267"/>
      <c r="Q356" s="267"/>
      <c r="R356" s="267"/>
      <c r="S356" s="267"/>
      <c r="T356" s="268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69" t="s">
        <v>173</v>
      </c>
      <c r="AU356" s="269" t="s">
        <v>86</v>
      </c>
      <c r="AV356" s="15" t="s">
        <v>169</v>
      </c>
      <c r="AW356" s="15" t="s">
        <v>32</v>
      </c>
      <c r="AX356" s="15" t="s">
        <v>84</v>
      </c>
      <c r="AY356" s="269" t="s">
        <v>162</v>
      </c>
    </row>
    <row r="357" s="2" customFormat="1" ht="33" customHeight="1">
      <c r="A357" s="39"/>
      <c r="B357" s="40"/>
      <c r="C357" s="220" t="s">
        <v>455</v>
      </c>
      <c r="D357" s="220" t="s">
        <v>164</v>
      </c>
      <c r="E357" s="221" t="s">
        <v>456</v>
      </c>
      <c r="F357" s="222" t="s">
        <v>457</v>
      </c>
      <c r="G357" s="223" t="s">
        <v>167</v>
      </c>
      <c r="H357" s="224">
        <v>1635</v>
      </c>
      <c r="I357" s="225"/>
      <c r="J357" s="226">
        <f>ROUND(I357*H357,2)</f>
        <v>0</v>
      </c>
      <c r="K357" s="222" t="s">
        <v>168</v>
      </c>
      <c r="L357" s="45"/>
      <c r="M357" s="227" t="s">
        <v>1</v>
      </c>
      <c r="N357" s="228" t="s">
        <v>41</v>
      </c>
      <c r="O357" s="92"/>
      <c r="P357" s="229">
        <f>O357*H357</f>
        <v>0</v>
      </c>
      <c r="Q357" s="229">
        <v>0</v>
      </c>
      <c r="R357" s="229">
        <f>Q357*H357</f>
        <v>0</v>
      </c>
      <c r="S357" s="229">
        <v>0</v>
      </c>
      <c r="T357" s="23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1" t="s">
        <v>169</v>
      </c>
      <c r="AT357" s="231" t="s">
        <v>164</v>
      </c>
      <c r="AU357" s="231" t="s">
        <v>86</v>
      </c>
      <c r="AY357" s="18" t="s">
        <v>162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8" t="s">
        <v>84</v>
      </c>
      <c r="BK357" s="232">
        <f>ROUND(I357*H357,2)</f>
        <v>0</v>
      </c>
      <c r="BL357" s="18" t="s">
        <v>169</v>
      </c>
      <c r="BM357" s="231" t="s">
        <v>458</v>
      </c>
    </row>
    <row r="358" s="13" customFormat="1">
      <c r="A358" s="13"/>
      <c r="B358" s="238"/>
      <c r="C358" s="239"/>
      <c r="D358" s="233" t="s">
        <v>173</v>
      </c>
      <c r="E358" s="240" t="s">
        <v>1</v>
      </c>
      <c r="F358" s="241" t="s">
        <v>399</v>
      </c>
      <c r="G358" s="239"/>
      <c r="H358" s="240" t="s">
        <v>1</v>
      </c>
      <c r="I358" s="242"/>
      <c r="J358" s="239"/>
      <c r="K358" s="239"/>
      <c r="L358" s="243"/>
      <c r="M358" s="244"/>
      <c r="N358" s="245"/>
      <c r="O358" s="245"/>
      <c r="P358" s="245"/>
      <c r="Q358" s="245"/>
      <c r="R358" s="245"/>
      <c r="S358" s="245"/>
      <c r="T358" s="24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7" t="s">
        <v>173</v>
      </c>
      <c r="AU358" s="247" t="s">
        <v>86</v>
      </c>
      <c r="AV358" s="13" t="s">
        <v>84</v>
      </c>
      <c r="AW358" s="13" t="s">
        <v>32</v>
      </c>
      <c r="AX358" s="13" t="s">
        <v>76</v>
      </c>
      <c r="AY358" s="247" t="s">
        <v>162</v>
      </c>
    </row>
    <row r="359" s="14" customFormat="1">
      <c r="A359" s="14"/>
      <c r="B359" s="248"/>
      <c r="C359" s="249"/>
      <c r="D359" s="233" t="s">
        <v>173</v>
      </c>
      <c r="E359" s="250" t="s">
        <v>1</v>
      </c>
      <c r="F359" s="251" t="s">
        <v>400</v>
      </c>
      <c r="G359" s="249"/>
      <c r="H359" s="252">
        <v>1512</v>
      </c>
      <c r="I359" s="253"/>
      <c r="J359" s="249"/>
      <c r="K359" s="249"/>
      <c r="L359" s="254"/>
      <c r="M359" s="255"/>
      <c r="N359" s="256"/>
      <c r="O359" s="256"/>
      <c r="P359" s="256"/>
      <c r="Q359" s="256"/>
      <c r="R359" s="256"/>
      <c r="S359" s="256"/>
      <c r="T359" s="25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8" t="s">
        <v>173</v>
      </c>
      <c r="AU359" s="258" t="s">
        <v>86</v>
      </c>
      <c r="AV359" s="14" t="s">
        <v>86</v>
      </c>
      <c r="AW359" s="14" t="s">
        <v>32</v>
      </c>
      <c r="AX359" s="14" t="s">
        <v>76</v>
      </c>
      <c r="AY359" s="258" t="s">
        <v>162</v>
      </c>
    </row>
    <row r="360" s="13" customFormat="1">
      <c r="A360" s="13"/>
      <c r="B360" s="238"/>
      <c r="C360" s="239"/>
      <c r="D360" s="233" t="s">
        <v>173</v>
      </c>
      <c r="E360" s="240" t="s">
        <v>1</v>
      </c>
      <c r="F360" s="241" t="s">
        <v>401</v>
      </c>
      <c r="G360" s="239"/>
      <c r="H360" s="240" t="s">
        <v>1</v>
      </c>
      <c r="I360" s="242"/>
      <c r="J360" s="239"/>
      <c r="K360" s="239"/>
      <c r="L360" s="243"/>
      <c r="M360" s="244"/>
      <c r="N360" s="245"/>
      <c r="O360" s="245"/>
      <c r="P360" s="245"/>
      <c r="Q360" s="245"/>
      <c r="R360" s="245"/>
      <c r="S360" s="245"/>
      <c r="T360" s="246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7" t="s">
        <v>173</v>
      </c>
      <c r="AU360" s="247" t="s">
        <v>86</v>
      </c>
      <c r="AV360" s="13" t="s">
        <v>84</v>
      </c>
      <c r="AW360" s="13" t="s">
        <v>32</v>
      </c>
      <c r="AX360" s="13" t="s">
        <v>76</v>
      </c>
      <c r="AY360" s="247" t="s">
        <v>162</v>
      </c>
    </row>
    <row r="361" s="14" customFormat="1">
      <c r="A361" s="14"/>
      <c r="B361" s="248"/>
      <c r="C361" s="249"/>
      <c r="D361" s="233" t="s">
        <v>173</v>
      </c>
      <c r="E361" s="250" t="s">
        <v>1</v>
      </c>
      <c r="F361" s="251" t="s">
        <v>402</v>
      </c>
      <c r="G361" s="249"/>
      <c r="H361" s="252">
        <v>123</v>
      </c>
      <c r="I361" s="253"/>
      <c r="J361" s="249"/>
      <c r="K361" s="249"/>
      <c r="L361" s="254"/>
      <c r="M361" s="255"/>
      <c r="N361" s="256"/>
      <c r="O361" s="256"/>
      <c r="P361" s="256"/>
      <c r="Q361" s="256"/>
      <c r="R361" s="256"/>
      <c r="S361" s="256"/>
      <c r="T361" s="25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8" t="s">
        <v>173</v>
      </c>
      <c r="AU361" s="258" t="s">
        <v>86</v>
      </c>
      <c r="AV361" s="14" t="s">
        <v>86</v>
      </c>
      <c r="AW361" s="14" t="s">
        <v>32</v>
      </c>
      <c r="AX361" s="14" t="s">
        <v>76</v>
      </c>
      <c r="AY361" s="258" t="s">
        <v>162</v>
      </c>
    </row>
    <row r="362" s="15" customFormat="1">
      <c r="A362" s="15"/>
      <c r="B362" s="259"/>
      <c r="C362" s="260"/>
      <c r="D362" s="233" t="s">
        <v>173</v>
      </c>
      <c r="E362" s="261" t="s">
        <v>1</v>
      </c>
      <c r="F362" s="262" t="s">
        <v>176</v>
      </c>
      <c r="G362" s="260"/>
      <c r="H362" s="263">
        <v>1635</v>
      </c>
      <c r="I362" s="264"/>
      <c r="J362" s="260"/>
      <c r="K362" s="260"/>
      <c r="L362" s="265"/>
      <c r="M362" s="266"/>
      <c r="N362" s="267"/>
      <c r="O362" s="267"/>
      <c r="P362" s="267"/>
      <c r="Q362" s="267"/>
      <c r="R362" s="267"/>
      <c r="S362" s="267"/>
      <c r="T362" s="268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9" t="s">
        <v>173</v>
      </c>
      <c r="AU362" s="269" t="s">
        <v>86</v>
      </c>
      <c r="AV362" s="15" t="s">
        <v>169</v>
      </c>
      <c r="AW362" s="15" t="s">
        <v>32</v>
      </c>
      <c r="AX362" s="15" t="s">
        <v>84</v>
      </c>
      <c r="AY362" s="269" t="s">
        <v>162</v>
      </c>
    </row>
    <row r="363" s="2" customFormat="1" ht="37.8" customHeight="1">
      <c r="A363" s="39"/>
      <c r="B363" s="40"/>
      <c r="C363" s="220" t="s">
        <v>459</v>
      </c>
      <c r="D363" s="220" t="s">
        <v>164</v>
      </c>
      <c r="E363" s="221" t="s">
        <v>460</v>
      </c>
      <c r="F363" s="222" t="s">
        <v>461</v>
      </c>
      <c r="G363" s="223" t="s">
        <v>167</v>
      </c>
      <c r="H363" s="224">
        <v>1512</v>
      </c>
      <c r="I363" s="225"/>
      <c r="J363" s="226">
        <f>ROUND(I363*H363,2)</f>
        <v>0</v>
      </c>
      <c r="K363" s="222" t="s">
        <v>168</v>
      </c>
      <c r="L363" s="45"/>
      <c r="M363" s="227" t="s">
        <v>1</v>
      </c>
      <c r="N363" s="228" t="s">
        <v>41</v>
      </c>
      <c r="O363" s="92"/>
      <c r="P363" s="229">
        <f>O363*H363</f>
        <v>0</v>
      </c>
      <c r="Q363" s="229">
        <v>0</v>
      </c>
      <c r="R363" s="229">
        <f>Q363*H363</f>
        <v>0</v>
      </c>
      <c r="S363" s="229">
        <v>0</v>
      </c>
      <c r="T363" s="230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1" t="s">
        <v>169</v>
      </c>
      <c r="AT363" s="231" t="s">
        <v>164</v>
      </c>
      <c r="AU363" s="231" t="s">
        <v>86</v>
      </c>
      <c r="AY363" s="18" t="s">
        <v>162</v>
      </c>
      <c r="BE363" s="232">
        <f>IF(N363="základní",J363,0)</f>
        <v>0</v>
      </c>
      <c r="BF363" s="232">
        <f>IF(N363="snížená",J363,0)</f>
        <v>0</v>
      </c>
      <c r="BG363" s="232">
        <f>IF(N363="zákl. přenesená",J363,0)</f>
        <v>0</v>
      </c>
      <c r="BH363" s="232">
        <f>IF(N363="sníž. přenesená",J363,0)</f>
        <v>0</v>
      </c>
      <c r="BI363" s="232">
        <f>IF(N363="nulová",J363,0)</f>
        <v>0</v>
      </c>
      <c r="BJ363" s="18" t="s">
        <v>84</v>
      </c>
      <c r="BK363" s="232">
        <f>ROUND(I363*H363,2)</f>
        <v>0</v>
      </c>
      <c r="BL363" s="18" t="s">
        <v>169</v>
      </c>
      <c r="BM363" s="231" t="s">
        <v>462</v>
      </c>
    </row>
    <row r="364" s="13" customFormat="1">
      <c r="A364" s="13"/>
      <c r="B364" s="238"/>
      <c r="C364" s="239"/>
      <c r="D364" s="233" t="s">
        <v>173</v>
      </c>
      <c r="E364" s="240" t="s">
        <v>1</v>
      </c>
      <c r="F364" s="241" t="s">
        <v>399</v>
      </c>
      <c r="G364" s="239"/>
      <c r="H364" s="240" t="s">
        <v>1</v>
      </c>
      <c r="I364" s="242"/>
      <c r="J364" s="239"/>
      <c r="K364" s="239"/>
      <c r="L364" s="243"/>
      <c r="M364" s="244"/>
      <c r="N364" s="245"/>
      <c r="O364" s="245"/>
      <c r="P364" s="245"/>
      <c r="Q364" s="245"/>
      <c r="R364" s="245"/>
      <c r="S364" s="245"/>
      <c r="T364" s="24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7" t="s">
        <v>173</v>
      </c>
      <c r="AU364" s="247" t="s">
        <v>86</v>
      </c>
      <c r="AV364" s="13" t="s">
        <v>84</v>
      </c>
      <c r="AW364" s="13" t="s">
        <v>32</v>
      </c>
      <c r="AX364" s="13" t="s">
        <v>76</v>
      </c>
      <c r="AY364" s="247" t="s">
        <v>162</v>
      </c>
    </row>
    <row r="365" s="14" customFormat="1">
      <c r="A365" s="14"/>
      <c r="B365" s="248"/>
      <c r="C365" s="249"/>
      <c r="D365" s="233" t="s">
        <v>173</v>
      </c>
      <c r="E365" s="250" t="s">
        <v>1</v>
      </c>
      <c r="F365" s="251" t="s">
        <v>400</v>
      </c>
      <c r="G365" s="249"/>
      <c r="H365" s="252">
        <v>1512</v>
      </c>
      <c r="I365" s="253"/>
      <c r="J365" s="249"/>
      <c r="K365" s="249"/>
      <c r="L365" s="254"/>
      <c r="M365" s="255"/>
      <c r="N365" s="256"/>
      <c r="O365" s="256"/>
      <c r="P365" s="256"/>
      <c r="Q365" s="256"/>
      <c r="R365" s="256"/>
      <c r="S365" s="256"/>
      <c r="T365" s="25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8" t="s">
        <v>173</v>
      </c>
      <c r="AU365" s="258" t="s">
        <v>86</v>
      </c>
      <c r="AV365" s="14" t="s">
        <v>86</v>
      </c>
      <c r="AW365" s="14" t="s">
        <v>32</v>
      </c>
      <c r="AX365" s="14" t="s">
        <v>76</v>
      </c>
      <c r="AY365" s="258" t="s">
        <v>162</v>
      </c>
    </row>
    <row r="366" s="15" customFormat="1">
      <c r="A366" s="15"/>
      <c r="B366" s="259"/>
      <c r="C366" s="260"/>
      <c r="D366" s="233" t="s">
        <v>173</v>
      </c>
      <c r="E366" s="261" t="s">
        <v>1</v>
      </c>
      <c r="F366" s="262" t="s">
        <v>176</v>
      </c>
      <c r="G366" s="260"/>
      <c r="H366" s="263">
        <v>1512</v>
      </c>
      <c r="I366" s="264"/>
      <c r="J366" s="260"/>
      <c r="K366" s="260"/>
      <c r="L366" s="265"/>
      <c r="M366" s="266"/>
      <c r="N366" s="267"/>
      <c r="O366" s="267"/>
      <c r="P366" s="267"/>
      <c r="Q366" s="267"/>
      <c r="R366" s="267"/>
      <c r="S366" s="267"/>
      <c r="T366" s="268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9" t="s">
        <v>173</v>
      </c>
      <c r="AU366" s="269" t="s">
        <v>86</v>
      </c>
      <c r="AV366" s="15" t="s">
        <v>169</v>
      </c>
      <c r="AW366" s="15" t="s">
        <v>32</v>
      </c>
      <c r="AX366" s="15" t="s">
        <v>84</v>
      </c>
      <c r="AY366" s="269" t="s">
        <v>162</v>
      </c>
    </row>
    <row r="367" s="2" customFormat="1" ht="33" customHeight="1">
      <c r="A367" s="39"/>
      <c r="B367" s="40"/>
      <c r="C367" s="220" t="s">
        <v>463</v>
      </c>
      <c r="D367" s="220" t="s">
        <v>164</v>
      </c>
      <c r="E367" s="221" t="s">
        <v>464</v>
      </c>
      <c r="F367" s="222" t="s">
        <v>465</v>
      </c>
      <c r="G367" s="223" t="s">
        <v>167</v>
      </c>
      <c r="H367" s="224">
        <v>5324.5</v>
      </c>
      <c r="I367" s="225"/>
      <c r="J367" s="226">
        <f>ROUND(I367*H367,2)</f>
        <v>0</v>
      </c>
      <c r="K367" s="222" t="s">
        <v>168</v>
      </c>
      <c r="L367" s="45"/>
      <c r="M367" s="227" t="s">
        <v>1</v>
      </c>
      <c r="N367" s="228" t="s">
        <v>41</v>
      </c>
      <c r="O367" s="92"/>
      <c r="P367" s="229">
        <f>O367*H367</f>
        <v>0</v>
      </c>
      <c r="Q367" s="229">
        <v>0</v>
      </c>
      <c r="R367" s="229">
        <f>Q367*H367</f>
        <v>0</v>
      </c>
      <c r="S367" s="229">
        <v>0</v>
      </c>
      <c r="T367" s="230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1" t="s">
        <v>169</v>
      </c>
      <c r="AT367" s="231" t="s">
        <v>164</v>
      </c>
      <c r="AU367" s="231" t="s">
        <v>86</v>
      </c>
      <c r="AY367" s="18" t="s">
        <v>162</v>
      </c>
      <c r="BE367" s="232">
        <f>IF(N367="základní",J367,0)</f>
        <v>0</v>
      </c>
      <c r="BF367" s="232">
        <f>IF(N367="snížená",J367,0)</f>
        <v>0</v>
      </c>
      <c r="BG367" s="232">
        <f>IF(N367="zákl. přenesená",J367,0)</f>
        <v>0</v>
      </c>
      <c r="BH367" s="232">
        <f>IF(N367="sníž. přenesená",J367,0)</f>
        <v>0</v>
      </c>
      <c r="BI367" s="232">
        <f>IF(N367="nulová",J367,0)</f>
        <v>0</v>
      </c>
      <c r="BJ367" s="18" t="s">
        <v>84</v>
      </c>
      <c r="BK367" s="232">
        <f>ROUND(I367*H367,2)</f>
        <v>0</v>
      </c>
      <c r="BL367" s="18" t="s">
        <v>169</v>
      </c>
      <c r="BM367" s="231" t="s">
        <v>466</v>
      </c>
    </row>
    <row r="368" s="13" customFormat="1">
      <c r="A368" s="13"/>
      <c r="B368" s="238"/>
      <c r="C368" s="239"/>
      <c r="D368" s="233" t="s">
        <v>173</v>
      </c>
      <c r="E368" s="240" t="s">
        <v>1</v>
      </c>
      <c r="F368" s="241" t="s">
        <v>397</v>
      </c>
      <c r="G368" s="239"/>
      <c r="H368" s="240" t="s">
        <v>1</v>
      </c>
      <c r="I368" s="242"/>
      <c r="J368" s="239"/>
      <c r="K368" s="239"/>
      <c r="L368" s="243"/>
      <c r="M368" s="244"/>
      <c r="N368" s="245"/>
      <c r="O368" s="245"/>
      <c r="P368" s="245"/>
      <c r="Q368" s="245"/>
      <c r="R368" s="245"/>
      <c r="S368" s="245"/>
      <c r="T368" s="24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7" t="s">
        <v>173</v>
      </c>
      <c r="AU368" s="247" t="s">
        <v>86</v>
      </c>
      <c r="AV368" s="13" t="s">
        <v>84</v>
      </c>
      <c r="AW368" s="13" t="s">
        <v>32</v>
      </c>
      <c r="AX368" s="13" t="s">
        <v>76</v>
      </c>
      <c r="AY368" s="247" t="s">
        <v>162</v>
      </c>
    </row>
    <row r="369" s="14" customFormat="1">
      <c r="A369" s="14"/>
      <c r="B369" s="248"/>
      <c r="C369" s="249"/>
      <c r="D369" s="233" t="s">
        <v>173</v>
      </c>
      <c r="E369" s="250" t="s">
        <v>1</v>
      </c>
      <c r="F369" s="251" t="s">
        <v>398</v>
      </c>
      <c r="G369" s="249"/>
      <c r="H369" s="252">
        <v>5324.5</v>
      </c>
      <c r="I369" s="253"/>
      <c r="J369" s="249"/>
      <c r="K369" s="249"/>
      <c r="L369" s="254"/>
      <c r="M369" s="255"/>
      <c r="N369" s="256"/>
      <c r="O369" s="256"/>
      <c r="P369" s="256"/>
      <c r="Q369" s="256"/>
      <c r="R369" s="256"/>
      <c r="S369" s="256"/>
      <c r="T369" s="257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8" t="s">
        <v>173</v>
      </c>
      <c r="AU369" s="258" t="s">
        <v>86</v>
      </c>
      <c r="AV369" s="14" t="s">
        <v>86</v>
      </c>
      <c r="AW369" s="14" t="s">
        <v>32</v>
      </c>
      <c r="AX369" s="14" t="s">
        <v>76</v>
      </c>
      <c r="AY369" s="258" t="s">
        <v>162</v>
      </c>
    </row>
    <row r="370" s="15" customFormat="1">
      <c r="A370" s="15"/>
      <c r="B370" s="259"/>
      <c r="C370" s="260"/>
      <c r="D370" s="233" t="s">
        <v>173</v>
      </c>
      <c r="E370" s="261" t="s">
        <v>1</v>
      </c>
      <c r="F370" s="262" t="s">
        <v>176</v>
      </c>
      <c r="G370" s="260"/>
      <c r="H370" s="263">
        <v>5324.5</v>
      </c>
      <c r="I370" s="264"/>
      <c r="J370" s="260"/>
      <c r="K370" s="260"/>
      <c r="L370" s="265"/>
      <c r="M370" s="266"/>
      <c r="N370" s="267"/>
      <c r="O370" s="267"/>
      <c r="P370" s="267"/>
      <c r="Q370" s="267"/>
      <c r="R370" s="267"/>
      <c r="S370" s="267"/>
      <c r="T370" s="268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69" t="s">
        <v>173</v>
      </c>
      <c r="AU370" s="269" t="s">
        <v>86</v>
      </c>
      <c r="AV370" s="15" t="s">
        <v>169</v>
      </c>
      <c r="AW370" s="15" t="s">
        <v>32</v>
      </c>
      <c r="AX370" s="15" t="s">
        <v>84</v>
      </c>
      <c r="AY370" s="269" t="s">
        <v>162</v>
      </c>
    </row>
    <row r="371" s="2" customFormat="1" ht="37.8" customHeight="1">
      <c r="A371" s="39"/>
      <c r="B371" s="40"/>
      <c r="C371" s="220" t="s">
        <v>467</v>
      </c>
      <c r="D371" s="220" t="s">
        <v>164</v>
      </c>
      <c r="E371" s="221" t="s">
        <v>468</v>
      </c>
      <c r="F371" s="222" t="s">
        <v>469</v>
      </c>
      <c r="G371" s="223" t="s">
        <v>167</v>
      </c>
      <c r="H371" s="224">
        <v>4630</v>
      </c>
      <c r="I371" s="225"/>
      <c r="J371" s="226">
        <f>ROUND(I371*H371,2)</f>
        <v>0</v>
      </c>
      <c r="K371" s="222" t="s">
        <v>168</v>
      </c>
      <c r="L371" s="45"/>
      <c r="M371" s="227" t="s">
        <v>1</v>
      </c>
      <c r="N371" s="228" t="s">
        <v>41</v>
      </c>
      <c r="O371" s="92"/>
      <c r="P371" s="229">
        <f>O371*H371</f>
        <v>0</v>
      </c>
      <c r="Q371" s="229">
        <v>0</v>
      </c>
      <c r="R371" s="229">
        <f>Q371*H371</f>
        <v>0</v>
      </c>
      <c r="S371" s="229">
        <v>0</v>
      </c>
      <c r="T371" s="23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1" t="s">
        <v>169</v>
      </c>
      <c r="AT371" s="231" t="s">
        <v>164</v>
      </c>
      <c r="AU371" s="231" t="s">
        <v>86</v>
      </c>
      <c r="AY371" s="18" t="s">
        <v>162</v>
      </c>
      <c r="BE371" s="232">
        <f>IF(N371="základní",J371,0)</f>
        <v>0</v>
      </c>
      <c r="BF371" s="232">
        <f>IF(N371="snížená",J371,0)</f>
        <v>0</v>
      </c>
      <c r="BG371" s="232">
        <f>IF(N371="zákl. přenesená",J371,0)</f>
        <v>0</v>
      </c>
      <c r="BH371" s="232">
        <f>IF(N371="sníž. přenesená",J371,0)</f>
        <v>0</v>
      </c>
      <c r="BI371" s="232">
        <f>IF(N371="nulová",J371,0)</f>
        <v>0</v>
      </c>
      <c r="BJ371" s="18" t="s">
        <v>84</v>
      </c>
      <c r="BK371" s="232">
        <f>ROUND(I371*H371,2)</f>
        <v>0</v>
      </c>
      <c r="BL371" s="18" t="s">
        <v>169</v>
      </c>
      <c r="BM371" s="231" t="s">
        <v>470</v>
      </c>
    </row>
    <row r="372" s="13" customFormat="1">
      <c r="A372" s="13"/>
      <c r="B372" s="238"/>
      <c r="C372" s="239"/>
      <c r="D372" s="233" t="s">
        <v>173</v>
      </c>
      <c r="E372" s="240" t="s">
        <v>1</v>
      </c>
      <c r="F372" s="241" t="s">
        <v>397</v>
      </c>
      <c r="G372" s="239"/>
      <c r="H372" s="240" t="s">
        <v>1</v>
      </c>
      <c r="I372" s="242"/>
      <c r="J372" s="239"/>
      <c r="K372" s="239"/>
      <c r="L372" s="243"/>
      <c r="M372" s="244"/>
      <c r="N372" s="245"/>
      <c r="O372" s="245"/>
      <c r="P372" s="245"/>
      <c r="Q372" s="245"/>
      <c r="R372" s="245"/>
      <c r="S372" s="245"/>
      <c r="T372" s="24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7" t="s">
        <v>173</v>
      </c>
      <c r="AU372" s="247" t="s">
        <v>86</v>
      </c>
      <c r="AV372" s="13" t="s">
        <v>84</v>
      </c>
      <c r="AW372" s="13" t="s">
        <v>32</v>
      </c>
      <c r="AX372" s="13" t="s">
        <v>76</v>
      </c>
      <c r="AY372" s="247" t="s">
        <v>162</v>
      </c>
    </row>
    <row r="373" s="14" customFormat="1">
      <c r="A373" s="14"/>
      <c r="B373" s="248"/>
      <c r="C373" s="249"/>
      <c r="D373" s="233" t="s">
        <v>173</v>
      </c>
      <c r="E373" s="250" t="s">
        <v>1</v>
      </c>
      <c r="F373" s="251" t="s">
        <v>471</v>
      </c>
      <c r="G373" s="249"/>
      <c r="H373" s="252">
        <v>4630</v>
      </c>
      <c r="I373" s="253"/>
      <c r="J373" s="249"/>
      <c r="K373" s="249"/>
      <c r="L373" s="254"/>
      <c r="M373" s="255"/>
      <c r="N373" s="256"/>
      <c r="O373" s="256"/>
      <c r="P373" s="256"/>
      <c r="Q373" s="256"/>
      <c r="R373" s="256"/>
      <c r="S373" s="256"/>
      <c r="T373" s="25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8" t="s">
        <v>173</v>
      </c>
      <c r="AU373" s="258" t="s">
        <v>86</v>
      </c>
      <c r="AV373" s="14" t="s">
        <v>86</v>
      </c>
      <c r="AW373" s="14" t="s">
        <v>32</v>
      </c>
      <c r="AX373" s="14" t="s">
        <v>76</v>
      </c>
      <c r="AY373" s="258" t="s">
        <v>162</v>
      </c>
    </row>
    <row r="374" s="15" customFormat="1">
      <c r="A374" s="15"/>
      <c r="B374" s="259"/>
      <c r="C374" s="260"/>
      <c r="D374" s="233" t="s">
        <v>173</v>
      </c>
      <c r="E374" s="261" t="s">
        <v>1</v>
      </c>
      <c r="F374" s="262" t="s">
        <v>176</v>
      </c>
      <c r="G374" s="260"/>
      <c r="H374" s="263">
        <v>4630</v>
      </c>
      <c r="I374" s="264"/>
      <c r="J374" s="260"/>
      <c r="K374" s="260"/>
      <c r="L374" s="265"/>
      <c r="M374" s="266"/>
      <c r="N374" s="267"/>
      <c r="O374" s="267"/>
      <c r="P374" s="267"/>
      <c r="Q374" s="267"/>
      <c r="R374" s="267"/>
      <c r="S374" s="267"/>
      <c r="T374" s="268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69" t="s">
        <v>173</v>
      </c>
      <c r="AU374" s="269" t="s">
        <v>86</v>
      </c>
      <c r="AV374" s="15" t="s">
        <v>169</v>
      </c>
      <c r="AW374" s="15" t="s">
        <v>32</v>
      </c>
      <c r="AX374" s="15" t="s">
        <v>84</v>
      </c>
      <c r="AY374" s="269" t="s">
        <v>162</v>
      </c>
    </row>
    <row r="375" s="2" customFormat="1" ht="49.05" customHeight="1">
      <c r="A375" s="39"/>
      <c r="B375" s="40"/>
      <c r="C375" s="220" t="s">
        <v>472</v>
      </c>
      <c r="D375" s="220" t="s">
        <v>164</v>
      </c>
      <c r="E375" s="221" t="s">
        <v>473</v>
      </c>
      <c r="F375" s="222" t="s">
        <v>474</v>
      </c>
      <c r="G375" s="223" t="s">
        <v>167</v>
      </c>
      <c r="H375" s="224">
        <v>4630</v>
      </c>
      <c r="I375" s="225"/>
      <c r="J375" s="226">
        <f>ROUND(I375*H375,2)</f>
        <v>0</v>
      </c>
      <c r="K375" s="222" t="s">
        <v>168</v>
      </c>
      <c r="L375" s="45"/>
      <c r="M375" s="227" t="s">
        <v>1</v>
      </c>
      <c r="N375" s="228" t="s">
        <v>41</v>
      </c>
      <c r="O375" s="92"/>
      <c r="P375" s="229">
        <f>O375*H375</f>
        <v>0</v>
      </c>
      <c r="Q375" s="229">
        <v>0</v>
      </c>
      <c r="R375" s="229">
        <f>Q375*H375</f>
        <v>0</v>
      </c>
      <c r="S375" s="229">
        <v>0</v>
      </c>
      <c r="T375" s="23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1" t="s">
        <v>169</v>
      </c>
      <c r="AT375" s="231" t="s">
        <v>164</v>
      </c>
      <c r="AU375" s="231" t="s">
        <v>86</v>
      </c>
      <c r="AY375" s="18" t="s">
        <v>162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8" t="s">
        <v>84</v>
      </c>
      <c r="BK375" s="232">
        <f>ROUND(I375*H375,2)</f>
        <v>0</v>
      </c>
      <c r="BL375" s="18" t="s">
        <v>169</v>
      </c>
      <c r="BM375" s="231" t="s">
        <v>475</v>
      </c>
    </row>
    <row r="376" s="13" customFormat="1">
      <c r="A376" s="13"/>
      <c r="B376" s="238"/>
      <c r="C376" s="239"/>
      <c r="D376" s="233" t="s">
        <v>173</v>
      </c>
      <c r="E376" s="240" t="s">
        <v>1</v>
      </c>
      <c r="F376" s="241" t="s">
        <v>397</v>
      </c>
      <c r="G376" s="239"/>
      <c r="H376" s="240" t="s">
        <v>1</v>
      </c>
      <c r="I376" s="242"/>
      <c r="J376" s="239"/>
      <c r="K376" s="239"/>
      <c r="L376" s="243"/>
      <c r="M376" s="244"/>
      <c r="N376" s="245"/>
      <c r="O376" s="245"/>
      <c r="P376" s="245"/>
      <c r="Q376" s="245"/>
      <c r="R376" s="245"/>
      <c r="S376" s="245"/>
      <c r="T376" s="24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7" t="s">
        <v>173</v>
      </c>
      <c r="AU376" s="247" t="s">
        <v>86</v>
      </c>
      <c r="AV376" s="13" t="s">
        <v>84</v>
      </c>
      <c r="AW376" s="13" t="s">
        <v>32</v>
      </c>
      <c r="AX376" s="13" t="s">
        <v>76</v>
      </c>
      <c r="AY376" s="247" t="s">
        <v>162</v>
      </c>
    </row>
    <row r="377" s="14" customFormat="1">
      <c r="A377" s="14"/>
      <c r="B377" s="248"/>
      <c r="C377" s="249"/>
      <c r="D377" s="233" t="s">
        <v>173</v>
      </c>
      <c r="E377" s="250" t="s">
        <v>1</v>
      </c>
      <c r="F377" s="251" t="s">
        <v>471</v>
      </c>
      <c r="G377" s="249"/>
      <c r="H377" s="252">
        <v>4630</v>
      </c>
      <c r="I377" s="253"/>
      <c r="J377" s="249"/>
      <c r="K377" s="249"/>
      <c r="L377" s="254"/>
      <c r="M377" s="255"/>
      <c r="N377" s="256"/>
      <c r="O377" s="256"/>
      <c r="P377" s="256"/>
      <c r="Q377" s="256"/>
      <c r="R377" s="256"/>
      <c r="S377" s="256"/>
      <c r="T377" s="25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8" t="s">
        <v>173</v>
      </c>
      <c r="AU377" s="258" t="s">
        <v>86</v>
      </c>
      <c r="AV377" s="14" t="s">
        <v>86</v>
      </c>
      <c r="AW377" s="14" t="s">
        <v>32</v>
      </c>
      <c r="AX377" s="14" t="s">
        <v>76</v>
      </c>
      <c r="AY377" s="258" t="s">
        <v>162</v>
      </c>
    </row>
    <row r="378" s="15" customFormat="1">
      <c r="A378" s="15"/>
      <c r="B378" s="259"/>
      <c r="C378" s="260"/>
      <c r="D378" s="233" t="s">
        <v>173</v>
      </c>
      <c r="E378" s="261" t="s">
        <v>1</v>
      </c>
      <c r="F378" s="262" t="s">
        <v>176</v>
      </c>
      <c r="G378" s="260"/>
      <c r="H378" s="263">
        <v>4630</v>
      </c>
      <c r="I378" s="264"/>
      <c r="J378" s="260"/>
      <c r="K378" s="260"/>
      <c r="L378" s="265"/>
      <c r="M378" s="266"/>
      <c r="N378" s="267"/>
      <c r="O378" s="267"/>
      <c r="P378" s="267"/>
      <c r="Q378" s="267"/>
      <c r="R378" s="267"/>
      <c r="S378" s="267"/>
      <c r="T378" s="268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69" t="s">
        <v>173</v>
      </c>
      <c r="AU378" s="269" t="s">
        <v>86</v>
      </c>
      <c r="AV378" s="15" t="s">
        <v>169</v>
      </c>
      <c r="AW378" s="15" t="s">
        <v>32</v>
      </c>
      <c r="AX378" s="15" t="s">
        <v>84</v>
      </c>
      <c r="AY378" s="269" t="s">
        <v>162</v>
      </c>
    </row>
    <row r="379" s="2" customFormat="1" ht="44.25" customHeight="1">
      <c r="A379" s="39"/>
      <c r="B379" s="40"/>
      <c r="C379" s="220" t="s">
        <v>476</v>
      </c>
      <c r="D379" s="220" t="s">
        <v>164</v>
      </c>
      <c r="E379" s="221" t="s">
        <v>477</v>
      </c>
      <c r="F379" s="222" t="s">
        <v>478</v>
      </c>
      <c r="G379" s="223" t="s">
        <v>167</v>
      </c>
      <c r="H379" s="224">
        <v>4630</v>
      </c>
      <c r="I379" s="225"/>
      <c r="J379" s="226">
        <f>ROUND(I379*H379,2)</f>
        <v>0</v>
      </c>
      <c r="K379" s="222" t="s">
        <v>168</v>
      </c>
      <c r="L379" s="45"/>
      <c r="M379" s="227" t="s">
        <v>1</v>
      </c>
      <c r="N379" s="228" t="s">
        <v>41</v>
      </c>
      <c r="O379" s="92"/>
      <c r="P379" s="229">
        <f>O379*H379</f>
        <v>0</v>
      </c>
      <c r="Q379" s="229">
        <v>0</v>
      </c>
      <c r="R379" s="229">
        <f>Q379*H379</f>
        <v>0</v>
      </c>
      <c r="S379" s="229">
        <v>0</v>
      </c>
      <c r="T379" s="230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31" t="s">
        <v>169</v>
      </c>
      <c r="AT379" s="231" t="s">
        <v>164</v>
      </c>
      <c r="AU379" s="231" t="s">
        <v>86</v>
      </c>
      <c r="AY379" s="18" t="s">
        <v>162</v>
      </c>
      <c r="BE379" s="232">
        <f>IF(N379="základní",J379,0)</f>
        <v>0</v>
      </c>
      <c r="BF379" s="232">
        <f>IF(N379="snížená",J379,0)</f>
        <v>0</v>
      </c>
      <c r="BG379" s="232">
        <f>IF(N379="zákl. přenesená",J379,0)</f>
        <v>0</v>
      </c>
      <c r="BH379" s="232">
        <f>IF(N379="sníž. přenesená",J379,0)</f>
        <v>0</v>
      </c>
      <c r="BI379" s="232">
        <f>IF(N379="nulová",J379,0)</f>
        <v>0</v>
      </c>
      <c r="BJ379" s="18" t="s">
        <v>84</v>
      </c>
      <c r="BK379" s="232">
        <f>ROUND(I379*H379,2)</f>
        <v>0</v>
      </c>
      <c r="BL379" s="18" t="s">
        <v>169</v>
      </c>
      <c r="BM379" s="231" t="s">
        <v>479</v>
      </c>
    </row>
    <row r="380" s="13" customFormat="1">
      <c r="A380" s="13"/>
      <c r="B380" s="238"/>
      <c r="C380" s="239"/>
      <c r="D380" s="233" t="s">
        <v>173</v>
      </c>
      <c r="E380" s="240" t="s">
        <v>1</v>
      </c>
      <c r="F380" s="241" t="s">
        <v>397</v>
      </c>
      <c r="G380" s="239"/>
      <c r="H380" s="240" t="s">
        <v>1</v>
      </c>
      <c r="I380" s="242"/>
      <c r="J380" s="239"/>
      <c r="K380" s="239"/>
      <c r="L380" s="243"/>
      <c r="M380" s="244"/>
      <c r="N380" s="245"/>
      <c r="O380" s="245"/>
      <c r="P380" s="245"/>
      <c r="Q380" s="245"/>
      <c r="R380" s="245"/>
      <c r="S380" s="245"/>
      <c r="T380" s="24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7" t="s">
        <v>173</v>
      </c>
      <c r="AU380" s="247" t="s">
        <v>86</v>
      </c>
      <c r="AV380" s="13" t="s">
        <v>84</v>
      </c>
      <c r="AW380" s="13" t="s">
        <v>32</v>
      </c>
      <c r="AX380" s="13" t="s">
        <v>76</v>
      </c>
      <c r="AY380" s="247" t="s">
        <v>162</v>
      </c>
    </row>
    <row r="381" s="14" customFormat="1">
      <c r="A381" s="14"/>
      <c r="B381" s="248"/>
      <c r="C381" s="249"/>
      <c r="D381" s="233" t="s">
        <v>173</v>
      </c>
      <c r="E381" s="250" t="s">
        <v>1</v>
      </c>
      <c r="F381" s="251" t="s">
        <v>471</v>
      </c>
      <c r="G381" s="249"/>
      <c r="H381" s="252">
        <v>4630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8" t="s">
        <v>173</v>
      </c>
      <c r="AU381" s="258" t="s">
        <v>86</v>
      </c>
      <c r="AV381" s="14" t="s">
        <v>86</v>
      </c>
      <c r="AW381" s="14" t="s">
        <v>32</v>
      </c>
      <c r="AX381" s="14" t="s">
        <v>76</v>
      </c>
      <c r="AY381" s="258" t="s">
        <v>162</v>
      </c>
    </row>
    <row r="382" s="15" customFormat="1">
      <c r="A382" s="15"/>
      <c r="B382" s="259"/>
      <c r="C382" s="260"/>
      <c r="D382" s="233" t="s">
        <v>173</v>
      </c>
      <c r="E382" s="261" t="s">
        <v>1</v>
      </c>
      <c r="F382" s="262" t="s">
        <v>176</v>
      </c>
      <c r="G382" s="260"/>
      <c r="H382" s="263">
        <v>4630</v>
      </c>
      <c r="I382" s="264"/>
      <c r="J382" s="260"/>
      <c r="K382" s="260"/>
      <c r="L382" s="265"/>
      <c r="M382" s="266"/>
      <c r="N382" s="267"/>
      <c r="O382" s="267"/>
      <c r="P382" s="267"/>
      <c r="Q382" s="267"/>
      <c r="R382" s="267"/>
      <c r="S382" s="267"/>
      <c r="T382" s="268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69" t="s">
        <v>173</v>
      </c>
      <c r="AU382" s="269" t="s">
        <v>86</v>
      </c>
      <c r="AV382" s="15" t="s">
        <v>169</v>
      </c>
      <c r="AW382" s="15" t="s">
        <v>32</v>
      </c>
      <c r="AX382" s="15" t="s">
        <v>84</v>
      </c>
      <c r="AY382" s="269" t="s">
        <v>162</v>
      </c>
    </row>
    <row r="383" s="2" customFormat="1" ht="24.15" customHeight="1">
      <c r="A383" s="39"/>
      <c r="B383" s="40"/>
      <c r="C383" s="220" t="s">
        <v>480</v>
      </c>
      <c r="D383" s="220" t="s">
        <v>164</v>
      </c>
      <c r="E383" s="221" t="s">
        <v>481</v>
      </c>
      <c r="F383" s="222" t="s">
        <v>482</v>
      </c>
      <c r="G383" s="223" t="s">
        <v>167</v>
      </c>
      <c r="H383" s="224">
        <v>9260</v>
      </c>
      <c r="I383" s="225"/>
      <c r="J383" s="226">
        <f>ROUND(I383*H383,2)</f>
        <v>0</v>
      </c>
      <c r="K383" s="222" t="s">
        <v>168</v>
      </c>
      <c r="L383" s="45"/>
      <c r="M383" s="227" t="s">
        <v>1</v>
      </c>
      <c r="N383" s="228" t="s">
        <v>41</v>
      </c>
      <c r="O383" s="92"/>
      <c r="P383" s="229">
        <f>O383*H383</f>
        <v>0</v>
      </c>
      <c r="Q383" s="229">
        <v>0</v>
      </c>
      <c r="R383" s="229">
        <f>Q383*H383</f>
        <v>0</v>
      </c>
      <c r="S383" s="229">
        <v>0</v>
      </c>
      <c r="T383" s="23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1" t="s">
        <v>169</v>
      </c>
      <c r="AT383" s="231" t="s">
        <v>164</v>
      </c>
      <c r="AU383" s="231" t="s">
        <v>86</v>
      </c>
      <c r="AY383" s="18" t="s">
        <v>162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8" t="s">
        <v>84</v>
      </c>
      <c r="BK383" s="232">
        <f>ROUND(I383*H383,2)</f>
        <v>0</v>
      </c>
      <c r="BL383" s="18" t="s">
        <v>169</v>
      </c>
      <c r="BM383" s="231" t="s">
        <v>483</v>
      </c>
    </row>
    <row r="384" s="13" customFormat="1">
      <c r="A384" s="13"/>
      <c r="B384" s="238"/>
      <c r="C384" s="239"/>
      <c r="D384" s="233" t="s">
        <v>173</v>
      </c>
      <c r="E384" s="240" t="s">
        <v>1</v>
      </c>
      <c r="F384" s="241" t="s">
        <v>484</v>
      </c>
      <c r="G384" s="239"/>
      <c r="H384" s="240" t="s">
        <v>1</v>
      </c>
      <c r="I384" s="242"/>
      <c r="J384" s="239"/>
      <c r="K384" s="239"/>
      <c r="L384" s="243"/>
      <c r="M384" s="244"/>
      <c r="N384" s="245"/>
      <c r="O384" s="245"/>
      <c r="P384" s="245"/>
      <c r="Q384" s="245"/>
      <c r="R384" s="245"/>
      <c r="S384" s="245"/>
      <c r="T384" s="246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7" t="s">
        <v>173</v>
      </c>
      <c r="AU384" s="247" t="s">
        <v>86</v>
      </c>
      <c r="AV384" s="13" t="s">
        <v>84</v>
      </c>
      <c r="AW384" s="13" t="s">
        <v>32</v>
      </c>
      <c r="AX384" s="13" t="s">
        <v>76</v>
      </c>
      <c r="AY384" s="247" t="s">
        <v>162</v>
      </c>
    </row>
    <row r="385" s="14" customFormat="1">
      <c r="A385" s="14"/>
      <c r="B385" s="248"/>
      <c r="C385" s="249"/>
      <c r="D385" s="233" t="s">
        <v>173</v>
      </c>
      <c r="E385" s="250" t="s">
        <v>1</v>
      </c>
      <c r="F385" s="251" t="s">
        <v>485</v>
      </c>
      <c r="G385" s="249"/>
      <c r="H385" s="252">
        <v>9260</v>
      </c>
      <c r="I385" s="253"/>
      <c r="J385" s="249"/>
      <c r="K385" s="249"/>
      <c r="L385" s="254"/>
      <c r="M385" s="255"/>
      <c r="N385" s="256"/>
      <c r="O385" s="256"/>
      <c r="P385" s="256"/>
      <c r="Q385" s="256"/>
      <c r="R385" s="256"/>
      <c r="S385" s="256"/>
      <c r="T385" s="257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8" t="s">
        <v>173</v>
      </c>
      <c r="AU385" s="258" t="s">
        <v>86</v>
      </c>
      <c r="AV385" s="14" t="s">
        <v>86</v>
      </c>
      <c r="AW385" s="14" t="s">
        <v>32</v>
      </c>
      <c r="AX385" s="14" t="s">
        <v>76</v>
      </c>
      <c r="AY385" s="258" t="s">
        <v>162</v>
      </c>
    </row>
    <row r="386" s="15" customFormat="1">
      <c r="A386" s="15"/>
      <c r="B386" s="259"/>
      <c r="C386" s="260"/>
      <c r="D386" s="233" t="s">
        <v>173</v>
      </c>
      <c r="E386" s="261" t="s">
        <v>1</v>
      </c>
      <c r="F386" s="262" t="s">
        <v>176</v>
      </c>
      <c r="G386" s="260"/>
      <c r="H386" s="263">
        <v>9260</v>
      </c>
      <c r="I386" s="264"/>
      <c r="J386" s="260"/>
      <c r="K386" s="260"/>
      <c r="L386" s="265"/>
      <c r="M386" s="266"/>
      <c r="N386" s="267"/>
      <c r="O386" s="267"/>
      <c r="P386" s="267"/>
      <c r="Q386" s="267"/>
      <c r="R386" s="267"/>
      <c r="S386" s="267"/>
      <c r="T386" s="268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69" t="s">
        <v>173</v>
      </c>
      <c r="AU386" s="269" t="s">
        <v>86</v>
      </c>
      <c r="AV386" s="15" t="s">
        <v>169</v>
      </c>
      <c r="AW386" s="15" t="s">
        <v>32</v>
      </c>
      <c r="AX386" s="15" t="s">
        <v>84</v>
      </c>
      <c r="AY386" s="269" t="s">
        <v>162</v>
      </c>
    </row>
    <row r="387" s="2" customFormat="1" ht="49.05" customHeight="1">
      <c r="A387" s="39"/>
      <c r="B387" s="40"/>
      <c r="C387" s="220" t="s">
        <v>486</v>
      </c>
      <c r="D387" s="220" t="s">
        <v>164</v>
      </c>
      <c r="E387" s="221" t="s">
        <v>487</v>
      </c>
      <c r="F387" s="222" t="s">
        <v>488</v>
      </c>
      <c r="G387" s="223" t="s">
        <v>167</v>
      </c>
      <c r="H387" s="224">
        <v>4630</v>
      </c>
      <c r="I387" s="225"/>
      <c r="J387" s="226">
        <f>ROUND(I387*H387,2)</f>
        <v>0</v>
      </c>
      <c r="K387" s="222" t="s">
        <v>168</v>
      </c>
      <c r="L387" s="45"/>
      <c r="M387" s="227" t="s">
        <v>1</v>
      </c>
      <c r="N387" s="228" t="s">
        <v>41</v>
      </c>
      <c r="O387" s="92"/>
      <c r="P387" s="229">
        <f>O387*H387</f>
        <v>0</v>
      </c>
      <c r="Q387" s="229">
        <v>0</v>
      </c>
      <c r="R387" s="229">
        <f>Q387*H387</f>
        <v>0</v>
      </c>
      <c r="S387" s="229">
        <v>0</v>
      </c>
      <c r="T387" s="23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1" t="s">
        <v>169</v>
      </c>
      <c r="AT387" s="231" t="s">
        <v>164</v>
      </c>
      <c r="AU387" s="231" t="s">
        <v>86</v>
      </c>
      <c r="AY387" s="18" t="s">
        <v>162</v>
      </c>
      <c r="BE387" s="232">
        <f>IF(N387="základní",J387,0)</f>
        <v>0</v>
      </c>
      <c r="BF387" s="232">
        <f>IF(N387="snížená",J387,0)</f>
        <v>0</v>
      </c>
      <c r="BG387" s="232">
        <f>IF(N387="zákl. přenesená",J387,0)</f>
        <v>0</v>
      </c>
      <c r="BH387" s="232">
        <f>IF(N387="sníž. přenesená",J387,0)</f>
        <v>0</v>
      </c>
      <c r="BI387" s="232">
        <f>IF(N387="nulová",J387,0)</f>
        <v>0</v>
      </c>
      <c r="BJ387" s="18" t="s">
        <v>84</v>
      </c>
      <c r="BK387" s="232">
        <f>ROUND(I387*H387,2)</f>
        <v>0</v>
      </c>
      <c r="BL387" s="18" t="s">
        <v>169</v>
      </c>
      <c r="BM387" s="231" t="s">
        <v>489</v>
      </c>
    </row>
    <row r="388" s="13" customFormat="1">
      <c r="A388" s="13"/>
      <c r="B388" s="238"/>
      <c r="C388" s="239"/>
      <c r="D388" s="233" t="s">
        <v>173</v>
      </c>
      <c r="E388" s="240" t="s">
        <v>1</v>
      </c>
      <c r="F388" s="241" t="s">
        <v>397</v>
      </c>
      <c r="G388" s="239"/>
      <c r="H388" s="240" t="s">
        <v>1</v>
      </c>
      <c r="I388" s="242"/>
      <c r="J388" s="239"/>
      <c r="K388" s="239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173</v>
      </c>
      <c r="AU388" s="247" t="s">
        <v>86</v>
      </c>
      <c r="AV388" s="13" t="s">
        <v>84</v>
      </c>
      <c r="AW388" s="13" t="s">
        <v>32</v>
      </c>
      <c r="AX388" s="13" t="s">
        <v>76</v>
      </c>
      <c r="AY388" s="247" t="s">
        <v>162</v>
      </c>
    </row>
    <row r="389" s="14" customFormat="1">
      <c r="A389" s="14"/>
      <c r="B389" s="248"/>
      <c r="C389" s="249"/>
      <c r="D389" s="233" t="s">
        <v>173</v>
      </c>
      <c r="E389" s="250" t="s">
        <v>1</v>
      </c>
      <c r="F389" s="251" t="s">
        <v>471</v>
      </c>
      <c r="G389" s="249"/>
      <c r="H389" s="252">
        <v>4630</v>
      </c>
      <c r="I389" s="253"/>
      <c r="J389" s="249"/>
      <c r="K389" s="249"/>
      <c r="L389" s="254"/>
      <c r="M389" s="255"/>
      <c r="N389" s="256"/>
      <c r="O389" s="256"/>
      <c r="P389" s="256"/>
      <c r="Q389" s="256"/>
      <c r="R389" s="256"/>
      <c r="S389" s="256"/>
      <c r="T389" s="25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8" t="s">
        <v>173</v>
      </c>
      <c r="AU389" s="258" t="s">
        <v>86</v>
      </c>
      <c r="AV389" s="14" t="s">
        <v>86</v>
      </c>
      <c r="AW389" s="14" t="s">
        <v>32</v>
      </c>
      <c r="AX389" s="14" t="s">
        <v>76</v>
      </c>
      <c r="AY389" s="258" t="s">
        <v>162</v>
      </c>
    </row>
    <row r="390" s="15" customFormat="1">
      <c r="A390" s="15"/>
      <c r="B390" s="259"/>
      <c r="C390" s="260"/>
      <c r="D390" s="233" t="s">
        <v>173</v>
      </c>
      <c r="E390" s="261" t="s">
        <v>1</v>
      </c>
      <c r="F390" s="262" t="s">
        <v>176</v>
      </c>
      <c r="G390" s="260"/>
      <c r="H390" s="263">
        <v>4630</v>
      </c>
      <c r="I390" s="264"/>
      <c r="J390" s="260"/>
      <c r="K390" s="260"/>
      <c r="L390" s="265"/>
      <c r="M390" s="266"/>
      <c r="N390" s="267"/>
      <c r="O390" s="267"/>
      <c r="P390" s="267"/>
      <c r="Q390" s="267"/>
      <c r="R390" s="267"/>
      <c r="S390" s="267"/>
      <c r="T390" s="268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69" t="s">
        <v>173</v>
      </c>
      <c r="AU390" s="269" t="s">
        <v>86</v>
      </c>
      <c r="AV390" s="15" t="s">
        <v>169</v>
      </c>
      <c r="AW390" s="15" t="s">
        <v>32</v>
      </c>
      <c r="AX390" s="15" t="s">
        <v>84</v>
      </c>
      <c r="AY390" s="269" t="s">
        <v>162</v>
      </c>
    </row>
    <row r="391" s="2" customFormat="1" ht="44.25" customHeight="1">
      <c r="A391" s="39"/>
      <c r="B391" s="40"/>
      <c r="C391" s="220" t="s">
        <v>490</v>
      </c>
      <c r="D391" s="220" t="s">
        <v>164</v>
      </c>
      <c r="E391" s="221" t="s">
        <v>491</v>
      </c>
      <c r="F391" s="222" t="s">
        <v>492</v>
      </c>
      <c r="G391" s="223" t="s">
        <v>167</v>
      </c>
      <c r="H391" s="224">
        <v>123</v>
      </c>
      <c r="I391" s="225"/>
      <c r="J391" s="226">
        <f>ROUND(I391*H391,2)</f>
        <v>0</v>
      </c>
      <c r="K391" s="222" t="s">
        <v>168</v>
      </c>
      <c r="L391" s="45"/>
      <c r="M391" s="227" t="s">
        <v>1</v>
      </c>
      <c r="N391" s="228" t="s">
        <v>41</v>
      </c>
      <c r="O391" s="92"/>
      <c r="P391" s="229">
        <f>O391*H391</f>
        <v>0</v>
      </c>
      <c r="Q391" s="229">
        <v>0</v>
      </c>
      <c r="R391" s="229">
        <f>Q391*H391</f>
        <v>0</v>
      </c>
      <c r="S391" s="229">
        <v>0</v>
      </c>
      <c r="T391" s="230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31" t="s">
        <v>169</v>
      </c>
      <c r="AT391" s="231" t="s">
        <v>164</v>
      </c>
      <c r="AU391" s="231" t="s">
        <v>86</v>
      </c>
      <c r="AY391" s="18" t="s">
        <v>162</v>
      </c>
      <c r="BE391" s="232">
        <f>IF(N391="základní",J391,0)</f>
        <v>0</v>
      </c>
      <c r="BF391" s="232">
        <f>IF(N391="snížená",J391,0)</f>
        <v>0</v>
      </c>
      <c r="BG391" s="232">
        <f>IF(N391="zákl. přenesená",J391,0)</f>
        <v>0</v>
      </c>
      <c r="BH391" s="232">
        <f>IF(N391="sníž. přenesená",J391,0)</f>
        <v>0</v>
      </c>
      <c r="BI391" s="232">
        <f>IF(N391="nulová",J391,0)</f>
        <v>0</v>
      </c>
      <c r="BJ391" s="18" t="s">
        <v>84</v>
      </c>
      <c r="BK391" s="232">
        <f>ROUND(I391*H391,2)</f>
        <v>0</v>
      </c>
      <c r="BL391" s="18" t="s">
        <v>169</v>
      </c>
      <c r="BM391" s="231" t="s">
        <v>493</v>
      </c>
    </row>
    <row r="392" s="13" customFormat="1">
      <c r="A392" s="13"/>
      <c r="B392" s="238"/>
      <c r="C392" s="239"/>
      <c r="D392" s="233" t="s">
        <v>173</v>
      </c>
      <c r="E392" s="240" t="s">
        <v>1</v>
      </c>
      <c r="F392" s="241" t="s">
        <v>401</v>
      </c>
      <c r="G392" s="239"/>
      <c r="H392" s="240" t="s">
        <v>1</v>
      </c>
      <c r="I392" s="242"/>
      <c r="J392" s="239"/>
      <c r="K392" s="239"/>
      <c r="L392" s="243"/>
      <c r="M392" s="244"/>
      <c r="N392" s="245"/>
      <c r="O392" s="245"/>
      <c r="P392" s="245"/>
      <c r="Q392" s="245"/>
      <c r="R392" s="245"/>
      <c r="S392" s="245"/>
      <c r="T392" s="24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7" t="s">
        <v>173</v>
      </c>
      <c r="AU392" s="247" t="s">
        <v>86</v>
      </c>
      <c r="AV392" s="13" t="s">
        <v>84</v>
      </c>
      <c r="AW392" s="13" t="s">
        <v>32</v>
      </c>
      <c r="AX392" s="13" t="s">
        <v>76</v>
      </c>
      <c r="AY392" s="247" t="s">
        <v>162</v>
      </c>
    </row>
    <row r="393" s="14" customFormat="1">
      <c r="A393" s="14"/>
      <c r="B393" s="248"/>
      <c r="C393" s="249"/>
      <c r="D393" s="233" t="s">
        <v>173</v>
      </c>
      <c r="E393" s="250" t="s">
        <v>1</v>
      </c>
      <c r="F393" s="251" t="s">
        <v>402</v>
      </c>
      <c r="G393" s="249"/>
      <c r="H393" s="252">
        <v>123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173</v>
      </c>
      <c r="AU393" s="258" t="s">
        <v>86</v>
      </c>
      <c r="AV393" s="14" t="s">
        <v>86</v>
      </c>
      <c r="AW393" s="14" t="s">
        <v>32</v>
      </c>
      <c r="AX393" s="14" t="s">
        <v>76</v>
      </c>
      <c r="AY393" s="258" t="s">
        <v>162</v>
      </c>
    </row>
    <row r="394" s="15" customFormat="1">
      <c r="A394" s="15"/>
      <c r="B394" s="259"/>
      <c r="C394" s="260"/>
      <c r="D394" s="233" t="s">
        <v>173</v>
      </c>
      <c r="E394" s="261" t="s">
        <v>1</v>
      </c>
      <c r="F394" s="262" t="s">
        <v>176</v>
      </c>
      <c r="G394" s="260"/>
      <c r="H394" s="263">
        <v>123</v>
      </c>
      <c r="I394" s="264"/>
      <c r="J394" s="260"/>
      <c r="K394" s="260"/>
      <c r="L394" s="265"/>
      <c r="M394" s="266"/>
      <c r="N394" s="267"/>
      <c r="O394" s="267"/>
      <c r="P394" s="267"/>
      <c r="Q394" s="267"/>
      <c r="R394" s="267"/>
      <c r="S394" s="267"/>
      <c r="T394" s="268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69" t="s">
        <v>173</v>
      </c>
      <c r="AU394" s="269" t="s">
        <v>86</v>
      </c>
      <c r="AV394" s="15" t="s">
        <v>169</v>
      </c>
      <c r="AW394" s="15" t="s">
        <v>32</v>
      </c>
      <c r="AX394" s="15" t="s">
        <v>84</v>
      </c>
      <c r="AY394" s="269" t="s">
        <v>162</v>
      </c>
    </row>
    <row r="395" s="2" customFormat="1" ht="44.25" customHeight="1">
      <c r="A395" s="39"/>
      <c r="B395" s="40"/>
      <c r="C395" s="220" t="s">
        <v>494</v>
      </c>
      <c r="D395" s="220" t="s">
        <v>164</v>
      </c>
      <c r="E395" s="221" t="s">
        <v>495</v>
      </c>
      <c r="F395" s="222" t="s">
        <v>496</v>
      </c>
      <c r="G395" s="223" t="s">
        <v>167</v>
      </c>
      <c r="H395" s="224">
        <v>1635</v>
      </c>
      <c r="I395" s="225"/>
      <c r="J395" s="226">
        <f>ROUND(I395*H395,2)</f>
        <v>0</v>
      </c>
      <c r="K395" s="222" t="s">
        <v>168</v>
      </c>
      <c r="L395" s="45"/>
      <c r="M395" s="227" t="s">
        <v>1</v>
      </c>
      <c r="N395" s="228" t="s">
        <v>41</v>
      </c>
      <c r="O395" s="92"/>
      <c r="P395" s="229">
        <f>O395*H395</f>
        <v>0</v>
      </c>
      <c r="Q395" s="229">
        <v>0</v>
      </c>
      <c r="R395" s="229">
        <f>Q395*H395</f>
        <v>0</v>
      </c>
      <c r="S395" s="229">
        <v>0</v>
      </c>
      <c r="T395" s="230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1" t="s">
        <v>169</v>
      </c>
      <c r="AT395" s="231" t="s">
        <v>164</v>
      </c>
      <c r="AU395" s="231" t="s">
        <v>86</v>
      </c>
      <c r="AY395" s="18" t="s">
        <v>162</v>
      </c>
      <c r="BE395" s="232">
        <f>IF(N395="základní",J395,0)</f>
        <v>0</v>
      </c>
      <c r="BF395" s="232">
        <f>IF(N395="snížená",J395,0)</f>
        <v>0</v>
      </c>
      <c r="BG395" s="232">
        <f>IF(N395="zákl. přenesená",J395,0)</f>
        <v>0</v>
      </c>
      <c r="BH395" s="232">
        <f>IF(N395="sníž. přenesená",J395,0)</f>
        <v>0</v>
      </c>
      <c r="BI395" s="232">
        <f>IF(N395="nulová",J395,0)</f>
        <v>0</v>
      </c>
      <c r="BJ395" s="18" t="s">
        <v>84</v>
      </c>
      <c r="BK395" s="232">
        <f>ROUND(I395*H395,2)</f>
        <v>0</v>
      </c>
      <c r="BL395" s="18" t="s">
        <v>169</v>
      </c>
      <c r="BM395" s="231" t="s">
        <v>497</v>
      </c>
    </row>
    <row r="396" s="13" customFormat="1">
      <c r="A396" s="13"/>
      <c r="B396" s="238"/>
      <c r="C396" s="239"/>
      <c r="D396" s="233" t="s">
        <v>173</v>
      </c>
      <c r="E396" s="240" t="s">
        <v>1</v>
      </c>
      <c r="F396" s="241" t="s">
        <v>399</v>
      </c>
      <c r="G396" s="239"/>
      <c r="H396" s="240" t="s">
        <v>1</v>
      </c>
      <c r="I396" s="242"/>
      <c r="J396" s="239"/>
      <c r="K396" s="239"/>
      <c r="L396" s="243"/>
      <c r="M396" s="244"/>
      <c r="N396" s="245"/>
      <c r="O396" s="245"/>
      <c r="P396" s="245"/>
      <c r="Q396" s="245"/>
      <c r="R396" s="245"/>
      <c r="S396" s="245"/>
      <c r="T396" s="24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7" t="s">
        <v>173</v>
      </c>
      <c r="AU396" s="247" t="s">
        <v>86</v>
      </c>
      <c r="AV396" s="13" t="s">
        <v>84</v>
      </c>
      <c r="AW396" s="13" t="s">
        <v>32</v>
      </c>
      <c r="AX396" s="13" t="s">
        <v>76</v>
      </c>
      <c r="AY396" s="247" t="s">
        <v>162</v>
      </c>
    </row>
    <row r="397" s="14" customFormat="1">
      <c r="A397" s="14"/>
      <c r="B397" s="248"/>
      <c r="C397" s="249"/>
      <c r="D397" s="233" t="s">
        <v>173</v>
      </c>
      <c r="E397" s="250" t="s">
        <v>1</v>
      </c>
      <c r="F397" s="251" t="s">
        <v>400</v>
      </c>
      <c r="G397" s="249"/>
      <c r="H397" s="252">
        <v>1512</v>
      </c>
      <c r="I397" s="253"/>
      <c r="J397" s="249"/>
      <c r="K397" s="249"/>
      <c r="L397" s="254"/>
      <c r="M397" s="255"/>
      <c r="N397" s="256"/>
      <c r="O397" s="256"/>
      <c r="P397" s="256"/>
      <c r="Q397" s="256"/>
      <c r="R397" s="256"/>
      <c r="S397" s="256"/>
      <c r="T397" s="257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8" t="s">
        <v>173</v>
      </c>
      <c r="AU397" s="258" t="s">
        <v>86</v>
      </c>
      <c r="AV397" s="14" t="s">
        <v>86</v>
      </c>
      <c r="AW397" s="14" t="s">
        <v>32</v>
      </c>
      <c r="AX397" s="14" t="s">
        <v>76</v>
      </c>
      <c r="AY397" s="258" t="s">
        <v>162</v>
      </c>
    </row>
    <row r="398" s="13" customFormat="1">
      <c r="A398" s="13"/>
      <c r="B398" s="238"/>
      <c r="C398" s="239"/>
      <c r="D398" s="233" t="s">
        <v>173</v>
      </c>
      <c r="E398" s="240" t="s">
        <v>1</v>
      </c>
      <c r="F398" s="241" t="s">
        <v>401</v>
      </c>
      <c r="G398" s="239"/>
      <c r="H398" s="240" t="s">
        <v>1</v>
      </c>
      <c r="I398" s="242"/>
      <c r="J398" s="239"/>
      <c r="K398" s="239"/>
      <c r="L398" s="243"/>
      <c r="M398" s="244"/>
      <c r="N398" s="245"/>
      <c r="O398" s="245"/>
      <c r="P398" s="245"/>
      <c r="Q398" s="245"/>
      <c r="R398" s="245"/>
      <c r="S398" s="245"/>
      <c r="T398" s="24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7" t="s">
        <v>173</v>
      </c>
      <c r="AU398" s="247" t="s">
        <v>86</v>
      </c>
      <c r="AV398" s="13" t="s">
        <v>84</v>
      </c>
      <c r="AW398" s="13" t="s">
        <v>32</v>
      </c>
      <c r="AX398" s="13" t="s">
        <v>76</v>
      </c>
      <c r="AY398" s="247" t="s">
        <v>162</v>
      </c>
    </row>
    <row r="399" s="14" customFormat="1">
      <c r="A399" s="14"/>
      <c r="B399" s="248"/>
      <c r="C399" s="249"/>
      <c r="D399" s="233" t="s">
        <v>173</v>
      </c>
      <c r="E399" s="250" t="s">
        <v>1</v>
      </c>
      <c r="F399" s="251" t="s">
        <v>402</v>
      </c>
      <c r="G399" s="249"/>
      <c r="H399" s="252">
        <v>123</v>
      </c>
      <c r="I399" s="253"/>
      <c r="J399" s="249"/>
      <c r="K399" s="249"/>
      <c r="L399" s="254"/>
      <c r="M399" s="255"/>
      <c r="N399" s="256"/>
      <c r="O399" s="256"/>
      <c r="P399" s="256"/>
      <c r="Q399" s="256"/>
      <c r="R399" s="256"/>
      <c r="S399" s="256"/>
      <c r="T399" s="25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8" t="s">
        <v>173</v>
      </c>
      <c r="AU399" s="258" t="s">
        <v>86</v>
      </c>
      <c r="AV399" s="14" t="s">
        <v>86</v>
      </c>
      <c r="AW399" s="14" t="s">
        <v>32</v>
      </c>
      <c r="AX399" s="14" t="s">
        <v>76</v>
      </c>
      <c r="AY399" s="258" t="s">
        <v>162</v>
      </c>
    </row>
    <row r="400" s="15" customFormat="1">
      <c r="A400" s="15"/>
      <c r="B400" s="259"/>
      <c r="C400" s="260"/>
      <c r="D400" s="233" t="s">
        <v>173</v>
      </c>
      <c r="E400" s="261" t="s">
        <v>1</v>
      </c>
      <c r="F400" s="262" t="s">
        <v>176</v>
      </c>
      <c r="G400" s="260"/>
      <c r="H400" s="263">
        <v>1635</v>
      </c>
      <c r="I400" s="264"/>
      <c r="J400" s="260"/>
      <c r="K400" s="260"/>
      <c r="L400" s="265"/>
      <c r="M400" s="266"/>
      <c r="N400" s="267"/>
      <c r="O400" s="267"/>
      <c r="P400" s="267"/>
      <c r="Q400" s="267"/>
      <c r="R400" s="267"/>
      <c r="S400" s="267"/>
      <c r="T400" s="268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69" t="s">
        <v>173</v>
      </c>
      <c r="AU400" s="269" t="s">
        <v>86</v>
      </c>
      <c r="AV400" s="15" t="s">
        <v>169</v>
      </c>
      <c r="AW400" s="15" t="s">
        <v>32</v>
      </c>
      <c r="AX400" s="15" t="s">
        <v>84</v>
      </c>
      <c r="AY400" s="269" t="s">
        <v>162</v>
      </c>
    </row>
    <row r="401" s="2" customFormat="1" ht="78" customHeight="1">
      <c r="A401" s="39"/>
      <c r="B401" s="40"/>
      <c r="C401" s="220" t="s">
        <v>498</v>
      </c>
      <c r="D401" s="220" t="s">
        <v>164</v>
      </c>
      <c r="E401" s="221" t="s">
        <v>499</v>
      </c>
      <c r="F401" s="222" t="s">
        <v>500</v>
      </c>
      <c r="G401" s="223" t="s">
        <v>167</v>
      </c>
      <c r="H401" s="224">
        <v>12</v>
      </c>
      <c r="I401" s="225"/>
      <c r="J401" s="226">
        <f>ROUND(I401*H401,2)</f>
        <v>0</v>
      </c>
      <c r="K401" s="222" t="s">
        <v>168</v>
      </c>
      <c r="L401" s="45"/>
      <c r="M401" s="227" t="s">
        <v>1</v>
      </c>
      <c r="N401" s="228" t="s">
        <v>41</v>
      </c>
      <c r="O401" s="92"/>
      <c r="P401" s="229">
        <f>O401*H401</f>
        <v>0</v>
      </c>
      <c r="Q401" s="229">
        <v>0.089219999999999994</v>
      </c>
      <c r="R401" s="229">
        <f>Q401*H401</f>
        <v>1.07064</v>
      </c>
      <c r="S401" s="229">
        <v>0</v>
      </c>
      <c r="T401" s="23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1" t="s">
        <v>169</v>
      </c>
      <c r="AT401" s="231" t="s">
        <v>164</v>
      </c>
      <c r="AU401" s="231" t="s">
        <v>86</v>
      </c>
      <c r="AY401" s="18" t="s">
        <v>162</v>
      </c>
      <c r="BE401" s="232">
        <f>IF(N401="základní",J401,0)</f>
        <v>0</v>
      </c>
      <c r="BF401" s="232">
        <f>IF(N401="snížená",J401,0)</f>
        <v>0</v>
      </c>
      <c r="BG401" s="232">
        <f>IF(N401="zákl. přenesená",J401,0)</f>
        <v>0</v>
      </c>
      <c r="BH401" s="232">
        <f>IF(N401="sníž. přenesená",J401,0)</f>
        <v>0</v>
      </c>
      <c r="BI401" s="232">
        <f>IF(N401="nulová",J401,0)</f>
        <v>0</v>
      </c>
      <c r="BJ401" s="18" t="s">
        <v>84</v>
      </c>
      <c r="BK401" s="232">
        <f>ROUND(I401*H401,2)</f>
        <v>0</v>
      </c>
      <c r="BL401" s="18" t="s">
        <v>169</v>
      </c>
      <c r="BM401" s="231" t="s">
        <v>501</v>
      </c>
    </row>
    <row r="402" s="13" customFormat="1">
      <c r="A402" s="13"/>
      <c r="B402" s="238"/>
      <c r="C402" s="239"/>
      <c r="D402" s="233" t="s">
        <v>173</v>
      </c>
      <c r="E402" s="240" t="s">
        <v>1</v>
      </c>
      <c r="F402" s="241" t="s">
        <v>502</v>
      </c>
      <c r="G402" s="239"/>
      <c r="H402" s="240" t="s">
        <v>1</v>
      </c>
      <c r="I402" s="242"/>
      <c r="J402" s="239"/>
      <c r="K402" s="239"/>
      <c r="L402" s="243"/>
      <c r="M402" s="244"/>
      <c r="N402" s="245"/>
      <c r="O402" s="245"/>
      <c r="P402" s="245"/>
      <c r="Q402" s="245"/>
      <c r="R402" s="245"/>
      <c r="S402" s="245"/>
      <c r="T402" s="24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7" t="s">
        <v>173</v>
      </c>
      <c r="AU402" s="247" t="s">
        <v>86</v>
      </c>
      <c r="AV402" s="13" t="s">
        <v>84</v>
      </c>
      <c r="AW402" s="13" t="s">
        <v>32</v>
      </c>
      <c r="AX402" s="13" t="s">
        <v>76</v>
      </c>
      <c r="AY402" s="247" t="s">
        <v>162</v>
      </c>
    </row>
    <row r="403" s="14" customFormat="1">
      <c r="A403" s="14"/>
      <c r="B403" s="248"/>
      <c r="C403" s="249"/>
      <c r="D403" s="233" t="s">
        <v>173</v>
      </c>
      <c r="E403" s="250" t="s">
        <v>1</v>
      </c>
      <c r="F403" s="251" t="s">
        <v>8</v>
      </c>
      <c r="G403" s="249"/>
      <c r="H403" s="252">
        <v>12</v>
      </c>
      <c r="I403" s="253"/>
      <c r="J403" s="249"/>
      <c r="K403" s="249"/>
      <c r="L403" s="254"/>
      <c r="M403" s="255"/>
      <c r="N403" s="256"/>
      <c r="O403" s="256"/>
      <c r="P403" s="256"/>
      <c r="Q403" s="256"/>
      <c r="R403" s="256"/>
      <c r="S403" s="256"/>
      <c r="T403" s="25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8" t="s">
        <v>173</v>
      </c>
      <c r="AU403" s="258" t="s">
        <v>86</v>
      </c>
      <c r="AV403" s="14" t="s">
        <v>86</v>
      </c>
      <c r="AW403" s="14" t="s">
        <v>32</v>
      </c>
      <c r="AX403" s="14" t="s">
        <v>76</v>
      </c>
      <c r="AY403" s="258" t="s">
        <v>162</v>
      </c>
    </row>
    <row r="404" s="15" customFormat="1">
      <c r="A404" s="15"/>
      <c r="B404" s="259"/>
      <c r="C404" s="260"/>
      <c r="D404" s="233" t="s">
        <v>173</v>
      </c>
      <c r="E404" s="261" t="s">
        <v>1</v>
      </c>
      <c r="F404" s="262" t="s">
        <v>176</v>
      </c>
      <c r="G404" s="260"/>
      <c r="H404" s="263">
        <v>12</v>
      </c>
      <c r="I404" s="264"/>
      <c r="J404" s="260"/>
      <c r="K404" s="260"/>
      <c r="L404" s="265"/>
      <c r="M404" s="266"/>
      <c r="N404" s="267"/>
      <c r="O404" s="267"/>
      <c r="P404" s="267"/>
      <c r="Q404" s="267"/>
      <c r="R404" s="267"/>
      <c r="S404" s="267"/>
      <c r="T404" s="268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9" t="s">
        <v>173</v>
      </c>
      <c r="AU404" s="269" t="s">
        <v>86</v>
      </c>
      <c r="AV404" s="15" t="s">
        <v>169</v>
      </c>
      <c r="AW404" s="15" t="s">
        <v>32</v>
      </c>
      <c r="AX404" s="15" t="s">
        <v>84</v>
      </c>
      <c r="AY404" s="269" t="s">
        <v>162</v>
      </c>
    </row>
    <row r="405" s="2" customFormat="1" ht="24.15" customHeight="1">
      <c r="A405" s="39"/>
      <c r="B405" s="40"/>
      <c r="C405" s="270" t="s">
        <v>503</v>
      </c>
      <c r="D405" s="270" t="s">
        <v>284</v>
      </c>
      <c r="E405" s="271" t="s">
        <v>504</v>
      </c>
      <c r="F405" s="272" t="s">
        <v>505</v>
      </c>
      <c r="G405" s="273" t="s">
        <v>167</v>
      </c>
      <c r="H405" s="274">
        <v>12.24</v>
      </c>
      <c r="I405" s="275"/>
      <c r="J405" s="276">
        <f>ROUND(I405*H405,2)</f>
        <v>0</v>
      </c>
      <c r="K405" s="272" t="s">
        <v>168</v>
      </c>
      <c r="L405" s="277"/>
      <c r="M405" s="278" t="s">
        <v>1</v>
      </c>
      <c r="N405" s="279" t="s">
        <v>41</v>
      </c>
      <c r="O405" s="92"/>
      <c r="P405" s="229">
        <f>O405*H405</f>
        <v>0</v>
      </c>
      <c r="Q405" s="229">
        <v>0.13100000000000001</v>
      </c>
      <c r="R405" s="229">
        <f>Q405*H405</f>
        <v>1.6034400000000002</v>
      </c>
      <c r="S405" s="229">
        <v>0</v>
      </c>
      <c r="T405" s="230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1" t="s">
        <v>213</v>
      </c>
      <c r="AT405" s="231" t="s">
        <v>284</v>
      </c>
      <c r="AU405" s="231" t="s">
        <v>86</v>
      </c>
      <c r="AY405" s="18" t="s">
        <v>162</v>
      </c>
      <c r="BE405" s="232">
        <f>IF(N405="základní",J405,0)</f>
        <v>0</v>
      </c>
      <c r="BF405" s="232">
        <f>IF(N405="snížená",J405,0)</f>
        <v>0</v>
      </c>
      <c r="BG405" s="232">
        <f>IF(N405="zákl. přenesená",J405,0)</f>
        <v>0</v>
      </c>
      <c r="BH405" s="232">
        <f>IF(N405="sníž. přenesená",J405,0)</f>
        <v>0</v>
      </c>
      <c r="BI405" s="232">
        <f>IF(N405="nulová",J405,0)</f>
        <v>0</v>
      </c>
      <c r="BJ405" s="18" t="s">
        <v>84</v>
      </c>
      <c r="BK405" s="232">
        <f>ROUND(I405*H405,2)</f>
        <v>0</v>
      </c>
      <c r="BL405" s="18" t="s">
        <v>169</v>
      </c>
      <c r="BM405" s="231" t="s">
        <v>506</v>
      </c>
    </row>
    <row r="406" s="13" customFormat="1">
      <c r="A406" s="13"/>
      <c r="B406" s="238"/>
      <c r="C406" s="239"/>
      <c r="D406" s="233" t="s">
        <v>173</v>
      </c>
      <c r="E406" s="240" t="s">
        <v>1</v>
      </c>
      <c r="F406" s="241" t="s">
        <v>502</v>
      </c>
      <c r="G406" s="239"/>
      <c r="H406" s="240" t="s">
        <v>1</v>
      </c>
      <c r="I406" s="242"/>
      <c r="J406" s="239"/>
      <c r="K406" s="239"/>
      <c r="L406" s="243"/>
      <c r="M406" s="244"/>
      <c r="N406" s="245"/>
      <c r="O406" s="245"/>
      <c r="P406" s="245"/>
      <c r="Q406" s="245"/>
      <c r="R406" s="245"/>
      <c r="S406" s="245"/>
      <c r="T406" s="24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7" t="s">
        <v>173</v>
      </c>
      <c r="AU406" s="247" t="s">
        <v>86</v>
      </c>
      <c r="AV406" s="13" t="s">
        <v>84</v>
      </c>
      <c r="AW406" s="13" t="s">
        <v>32</v>
      </c>
      <c r="AX406" s="13" t="s">
        <v>76</v>
      </c>
      <c r="AY406" s="247" t="s">
        <v>162</v>
      </c>
    </row>
    <row r="407" s="14" customFormat="1">
      <c r="A407" s="14"/>
      <c r="B407" s="248"/>
      <c r="C407" s="249"/>
      <c r="D407" s="233" t="s">
        <v>173</v>
      </c>
      <c r="E407" s="250" t="s">
        <v>1</v>
      </c>
      <c r="F407" s="251" t="s">
        <v>507</v>
      </c>
      <c r="G407" s="249"/>
      <c r="H407" s="252">
        <v>12.24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8" t="s">
        <v>173</v>
      </c>
      <c r="AU407" s="258" t="s">
        <v>86</v>
      </c>
      <c r="AV407" s="14" t="s">
        <v>86</v>
      </c>
      <c r="AW407" s="14" t="s">
        <v>32</v>
      </c>
      <c r="AX407" s="14" t="s">
        <v>76</v>
      </c>
      <c r="AY407" s="258" t="s">
        <v>162</v>
      </c>
    </row>
    <row r="408" s="15" customFormat="1">
      <c r="A408" s="15"/>
      <c r="B408" s="259"/>
      <c r="C408" s="260"/>
      <c r="D408" s="233" t="s">
        <v>173</v>
      </c>
      <c r="E408" s="261" t="s">
        <v>1</v>
      </c>
      <c r="F408" s="262" t="s">
        <v>176</v>
      </c>
      <c r="G408" s="260"/>
      <c r="H408" s="263">
        <v>12.24</v>
      </c>
      <c r="I408" s="264"/>
      <c r="J408" s="260"/>
      <c r="K408" s="260"/>
      <c r="L408" s="265"/>
      <c r="M408" s="266"/>
      <c r="N408" s="267"/>
      <c r="O408" s="267"/>
      <c r="P408" s="267"/>
      <c r="Q408" s="267"/>
      <c r="R408" s="267"/>
      <c r="S408" s="267"/>
      <c r="T408" s="268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69" t="s">
        <v>173</v>
      </c>
      <c r="AU408" s="269" t="s">
        <v>86</v>
      </c>
      <c r="AV408" s="15" t="s">
        <v>169</v>
      </c>
      <c r="AW408" s="15" t="s">
        <v>32</v>
      </c>
      <c r="AX408" s="15" t="s">
        <v>84</v>
      </c>
      <c r="AY408" s="269" t="s">
        <v>162</v>
      </c>
    </row>
    <row r="409" s="2" customFormat="1" ht="78" customHeight="1">
      <c r="A409" s="39"/>
      <c r="B409" s="40"/>
      <c r="C409" s="220" t="s">
        <v>508</v>
      </c>
      <c r="D409" s="220" t="s">
        <v>164</v>
      </c>
      <c r="E409" s="221" t="s">
        <v>509</v>
      </c>
      <c r="F409" s="222" t="s">
        <v>510</v>
      </c>
      <c r="G409" s="223" t="s">
        <v>167</v>
      </c>
      <c r="H409" s="224">
        <v>15</v>
      </c>
      <c r="I409" s="225"/>
      <c r="J409" s="226">
        <f>ROUND(I409*H409,2)</f>
        <v>0</v>
      </c>
      <c r="K409" s="222" t="s">
        <v>168</v>
      </c>
      <c r="L409" s="45"/>
      <c r="M409" s="227" t="s">
        <v>1</v>
      </c>
      <c r="N409" s="228" t="s">
        <v>41</v>
      </c>
      <c r="O409" s="92"/>
      <c r="P409" s="229">
        <f>O409*H409</f>
        <v>0</v>
      </c>
      <c r="Q409" s="229">
        <v>0.11162</v>
      </c>
      <c r="R409" s="229">
        <f>Q409*H409</f>
        <v>1.6742999999999999</v>
      </c>
      <c r="S409" s="229">
        <v>0</v>
      </c>
      <c r="T409" s="230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31" t="s">
        <v>169</v>
      </c>
      <c r="AT409" s="231" t="s">
        <v>164</v>
      </c>
      <c r="AU409" s="231" t="s">
        <v>86</v>
      </c>
      <c r="AY409" s="18" t="s">
        <v>162</v>
      </c>
      <c r="BE409" s="232">
        <f>IF(N409="základní",J409,0)</f>
        <v>0</v>
      </c>
      <c r="BF409" s="232">
        <f>IF(N409="snížená",J409,0)</f>
        <v>0</v>
      </c>
      <c r="BG409" s="232">
        <f>IF(N409="zákl. přenesená",J409,0)</f>
        <v>0</v>
      </c>
      <c r="BH409" s="232">
        <f>IF(N409="sníž. přenesená",J409,0)</f>
        <v>0</v>
      </c>
      <c r="BI409" s="232">
        <f>IF(N409="nulová",J409,0)</f>
        <v>0</v>
      </c>
      <c r="BJ409" s="18" t="s">
        <v>84</v>
      </c>
      <c r="BK409" s="232">
        <f>ROUND(I409*H409,2)</f>
        <v>0</v>
      </c>
      <c r="BL409" s="18" t="s">
        <v>169</v>
      </c>
      <c r="BM409" s="231" t="s">
        <v>511</v>
      </c>
    </row>
    <row r="410" s="13" customFormat="1">
      <c r="A410" s="13"/>
      <c r="B410" s="238"/>
      <c r="C410" s="239"/>
      <c r="D410" s="233" t="s">
        <v>173</v>
      </c>
      <c r="E410" s="240" t="s">
        <v>1</v>
      </c>
      <c r="F410" s="241" t="s">
        <v>512</v>
      </c>
      <c r="G410" s="239"/>
      <c r="H410" s="240" t="s">
        <v>1</v>
      </c>
      <c r="I410" s="242"/>
      <c r="J410" s="239"/>
      <c r="K410" s="239"/>
      <c r="L410" s="243"/>
      <c r="M410" s="244"/>
      <c r="N410" s="245"/>
      <c r="O410" s="245"/>
      <c r="P410" s="245"/>
      <c r="Q410" s="245"/>
      <c r="R410" s="245"/>
      <c r="S410" s="245"/>
      <c r="T410" s="246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7" t="s">
        <v>173</v>
      </c>
      <c r="AU410" s="247" t="s">
        <v>86</v>
      </c>
      <c r="AV410" s="13" t="s">
        <v>84</v>
      </c>
      <c r="AW410" s="13" t="s">
        <v>32</v>
      </c>
      <c r="AX410" s="13" t="s">
        <v>76</v>
      </c>
      <c r="AY410" s="247" t="s">
        <v>162</v>
      </c>
    </row>
    <row r="411" s="14" customFormat="1">
      <c r="A411" s="14"/>
      <c r="B411" s="248"/>
      <c r="C411" s="249"/>
      <c r="D411" s="233" t="s">
        <v>173</v>
      </c>
      <c r="E411" s="250" t="s">
        <v>1</v>
      </c>
      <c r="F411" s="251" t="s">
        <v>254</v>
      </c>
      <c r="G411" s="249"/>
      <c r="H411" s="252">
        <v>15</v>
      </c>
      <c r="I411" s="253"/>
      <c r="J411" s="249"/>
      <c r="K411" s="249"/>
      <c r="L411" s="254"/>
      <c r="M411" s="255"/>
      <c r="N411" s="256"/>
      <c r="O411" s="256"/>
      <c r="P411" s="256"/>
      <c r="Q411" s="256"/>
      <c r="R411" s="256"/>
      <c r="S411" s="256"/>
      <c r="T411" s="25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8" t="s">
        <v>173</v>
      </c>
      <c r="AU411" s="258" t="s">
        <v>86</v>
      </c>
      <c r="AV411" s="14" t="s">
        <v>86</v>
      </c>
      <c r="AW411" s="14" t="s">
        <v>32</v>
      </c>
      <c r="AX411" s="14" t="s">
        <v>76</v>
      </c>
      <c r="AY411" s="258" t="s">
        <v>162</v>
      </c>
    </row>
    <row r="412" s="15" customFormat="1">
      <c r="A412" s="15"/>
      <c r="B412" s="259"/>
      <c r="C412" s="260"/>
      <c r="D412" s="233" t="s">
        <v>173</v>
      </c>
      <c r="E412" s="261" t="s">
        <v>1</v>
      </c>
      <c r="F412" s="262" t="s">
        <v>176</v>
      </c>
      <c r="G412" s="260"/>
      <c r="H412" s="263">
        <v>15</v>
      </c>
      <c r="I412" s="264"/>
      <c r="J412" s="260"/>
      <c r="K412" s="260"/>
      <c r="L412" s="265"/>
      <c r="M412" s="266"/>
      <c r="N412" s="267"/>
      <c r="O412" s="267"/>
      <c r="P412" s="267"/>
      <c r="Q412" s="267"/>
      <c r="R412" s="267"/>
      <c r="S412" s="267"/>
      <c r="T412" s="268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9" t="s">
        <v>173</v>
      </c>
      <c r="AU412" s="269" t="s">
        <v>86</v>
      </c>
      <c r="AV412" s="15" t="s">
        <v>169</v>
      </c>
      <c r="AW412" s="15" t="s">
        <v>32</v>
      </c>
      <c r="AX412" s="15" t="s">
        <v>84</v>
      </c>
      <c r="AY412" s="269" t="s">
        <v>162</v>
      </c>
    </row>
    <row r="413" s="2" customFormat="1" ht="24.15" customHeight="1">
      <c r="A413" s="39"/>
      <c r="B413" s="40"/>
      <c r="C413" s="270" t="s">
        <v>513</v>
      </c>
      <c r="D413" s="270" t="s">
        <v>284</v>
      </c>
      <c r="E413" s="271" t="s">
        <v>514</v>
      </c>
      <c r="F413" s="272" t="s">
        <v>515</v>
      </c>
      <c r="G413" s="273" t="s">
        <v>167</v>
      </c>
      <c r="H413" s="274">
        <v>15.300000000000001</v>
      </c>
      <c r="I413" s="275"/>
      <c r="J413" s="276">
        <f>ROUND(I413*H413,2)</f>
        <v>0</v>
      </c>
      <c r="K413" s="272" t="s">
        <v>168</v>
      </c>
      <c r="L413" s="277"/>
      <c r="M413" s="278" t="s">
        <v>1</v>
      </c>
      <c r="N413" s="279" t="s">
        <v>41</v>
      </c>
      <c r="O413" s="92"/>
      <c r="P413" s="229">
        <f>O413*H413</f>
        <v>0</v>
      </c>
      <c r="Q413" s="229">
        <v>0.17499999999999999</v>
      </c>
      <c r="R413" s="229">
        <f>Q413*H413</f>
        <v>2.6774999999999998</v>
      </c>
      <c r="S413" s="229">
        <v>0</v>
      </c>
      <c r="T413" s="230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1" t="s">
        <v>213</v>
      </c>
      <c r="AT413" s="231" t="s">
        <v>284</v>
      </c>
      <c r="AU413" s="231" t="s">
        <v>86</v>
      </c>
      <c r="AY413" s="18" t="s">
        <v>162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8" t="s">
        <v>84</v>
      </c>
      <c r="BK413" s="232">
        <f>ROUND(I413*H413,2)</f>
        <v>0</v>
      </c>
      <c r="BL413" s="18" t="s">
        <v>169</v>
      </c>
      <c r="BM413" s="231" t="s">
        <v>516</v>
      </c>
    </row>
    <row r="414" s="13" customFormat="1">
      <c r="A414" s="13"/>
      <c r="B414" s="238"/>
      <c r="C414" s="239"/>
      <c r="D414" s="233" t="s">
        <v>173</v>
      </c>
      <c r="E414" s="240" t="s">
        <v>1</v>
      </c>
      <c r="F414" s="241" t="s">
        <v>512</v>
      </c>
      <c r="G414" s="239"/>
      <c r="H414" s="240" t="s">
        <v>1</v>
      </c>
      <c r="I414" s="242"/>
      <c r="J414" s="239"/>
      <c r="K414" s="239"/>
      <c r="L414" s="243"/>
      <c r="M414" s="244"/>
      <c r="N414" s="245"/>
      <c r="O414" s="245"/>
      <c r="P414" s="245"/>
      <c r="Q414" s="245"/>
      <c r="R414" s="245"/>
      <c r="S414" s="245"/>
      <c r="T414" s="246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7" t="s">
        <v>173</v>
      </c>
      <c r="AU414" s="247" t="s">
        <v>86</v>
      </c>
      <c r="AV414" s="13" t="s">
        <v>84</v>
      </c>
      <c r="AW414" s="13" t="s">
        <v>32</v>
      </c>
      <c r="AX414" s="13" t="s">
        <v>76</v>
      </c>
      <c r="AY414" s="247" t="s">
        <v>162</v>
      </c>
    </row>
    <row r="415" s="14" customFormat="1">
      <c r="A415" s="14"/>
      <c r="B415" s="248"/>
      <c r="C415" s="249"/>
      <c r="D415" s="233" t="s">
        <v>173</v>
      </c>
      <c r="E415" s="250" t="s">
        <v>1</v>
      </c>
      <c r="F415" s="251" t="s">
        <v>517</v>
      </c>
      <c r="G415" s="249"/>
      <c r="H415" s="252">
        <v>15.300000000000001</v>
      </c>
      <c r="I415" s="253"/>
      <c r="J415" s="249"/>
      <c r="K415" s="249"/>
      <c r="L415" s="254"/>
      <c r="M415" s="255"/>
      <c r="N415" s="256"/>
      <c r="O415" s="256"/>
      <c r="P415" s="256"/>
      <c r="Q415" s="256"/>
      <c r="R415" s="256"/>
      <c r="S415" s="256"/>
      <c r="T415" s="25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8" t="s">
        <v>173</v>
      </c>
      <c r="AU415" s="258" t="s">
        <v>86</v>
      </c>
      <c r="AV415" s="14" t="s">
        <v>86</v>
      </c>
      <c r="AW415" s="14" t="s">
        <v>32</v>
      </c>
      <c r="AX415" s="14" t="s">
        <v>76</v>
      </c>
      <c r="AY415" s="258" t="s">
        <v>162</v>
      </c>
    </row>
    <row r="416" s="15" customFormat="1">
      <c r="A416" s="15"/>
      <c r="B416" s="259"/>
      <c r="C416" s="260"/>
      <c r="D416" s="233" t="s">
        <v>173</v>
      </c>
      <c r="E416" s="261" t="s">
        <v>1</v>
      </c>
      <c r="F416" s="262" t="s">
        <v>176</v>
      </c>
      <c r="G416" s="260"/>
      <c r="H416" s="263">
        <v>15.300000000000001</v>
      </c>
      <c r="I416" s="264"/>
      <c r="J416" s="260"/>
      <c r="K416" s="260"/>
      <c r="L416" s="265"/>
      <c r="M416" s="266"/>
      <c r="N416" s="267"/>
      <c r="O416" s="267"/>
      <c r="P416" s="267"/>
      <c r="Q416" s="267"/>
      <c r="R416" s="267"/>
      <c r="S416" s="267"/>
      <c r="T416" s="268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69" t="s">
        <v>173</v>
      </c>
      <c r="AU416" s="269" t="s">
        <v>86</v>
      </c>
      <c r="AV416" s="15" t="s">
        <v>169</v>
      </c>
      <c r="AW416" s="15" t="s">
        <v>32</v>
      </c>
      <c r="AX416" s="15" t="s">
        <v>84</v>
      </c>
      <c r="AY416" s="269" t="s">
        <v>162</v>
      </c>
    </row>
    <row r="417" s="2" customFormat="1" ht="37.8" customHeight="1">
      <c r="A417" s="39"/>
      <c r="B417" s="40"/>
      <c r="C417" s="220" t="s">
        <v>518</v>
      </c>
      <c r="D417" s="220" t="s">
        <v>164</v>
      </c>
      <c r="E417" s="221" t="s">
        <v>519</v>
      </c>
      <c r="F417" s="222" t="s">
        <v>520</v>
      </c>
      <c r="G417" s="223" t="s">
        <v>167</v>
      </c>
      <c r="H417" s="224">
        <v>56</v>
      </c>
      <c r="I417" s="225"/>
      <c r="J417" s="226">
        <f>ROUND(I417*H417,2)</f>
        <v>0</v>
      </c>
      <c r="K417" s="222" t="s">
        <v>168</v>
      </c>
      <c r="L417" s="45"/>
      <c r="M417" s="227" t="s">
        <v>1</v>
      </c>
      <c r="N417" s="228" t="s">
        <v>41</v>
      </c>
      <c r="O417" s="92"/>
      <c r="P417" s="229">
        <f>O417*H417</f>
        <v>0</v>
      </c>
      <c r="Q417" s="229">
        <v>0.71255000000000002</v>
      </c>
      <c r="R417" s="229">
        <f>Q417*H417</f>
        <v>39.902799999999999</v>
      </c>
      <c r="S417" s="229">
        <v>0</v>
      </c>
      <c r="T417" s="230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31" t="s">
        <v>169</v>
      </c>
      <c r="AT417" s="231" t="s">
        <v>164</v>
      </c>
      <c r="AU417" s="231" t="s">
        <v>86</v>
      </c>
      <c r="AY417" s="18" t="s">
        <v>162</v>
      </c>
      <c r="BE417" s="232">
        <f>IF(N417="základní",J417,0)</f>
        <v>0</v>
      </c>
      <c r="BF417" s="232">
        <f>IF(N417="snížená",J417,0)</f>
        <v>0</v>
      </c>
      <c r="BG417" s="232">
        <f>IF(N417="zákl. přenesená",J417,0)</f>
        <v>0</v>
      </c>
      <c r="BH417" s="232">
        <f>IF(N417="sníž. přenesená",J417,0)</f>
        <v>0</v>
      </c>
      <c r="BI417" s="232">
        <f>IF(N417="nulová",J417,0)</f>
        <v>0</v>
      </c>
      <c r="BJ417" s="18" t="s">
        <v>84</v>
      </c>
      <c r="BK417" s="232">
        <f>ROUND(I417*H417,2)</f>
        <v>0</v>
      </c>
      <c r="BL417" s="18" t="s">
        <v>169</v>
      </c>
      <c r="BM417" s="231" t="s">
        <v>521</v>
      </c>
    </row>
    <row r="418" s="13" customFormat="1">
      <c r="A418" s="13"/>
      <c r="B418" s="238"/>
      <c r="C418" s="239"/>
      <c r="D418" s="233" t="s">
        <v>173</v>
      </c>
      <c r="E418" s="240" t="s">
        <v>1</v>
      </c>
      <c r="F418" s="241" t="s">
        <v>522</v>
      </c>
      <c r="G418" s="239"/>
      <c r="H418" s="240" t="s">
        <v>1</v>
      </c>
      <c r="I418" s="242"/>
      <c r="J418" s="239"/>
      <c r="K418" s="239"/>
      <c r="L418" s="243"/>
      <c r="M418" s="244"/>
      <c r="N418" s="245"/>
      <c r="O418" s="245"/>
      <c r="P418" s="245"/>
      <c r="Q418" s="245"/>
      <c r="R418" s="245"/>
      <c r="S418" s="245"/>
      <c r="T418" s="24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7" t="s">
        <v>173</v>
      </c>
      <c r="AU418" s="247" t="s">
        <v>86</v>
      </c>
      <c r="AV418" s="13" t="s">
        <v>84</v>
      </c>
      <c r="AW418" s="13" t="s">
        <v>32</v>
      </c>
      <c r="AX418" s="13" t="s">
        <v>76</v>
      </c>
      <c r="AY418" s="247" t="s">
        <v>162</v>
      </c>
    </row>
    <row r="419" s="14" customFormat="1">
      <c r="A419" s="14"/>
      <c r="B419" s="248"/>
      <c r="C419" s="249"/>
      <c r="D419" s="233" t="s">
        <v>173</v>
      </c>
      <c r="E419" s="250" t="s">
        <v>1</v>
      </c>
      <c r="F419" s="251" t="s">
        <v>365</v>
      </c>
      <c r="G419" s="249"/>
      <c r="H419" s="252">
        <v>36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8" t="s">
        <v>173</v>
      </c>
      <c r="AU419" s="258" t="s">
        <v>86</v>
      </c>
      <c r="AV419" s="14" t="s">
        <v>86</v>
      </c>
      <c r="AW419" s="14" t="s">
        <v>32</v>
      </c>
      <c r="AX419" s="14" t="s">
        <v>76</v>
      </c>
      <c r="AY419" s="258" t="s">
        <v>162</v>
      </c>
    </row>
    <row r="420" s="13" customFormat="1">
      <c r="A420" s="13"/>
      <c r="B420" s="238"/>
      <c r="C420" s="239"/>
      <c r="D420" s="233" t="s">
        <v>173</v>
      </c>
      <c r="E420" s="240" t="s">
        <v>1</v>
      </c>
      <c r="F420" s="241" t="s">
        <v>523</v>
      </c>
      <c r="G420" s="239"/>
      <c r="H420" s="240" t="s">
        <v>1</v>
      </c>
      <c r="I420" s="242"/>
      <c r="J420" s="239"/>
      <c r="K420" s="239"/>
      <c r="L420" s="243"/>
      <c r="M420" s="244"/>
      <c r="N420" s="245"/>
      <c r="O420" s="245"/>
      <c r="P420" s="245"/>
      <c r="Q420" s="245"/>
      <c r="R420" s="245"/>
      <c r="S420" s="245"/>
      <c r="T420" s="246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7" t="s">
        <v>173</v>
      </c>
      <c r="AU420" s="247" t="s">
        <v>86</v>
      </c>
      <c r="AV420" s="13" t="s">
        <v>84</v>
      </c>
      <c r="AW420" s="13" t="s">
        <v>32</v>
      </c>
      <c r="AX420" s="13" t="s">
        <v>76</v>
      </c>
      <c r="AY420" s="247" t="s">
        <v>162</v>
      </c>
    </row>
    <row r="421" s="14" customFormat="1">
      <c r="A421" s="14"/>
      <c r="B421" s="248"/>
      <c r="C421" s="249"/>
      <c r="D421" s="233" t="s">
        <v>173</v>
      </c>
      <c r="E421" s="250" t="s">
        <v>1</v>
      </c>
      <c r="F421" s="251" t="s">
        <v>289</v>
      </c>
      <c r="G421" s="249"/>
      <c r="H421" s="252">
        <v>20</v>
      </c>
      <c r="I421" s="253"/>
      <c r="J421" s="249"/>
      <c r="K421" s="249"/>
      <c r="L421" s="254"/>
      <c r="M421" s="255"/>
      <c r="N421" s="256"/>
      <c r="O421" s="256"/>
      <c r="P421" s="256"/>
      <c r="Q421" s="256"/>
      <c r="R421" s="256"/>
      <c r="S421" s="256"/>
      <c r="T421" s="25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8" t="s">
        <v>173</v>
      </c>
      <c r="AU421" s="258" t="s">
        <v>86</v>
      </c>
      <c r="AV421" s="14" t="s">
        <v>86</v>
      </c>
      <c r="AW421" s="14" t="s">
        <v>32</v>
      </c>
      <c r="AX421" s="14" t="s">
        <v>76</v>
      </c>
      <c r="AY421" s="258" t="s">
        <v>162</v>
      </c>
    </row>
    <row r="422" s="15" customFormat="1">
      <c r="A422" s="15"/>
      <c r="B422" s="259"/>
      <c r="C422" s="260"/>
      <c r="D422" s="233" t="s">
        <v>173</v>
      </c>
      <c r="E422" s="261" t="s">
        <v>1</v>
      </c>
      <c r="F422" s="262" t="s">
        <v>176</v>
      </c>
      <c r="G422" s="260"/>
      <c r="H422" s="263">
        <v>56</v>
      </c>
      <c r="I422" s="264"/>
      <c r="J422" s="260"/>
      <c r="K422" s="260"/>
      <c r="L422" s="265"/>
      <c r="M422" s="266"/>
      <c r="N422" s="267"/>
      <c r="O422" s="267"/>
      <c r="P422" s="267"/>
      <c r="Q422" s="267"/>
      <c r="R422" s="267"/>
      <c r="S422" s="267"/>
      <c r="T422" s="268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69" t="s">
        <v>173</v>
      </c>
      <c r="AU422" s="269" t="s">
        <v>86</v>
      </c>
      <c r="AV422" s="15" t="s">
        <v>169</v>
      </c>
      <c r="AW422" s="15" t="s">
        <v>32</v>
      </c>
      <c r="AX422" s="15" t="s">
        <v>84</v>
      </c>
      <c r="AY422" s="269" t="s">
        <v>162</v>
      </c>
    </row>
    <row r="423" s="2" customFormat="1" ht="33" customHeight="1">
      <c r="A423" s="39"/>
      <c r="B423" s="40"/>
      <c r="C423" s="220" t="s">
        <v>524</v>
      </c>
      <c r="D423" s="220" t="s">
        <v>164</v>
      </c>
      <c r="E423" s="221" t="s">
        <v>525</v>
      </c>
      <c r="F423" s="222" t="s">
        <v>526</v>
      </c>
      <c r="G423" s="223" t="s">
        <v>167</v>
      </c>
      <c r="H423" s="224">
        <v>280</v>
      </c>
      <c r="I423" s="225"/>
      <c r="J423" s="226">
        <f>ROUND(I423*H423,2)</f>
        <v>0</v>
      </c>
      <c r="K423" s="222" t="s">
        <v>168</v>
      </c>
      <c r="L423" s="45"/>
      <c r="M423" s="227" t="s">
        <v>1</v>
      </c>
      <c r="N423" s="228" t="s">
        <v>41</v>
      </c>
      <c r="O423" s="92"/>
      <c r="P423" s="229">
        <f>O423*H423</f>
        <v>0</v>
      </c>
      <c r="Q423" s="229">
        <v>0.02256</v>
      </c>
      <c r="R423" s="229">
        <f>Q423*H423</f>
        <v>6.3167999999999997</v>
      </c>
      <c r="S423" s="229">
        <v>0</v>
      </c>
      <c r="T423" s="230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1" t="s">
        <v>169</v>
      </c>
      <c r="AT423" s="231" t="s">
        <v>164</v>
      </c>
      <c r="AU423" s="231" t="s">
        <v>86</v>
      </c>
      <c r="AY423" s="18" t="s">
        <v>162</v>
      </c>
      <c r="BE423" s="232">
        <f>IF(N423="základní",J423,0)</f>
        <v>0</v>
      </c>
      <c r="BF423" s="232">
        <f>IF(N423="snížená",J423,0)</f>
        <v>0</v>
      </c>
      <c r="BG423" s="232">
        <f>IF(N423="zákl. přenesená",J423,0)</f>
        <v>0</v>
      </c>
      <c r="BH423" s="232">
        <f>IF(N423="sníž. přenesená",J423,0)</f>
        <v>0</v>
      </c>
      <c r="BI423" s="232">
        <f>IF(N423="nulová",J423,0)</f>
        <v>0</v>
      </c>
      <c r="BJ423" s="18" t="s">
        <v>84</v>
      </c>
      <c r="BK423" s="232">
        <f>ROUND(I423*H423,2)</f>
        <v>0</v>
      </c>
      <c r="BL423" s="18" t="s">
        <v>169</v>
      </c>
      <c r="BM423" s="231" t="s">
        <v>527</v>
      </c>
    </row>
    <row r="424" s="13" customFormat="1">
      <c r="A424" s="13"/>
      <c r="B424" s="238"/>
      <c r="C424" s="239"/>
      <c r="D424" s="233" t="s">
        <v>173</v>
      </c>
      <c r="E424" s="240" t="s">
        <v>1</v>
      </c>
      <c r="F424" s="241" t="s">
        <v>528</v>
      </c>
      <c r="G424" s="239"/>
      <c r="H424" s="240" t="s">
        <v>1</v>
      </c>
      <c r="I424" s="242"/>
      <c r="J424" s="239"/>
      <c r="K424" s="239"/>
      <c r="L424" s="243"/>
      <c r="M424" s="244"/>
      <c r="N424" s="245"/>
      <c r="O424" s="245"/>
      <c r="P424" s="245"/>
      <c r="Q424" s="245"/>
      <c r="R424" s="245"/>
      <c r="S424" s="245"/>
      <c r="T424" s="246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47" t="s">
        <v>173</v>
      </c>
      <c r="AU424" s="247" t="s">
        <v>86</v>
      </c>
      <c r="AV424" s="13" t="s">
        <v>84</v>
      </c>
      <c r="AW424" s="13" t="s">
        <v>32</v>
      </c>
      <c r="AX424" s="13" t="s">
        <v>76</v>
      </c>
      <c r="AY424" s="247" t="s">
        <v>162</v>
      </c>
    </row>
    <row r="425" s="14" customFormat="1">
      <c r="A425" s="14"/>
      <c r="B425" s="248"/>
      <c r="C425" s="249"/>
      <c r="D425" s="233" t="s">
        <v>173</v>
      </c>
      <c r="E425" s="250" t="s">
        <v>1</v>
      </c>
      <c r="F425" s="251" t="s">
        <v>529</v>
      </c>
      <c r="G425" s="249"/>
      <c r="H425" s="252">
        <v>180</v>
      </c>
      <c r="I425" s="253"/>
      <c r="J425" s="249"/>
      <c r="K425" s="249"/>
      <c r="L425" s="254"/>
      <c r="M425" s="255"/>
      <c r="N425" s="256"/>
      <c r="O425" s="256"/>
      <c r="P425" s="256"/>
      <c r="Q425" s="256"/>
      <c r="R425" s="256"/>
      <c r="S425" s="256"/>
      <c r="T425" s="25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58" t="s">
        <v>173</v>
      </c>
      <c r="AU425" s="258" t="s">
        <v>86</v>
      </c>
      <c r="AV425" s="14" t="s">
        <v>86</v>
      </c>
      <c r="AW425" s="14" t="s">
        <v>32</v>
      </c>
      <c r="AX425" s="14" t="s">
        <v>76</v>
      </c>
      <c r="AY425" s="258" t="s">
        <v>162</v>
      </c>
    </row>
    <row r="426" s="13" customFormat="1">
      <c r="A426" s="13"/>
      <c r="B426" s="238"/>
      <c r="C426" s="239"/>
      <c r="D426" s="233" t="s">
        <v>173</v>
      </c>
      <c r="E426" s="240" t="s">
        <v>1</v>
      </c>
      <c r="F426" s="241" t="s">
        <v>523</v>
      </c>
      <c r="G426" s="239"/>
      <c r="H426" s="240" t="s">
        <v>1</v>
      </c>
      <c r="I426" s="242"/>
      <c r="J426" s="239"/>
      <c r="K426" s="239"/>
      <c r="L426" s="243"/>
      <c r="M426" s="244"/>
      <c r="N426" s="245"/>
      <c r="O426" s="245"/>
      <c r="P426" s="245"/>
      <c r="Q426" s="245"/>
      <c r="R426" s="245"/>
      <c r="S426" s="245"/>
      <c r="T426" s="246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7" t="s">
        <v>173</v>
      </c>
      <c r="AU426" s="247" t="s">
        <v>86</v>
      </c>
      <c r="AV426" s="13" t="s">
        <v>84</v>
      </c>
      <c r="AW426" s="13" t="s">
        <v>32</v>
      </c>
      <c r="AX426" s="13" t="s">
        <v>76</v>
      </c>
      <c r="AY426" s="247" t="s">
        <v>162</v>
      </c>
    </row>
    <row r="427" s="14" customFormat="1">
      <c r="A427" s="14"/>
      <c r="B427" s="248"/>
      <c r="C427" s="249"/>
      <c r="D427" s="233" t="s">
        <v>173</v>
      </c>
      <c r="E427" s="250" t="s">
        <v>1</v>
      </c>
      <c r="F427" s="251" t="s">
        <v>530</v>
      </c>
      <c r="G427" s="249"/>
      <c r="H427" s="252">
        <v>100</v>
      </c>
      <c r="I427" s="253"/>
      <c r="J427" s="249"/>
      <c r="K427" s="249"/>
      <c r="L427" s="254"/>
      <c r="M427" s="255"/>
      <c r="N427" s="256"/>
      <c r="O427" s="256"/>
      <c r="P427" s="256"/>
      <c r="Q427" s="256"/>
      <c r="R427" s="256"/>
      <c r="S427" s="256"/>
      <c r="T427" s="25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8" t="s">
        <v>173</v>
      </c>
      <c r="AU427" s="258" t="s">
        <v>86</v>
      </c>
      <c r="AV427" s="14" t="s">
        <v>86</v>
      </c>
      <c r="AW427" s="14" t="s">
        <v>32</v>
      </c>
      <c r="AX427" s="14" t="s">
        <v>76</v>
      </c>
      <c r="AY427" s="258" t="s">
        <v>162</v>
      </c>
    </row>
    <row r="428" s="15" customFormat="1">
      <c r="A428" s="15"/>
      <c r="B428" s="259"/>
      <c r="C428" s="260"/>
      <c r="D428" s="233" t="s">
        <v>173</v>
      </c>
      <c r="E428" s="261" t="s">
        <v>1</v>
      </c>
      <c r="F428" s="262" t="s">
        <v>176</v>
      </c>
      <c r="G428" s="260"/>
      <c r="H428" s="263">
        <v>280</v>
      </c>
      <c r="I428" s="264"/>
      <c r="J428" s="260"/>
      <c r="K428" s="260"/>
      <c r="L428" s="265"/>
      <c r="M428" s="266"/>
      <c r="N428" s="267"/>
      <c r="O428" s="267"/>
      <c r="P428" s="267"/>
      <c r="Q428" s="267"/>
      <c r="R428" s="267"/>
      <c r="S428" s="267"/>
      <c r="T428" s="268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69" t="s">
        <v>173</v>
      </c>
      <c r="AU428" s="269" t="s">
        <v>86</v>
      </c>
      <c r="AV428" s="15" t="s">
        <v>169</v>
      </c>
      <c r="AW428" s="15" t="s">
        <v>32</v>
      </c>
      <c r="AX428" s="15" t="s">
        <v>84</v>
      </c>
      <c r="AY428" s="269" t="s">
        <v>162</v>
      </c>
    </row>
    <row r="429" s="12" customFormat="1" ht="22.8" customHeight="1">
      <c r="A429" s="12"/>
      <c r="B429" s="204"/>
      <c r="C429" s="205"/>
      <c r="D429" s="206" t="s">
        <v>75</v>
      </c>
      <c r="E429" s="218" t="s">
        <v>213</v>
      </c>
      <c r="F429" s="218" t="s">
        <v>531</v>
      </c>
      <c r="G429" s="205"/>
      <c r="H429" s="205"/>
      <c r="I429" s="208"/>
      <c r="J429" s="219">
        <f>BK429</f>
        <v>0</v>
      </c>
      <c r="K429" s="205"/>
      <c r="L429" s="210"/>
      <c r="M429" s="211"/>
      <c r="N429" s="212"/>
      <c r="O429" s="212"/>
      <c r="P429" s="213">
        <f>SUM(P430:P519)</f>
        <v>0</v>
      </c>
      <c r="Q429" s="212"/>
      <c r="R429" s="213">
        <f>SUM(R430:R519)</f>
        <v>22.165641099999998</v>
      </c>
      <c r="S429" s="212"/>
      <c r="T429" s="214">
        <f>SUM(T430:T519)</f>
        <v>10.82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15" t="s">
        <v>84</v>
      </c>
      <c r="AT429" s="216" t="s">
        <v>75</v>
      </c>
      <c r="AU429" s="216" t="s">
        <v>84</v>
      </c>
      <c r="AY429" s="215" t="s">
        <v>162</v>
      </c>
      <c r="BK429" s="217">
        <f>SUM(BK430:BK519)</f>
        <v>0</v>
      </c>
    </row>
    <row r="430" s="2" customFormat="1" ht="16.5" customHeight="1">
      <c r="A430" s="39"/>
      <c r="B430" s="40"/>
      <c r="C430" s="220" t="s">
        <v>532</v>
      </c>
      <c r="D430" s="220" t="s">
        <v>164</v>
      </c>
      <c r="E430" s="221" t="s">
        <v>533</v>
      </c>
      <c r="F430" s="222" t="s">
        <v>534</v>
      </c>
      <c r="G430" s="223" t="s">
        <v>241</v>
      </c>
      <c r="H430" s="224">
        <v>8</v>
      </c>
      <c r="I430" s="225"/>
      <c r="J430" s="226">
        <f>ROUND(I430*H430,2)</f>
        <v>0</v>
      </c>
      <c r="K430" s="222" t="s">
        <v>1</v>
      </c>
      <c r="L430" s="45"/>
      <c r="M430" s="227" t="s">
        <v>1</v>
      </c>
      <c r="N430" s="228" t="s">
        <v>41</v>
      </c>
      <c r="O430" s="92"/>
      <c r="P430" s="229">
        <f>O430*H430</f>
        <v>0</v>
      </c>
      <c r="Q430" s="229">
        <v>0</v>
      </c>
      <c r="R430" s="229">
        <f>Q430*H430</f>
        <v>0</v>
      </c>
      <c r="S430" s="229">
        <v>0</v>
      </c>
      <c r="T430" s="230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1" t="s">
        <v>169</v>
      </c>
      <c r="AT430" s="231" t="s">
        <v>164</v>
      </c>
      <c r="AU430" s="231" t="s">
        <v>86</v>
      </c>
      <c r="AY430" s="18" t="s">
        <v>162</v>
      </c>
      <c r="BE430" s="232">
        <f>IF(N430="základní",J430,0)</f>
        <v>0</v>
      </c>
      <c r="BF430" s="232">
        <f>IF(N430="snížená",J430,0)</f>
        <v>0</v>
      </c>
      <c r="BG430" s="232">
        <f>IF(N430="zákl. přenesená",J430,0)</f>
        <v>0</v>
      </c>
      <c r="BH430" s="232">
        <f>IF(N430="sníž. přenesená",J430,0)</f>
        <v>0</v>
      </c>
      <c r="BI430" s="232">
        <f>IF(N430="nulová",J430,0)</f>
        <v>0</v>
      </c>
      <c r="BJ430" s="18" t="s">
        <v>84</v>
      </c>
      <c r="BK430" s="232">
        <f>ROUND(I430*H430,2)</f>
        <v>0</v>
      </c>
      <c r="BL430" s="18" t="s">
        <v>169</v>
      </c>
      <c r="BM430" s="231" t="s">
        <v>535</v>
      </c>
    </row>
    <row r="431" s="13" customFormat="1">
      <c r="A431" s="13"/>
      <c r="B431" s="238"/>
      <c r="C431" s="239"/>
      <c r="D431" s="233" t="s">
        <v>173</v>
      </c>
      <c r="E431" s="240" t="s">
        <v>1</v>
      </c>
      <c r="F431" s="241" t="s">
        <v>536</v>
      </c>
      <c r="G431" s="239"/>
      <c r="H431" s="240" t="s">
        <v>1</v>
      </c>
      <c r="I431" s="242"/>
      <c r="J431" s="239"/>
      <c r="K431" s="239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173</v>
      </c>
      <c r="AU431" s="247" t="s">
        <v>86</v>
      </c>
      <c r="AV431" s="13" t="s">
        <v>84</v>
      </c>
      <c r="AW431" s="13" t="s">
        <v>32</v>
      </c>
      <c r="AX431" s="13" t="s">
        <v>76</v>
      </c>
      <c r="AY431" s="247" t="s">
        <v>162</v>
      </c>
    </row>
    <row r="432" s="14" customFormat="1">
      <c r="A432" s="14"/>
      <c r="B432" s="248"/>
      <c r="C432" s="249"/>
      <c r="D432" s="233" t="s">
        <v>173</v>
      </c>
      <c r="E432" s="250" t="s">
        <v>1</v>
      </c>
      <c r="F432" s="251" t="s">
        <v>213</v>
      </c>
      <c r="G432" s="249"/>
      <c r="H432" s="252">
        <v>8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8" t="s">
        <v>173</v>
      </c>
      <c r="AU432" s="258" t="s">
        <v>86</v>
      </c>
      <c r="AV432" s="14" t="s">
        <v>86</v>
      </c>
      <c r="AW432" s="14" t="s">
        <v>32</v>
      </c>
      <c r="AX432" s="14" t="s">
        <v>76</v>
      </c>
      <c r="AY432" s="258" t="s">
        <v>162</v>
      </c>
    </row>
    <row r="433" s="15" customFormat="1">
      <c r="A433" s="15"/>
      <c r="B433" s="259"/>
      <c r="C433" s="260"/>
      <c r="D433" s="233" t="s">
        <v>173</v>
      </c>
      <c r="E433" s="261" t="s">
        <v>1</v>
      </c>
      <c r="F433" s="262" t="s">
        <v>176</v>
      </c>
      <c r="G433" s="260"/>
      <c r="H433" s="263">
        <v>8</v>
      </c>
      <c r="I433" s="264"/>
      <c r="J433" s="260"/>
      <c r="K433" s="260"/>
      <c r="L433" s="265"/>
      <c r="M433" s="266"/>
      <c r="N433" s="267"/>
      <c r="O433" s="267"/>
      <c r="P433" s="267"/>
      <c r="Q433" s="267"/>
      <c r="R433" s="267"/>
      <c r="S433" s="267"/>
      <c r="T433" s="268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69" t="s">
        <v>173</v>
      </c>
      <c r="AU433" s="269" t="s">
        <v>86</v>
      </c>
      <c r="AV433" s="15" t="s">
        <v>169</v>
      </c>
      <c r="AW433" s="15" t="s">
        <v>32</v>
      </c>
      <c r="AX433" s="15" t="s">
        <v>84</v>
      </c>
      <c r="AY433" s="269" t="s">
        <v>162</v>
      </c>
    </row>
    <row r="434" s="2" customFormat="1" ht="24.15" customHeight="1">
      <c r="A434" s="39"/>
      <c r="B434" s="40"/>
      <c r="C434" s="220" t="s">
        <v>537</v>
      </c>
      <c r="D434" s="220" t="s">
        <v>164</v>
      </c>
      <c r="E434" s="221" t="s">
        <v>538</v>
      </c>
      <c r="F434" s="222" t="s">
        <v>539</v>
      </c>
      <c r="G434" s="223" t="s">
        <v>216</v>
      </c>
      <c r="H434" s="224">
        <v>15</v>
      </c>
      <c r="I434" s="225"/>
      <c r="J434" s="226">
        <f>ROUND(I434*H434,2)</f>
        <v>0</v>
      </c>
      <c r="K434" s="222" t="s">
        <v>168</v>
      </c>
      <c r="L434" s="45"/>
      <c r="M434" s="227" t="s">
        <v>1</v>
      </c>
      <c r="N434" s="228" t="s">
        <v>41</v>
      </c>
      <c r="O434" s="92"/>
      <c r="P434" s="229">
        <f>O434*H434</f>
        <v>0</v>
      </c>
      <c r="Q434" s="229">
        <v>1.0000000000000001E-05</v>
      </c>
      <c r="R434" s="229">
        <f>Q434*H434</f>
        <v>0.00015000000000000001</v>
      </c>
      <c r="S434" s="229">
        <v>0</v>
      </c>
      <c r="T434" s="230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1" t="s">
        <v>169</v>
      </c>
      <c r="AT434" s="231" t="s">
        <v>164</v>
      </c>
      <c r="AU434" s="231" t="s">
        <v>86</v>
      </c>
      <c r="AY434" s="18" t="s">
        <v>162</v>
      </c>
      <c r="BE434" s="232">
        <f>IF(N434="základní",J434,0)</f>
        <v>0</v>
      </c>
      <c r="BF434" s="232">
        <f>IF(N434="snížená",J434,0)</f>
        <v>0</v>
      </c>
      <c r="BG434" s="232">
        <f>IF(N434="zákl. přenesená",J434,0)</f>
        <v>0</v>
      </c>
      <c r="BH434" s="232">
        <f>IF(N434="sníž. přenesená",J434,0)</f>
        <v>0</v>
      </c>
      <c r="BI434" s="232">
        <f>IF(N434="nulová",J434,0)</f>
        <v>0</v>
      </c>
      <c r="BJ434" s="18" t="s">
        <v>84</v>
      </c>
      <c r="BK434" s="232">
        <f>ROUND(I434*H434,2)</f>
        <v>0</v>
      </c>
      <c r="BL434" s="18" t="s">
        <v>169</v>
      </c>
      <c r="BM434" s="231" t="s">
        <v>540</v>
      </c>
    </row>
    <row r="435" s="13" customFormat="1">
      <c r="A435" s="13"/>
      <c r="B435" s="238"/>
      <c r="C435" s="239"/>
      <c r="D435" s="233" t="s">
        <v>173</v>
      </c>
      <c r="E435" s="240" t="s">
        <v>1</v>
      </c>
      <c r="F435" s="241" t="s">
        <v>541</v>
      </c>
      <c r="G435" s="239"/>
      <c r="H435" s="240" t="s">
        <v>1</v>
      </c>
      <c r="I435" s="242"/>
      <c r="J435" s="239"/>
      <c r="K435" s="239"/>
      <c r="L435" s="243"/>
      <c r="M435" s="244"/>
      <c r="N435" s="245"/>
      <c r="O435" s="245"/>
      <c r="P435" s="245"/>
      <c r="Q435" s="245"/>
      <c r="R435" s="245"/>
      <c r="S435" s="245"/>
      <c r="T435" s="24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7" t="s">
        <v>173</v>
      </c>
      <c r="AU435" s="247" t="s">
        <v>86</v>
      </c>
      <c r="AV435" s="13" t="s">
        <v>84</v>
      </c>
      <c r="AW435" s="13" t="s">
        <v>32</v>
      </c>
      <c r="AX435" s="13" t="s">
        <v>76</v>
      </c>
      <c r="AY435" s="247" t="s">
        <v>162</v>
      </c>
    </row>
    <row r="436" s="14" customFormat="1">
      <c r="A436" s="14"/>
      <c r="B436" s="248"/>
      <c r="C436" s="249"/>
      <c r="D436" s="233" t="s">
        <v>173</v>
      </c>
      <c r="E436" s="250" t="s">
        <v>1</v>
      </c>
      <c r="F436" s="251" t="s">
        <v>254</v>
      </c>
      <c r="G436" s="249"/>
      <c r="H436" s="252">
        <v>15</v>
      </c>
      <c r="I436" s="253"/>
      <c r="J436" s="249"/>
      <c r="K436" s="249"/>
      <c r="L436" s="254"/>
      <c r="M436" s="255"/>
      <c r="N436" s="256"/>
      <c r="O436" s="256"/>
      <c r="P436" s="256"/>
      <c r="Q436" s="256"/>
      <c r="R436" s="256"/>
      <c r="S436" s="256"/>
      <c r="T436" s="25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8" t="s">
        <v>173</v>
      </c>
      <c r="AU436" s="258" t="s">
        <v>86</v>
      </c>
      <c r="AV436" s="14" t="s">
        <v>86</v>
      </c>
      <c r="AW436" s="14" t="s">
        <v>32</v>
      </c>
      <c r="AX436" s="14" t="s">
        <v>76</v>
      </c>
      <c r="AY436" s="258" t="s">
        <v>162</v>
      </c>
    </row>
    <row r="437" s="15" customFormat="1">
      <c r="A437" s="15"/>
      <c r="B437" s="259"/>
      <c r="C437" s="260"/>
      <c r="D437" s="233" t="s">
        <v>173</v>
      </c>
      <c r="E437" s="261" t="s">
        <v>1</v>
      </c>
      <c r="F437" s="262" t="s">
        <v>176</v>
      </c>
      <c r="G437" s="260"/>
      <c r="H437" s="263">
        <v>15</v>
      </c>
      <c r="I437" s="264"/>
      <c r="J437" s="260"/>
      <c r="K437" s="260"/>
      <c r="L437" s="265"/>
      <c r="M437" s="266"/>
      <c r="N437" s="267"/>
      <c r="O437" s="267"/>
      <c r="P437" s="267"/>
      <c r="Q437" s="267"/>
      <c r="R437" s="267"/>
      <c r="S437" s="267"/>
      <c r="T437" s="268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69" t="s">
        <v>173</v>
      </c>
      <c r="AU437" s="269" t="s">
        <v>86</v>
      </c>
      <c r="AV437" s="15" t="s">
        <v>169</v>
      </c>
      <c r="AW437" s="15" t="s">
        <v>32</v>
      </c>
      <c r="AX437" s="15" t="s">
        <v>84</v>
      </c>
      <c r="AY437" s="269" t="s">
        <v>162</v>
      </c>
    </row>
    <row r="438" s="2" customFormat="1" ht="24.15" customHeight="1">
      <c r="A438" s="39"/>
      <c r="B438" s="40"/>
      <c r="C438" s="270" t="s">
        <v>542</v>
      </c>
      <c r="D438" s="270" t="s">
        <v>284</v>
      </c>
      <c r="E438" s="271" t="s">
        <v>543</v>
      </c>
      <c r="F438" s="272" t="s">
        <v>544</v>
      </c>
      <c r="G438" s="273" t="s">
        <v>216</v>
      </c>
      <c r="H438" s="274">
        <v>15.449999999999999</v>
      </c>
      <c r="I438" s="275"/>
      <c r="J438" s="276">
        <f>ROUND(I438*H438,2)</f>
        <v>0</v>
      </c>
      <c r="K438" s="272" t="s">
        <v>168</v>
      </c>
      <c r="L438" s="277"/>
      <c r="M438" s="278" t="s">
        <v>1</v>
      </c>
      <c r="N438" s="279" t="s">
        <v>41</v>
      </c>
      <c r="O438" s="92"/>
      <c r="P438" s="229">
        <f>O438*H438</f>
        <v>0</v>
      </c>
      <c r="Q438" s="229">
        <v>0.0026700000000000001</v>
      </c>
      <c r="R438" s="229">
        <f>Q438*H438</f>
        <v>0.041251499999999997</v>
      </c>
      <c r="S438" s="229">
        <v>0</v>
      </c>
      <c r="T438" s="230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1" t="s">
        <v>213</v>
      </c>
      <c r="AT438" s="231" t="s">
        <v>284</v>
      </c>
      <c r="AU438" s="231" t="s">
        <v>86</v>
      </c>
      <c r="AY438" s="18" t="s">
        <v>162</v>
      </c>
      <c r="BE438" s="232">
        <f>IF(N438="základní",J438,0)</f>
        <v>0</v>
      </c>
      <c r="BF438" s="232">
        <f>IF(N438="snížená",J438,0)</f>
        <v>0</v>
      </c>
      <c r="BG438" s="232">
        <f>IF(N438="zákl. přenesená",J438,0)</f>
        <v>0</v>
      </c>
      <c r="BH438" s="232">
        <f>IF(N438="sníž. přenesená",J438,0)</f>
        <v>0</v>
      </c>
      <c r="BI438" s="232">
        <f>IF(N438="nulová",J438,0)</f>
        <v>0</v>
      </c>
      <c r="BJ438" s="18" t="s">
        <v>84</v>
      </c>
      <c r="BK438" s="232">
        <f>ROUND(I438*H438,2)</f>
        <v>0</v>
      </c>
      <c r="BL438" s="18" t="s">
        <v>169</v>
      </c>
      <c r="BM438" s="231" t="s">
        <v>545</v>
      </c>
    </row>
    <row r="439" s="14" customFormat="1">
      <c r="A439" s="14"/>
      <c r="B439" s="248"/>
      <c r="C439" s="249"/>
      <c r="D439" s="233" t="s">
        <v>173</v>
      </c>
      <c r="E439" s="249"/>
      <c r="F439" s="251" t="s">
        <v>546</v>
      </c>
      <c r="G439" s="249"/>
      <c r="H439" s="252">
        <v>15.449999999999999</v>
      </c>
      <c r="I439" s="253"/>
      <c r="J439" s="249"/>
      <c r="K439" s="249"/>
      <c r="L439" s="254"/>
      <c r="M439" s="255"/>
      <c r="N439" s="256"/>
      <c r="O439" s="256"/>
      <c r="P439" s="256"/>
      <c r="Q439" s="256"/>
      <c r="R439" s="256"/>
      <c r="S439" s="256"/>
      <c r="T439" s="25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8" t="s">
        <v>173</v>
      </c>
      <c r="AU439" s="258" t="s">
        <v>86</v>
      </c>
      <c r="AV439" s="14" t="s">
        <v>86</v>
      </c>
      <c r="AW439" s="14" t="s">
        <v>4</v>
      </c>
      <c r="AX439" s="14" t="s">
        <v>84</v>
      </c>
      <c r="AY439" s="258" t="s">
        <v>162</v>
      </c>
    </row>
    <row r="440" s="2" customFormat="1" ht="24.15" customHeight="1">
      <c r="A440" s="39"/>
      <c r="B440" s="40"/>
      <c r="C440" s="220" t="s">
        <v>547</v>
      </c>
      <c r="D440" s="220" t="s">
        <v>164</v>
      </c>
      <c r="E440" s="221" t="s">
        <v>548</v>
      </c>
      <c r="F440" s="222" t="s">
        <v>549</v>
      </c>
      <c r="G440" s="223" t="s">
        <v>216</v>
      </c>
      <c r="H440" s="224">
        <v>32</v>
      </c>
      <c r="I440" s="225"/>
      <c r="J440" s="226">
        <f>ROUND(I440*H440,2)</f>
        <v>0</v>
      </c>
      <c r="K440" s="222" t="s">
        <v>168</v>
      </c>
      <c r="L440" s="45"/>
      <c r="M440" s="227" t="s">
        <v>1</v>
      </c>
      <c r="N440" s="228" t="s">
        <v>41</v>
      </c>
      <c r="O440" s="92"/>
      <c r="P440" s="229">
        <f>O440*H440</f>
        <v>0</v>
      </c>
      <c r="Q440" s="229">
        <v>1.0000000000000001E-05</v>
      </c>
      <c r="R440" s="229">
        <f>Q440*H440</f>
        <v>0.00032000000000000003</v>
      </c>
      <c r="S440" s="229">
        <v>0</v>
      </c>
      <c r="T440" s="230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31" t="s">
        <v>169</v>
      </c>
      <c r="AT440" s="231" t="s">
        <v>164</v>
      </c>
      <c r="AU440" s="231" t="s">
        <v>86</v>
      </c>
      <c r="AY440" s="18" t="s">
        <v>162</v>
      </c>
      <c r="BE440" s="232">
        <f>IF(N440="základní",J440,0)</f>
        <v>0</v>
      </c>
      <c r="BF440" s="232">
        <f>IF(N440="snížená",J440,0)</f>
        <v>0</v>
      </c>
      <c r="BG440" s="232">
        <f>IF(N440="zákl. přenesená",J440,0)</f>
        <v>0</v>
      </c>
      <c r="BH440" s="232">
        <f>IF(N440="sníž. přenesená",J440,0)</f>
        <v>0</v>
      </c>
      <c r="BI440" s="232">
        <f>IF(N440="nulová",J440,0)</f>
        <v>0</v>
      </c>
      <c r="BJ440" s="18" t="s">
        <v>84</v>
      </c>
      <c r="BK440" s="232">
        <f>ROUND(I440*H440,2)</f>
        <v>0</v>
      </c>
      <c r="BL440" s="18" t="s">
        <v>169</v>
      </c>
      <c r="BM440" s="231" t="s">
        <v>550</v>
      </c>
    </row>
    <row r="441" s="13" customFormat="1">
      <c r="A441" s="13"/>
      <c r="B441" s="238"/>
      <c r="C441" s="239"/>
      <c r="D441" s="233" t="s">
        <v>173</v>
      </c>
      <c r="E441" s="240" t="s">
        <v>1</v>
      </c>
      <c r="F441" s="241" t="s">
        <v>551</v>
      </c>
      <c r="G441" s="239"/>
      <c r="H441" s="240" t="s">
        <v>1</v>
      </c>
      <c r="I441" s="242"/>
      <c r="J441" s="239"/>
      <c r="K441" s="239"/>
      <c r="L441" s="243"/>
      <c r="M441" s="244"/>
      <c r="N441" s="245"/>
      <c r="O441" s="245"/>
      <c r="P441" s="245"/>
      <c r="Q441" s="245"/>
      <c r="R441" s="245"/>
      <c r="S441" s="245"/>
      <c r="T441" s="246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7" t="s">
        <v>173</v>
      </c>
      <c r="AU441" s="247" t="s">
        <v>86</v>
      </c>
      <c r="AV441" s="13" t="s">
        <v>84</v>
      </c>
      <c r="AW441" s="13" t="s">
        <v>32</v>
      </c>
      <c r="AX441" s="13" t="s">
        <v>76</v>
      </c>
      <c r="AY441" s="247" t="s">
        <v>162</v>
      </c>
    </row>
    <row r="442" s="14" customFormat="1">
      <c r="A442" s="14"/>
      <c r="B442" s="248"/>
      <c r="C442" s="249"/>
      <c r="D442" s="233" t="s">
        <v>173</v>
      </c>
      <c r="E442" s="250" t="s">
        <v>1</v>
      </c>
      <c r="F442" s="251" t="s">
        <v>342</v>
      </c>
      <c r="G442" s="249"/>
      <c r="H442" s="252">
        <v>32</v>
      </c>
      <c r="I442" s="253"/>
      <c r="J442" s="249"/>
      <c r="K442" s="249"/>
      <c r="L442" s="254"/>
      <c r="M442" s="255"/>
      <c r="N442" s="256"/>
      <c r="O442" s="256"/>
      <c r="P442" s="256"/>
      <c r="Q442" s="256"/>
      <c r="R442" s="256"/>
      <c r="S442" s="256"/>
      <c r="T442" s="257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8" t="s">
        <v>173</v>
      </c>
      <c r="AU442" s="258" t="s">
        <v>86</v>
      </c>
      <c r="AV442" s="14" t="s">
        <v>86</v>
      </c>
      <c r="AW442" s="14" t="s">
        <v>32</v>
      </c>
      <c r="AX442" s="14" t="s">
        <v>76</v>
      </c>
      <c r="AY442" s="258" t="s">
        <v>162</v>
      </c>
    </row>
    <row r="443" s="15" customFormat="1">
      <c r="A443" s="15"/>
      <c r="B443" s="259"/>
      <c r="C443" s="260"/>
      <c r="D443" s="233" t="s">
        <v>173</v>
      </c>
      <c r="E443" s="261" t="s">
        <v>1</v>
      </c>
      <c r="F443" s="262" t="s">
        <v>176</v>
      </c>
      <c r="G443" s="260"/>
      <c r="H443" s="263">
        <v>32</v>
      </c>
      <c r="I443" s="264"/>
      <c r="J443" s="260"/>
      <c r="K443" s="260"/>
      <c r="L443" s="265"/>
      <c r="M443" s="266"/>
      <c r="N443" s="267"/>
      <c r="O443" s="267"/>
      <c r="P443" s="267"/>
      <c r="Q443" s="267"/>
      <c r="R443" s="267"/>
      <c r="S443" s="267"/>
      <c r="T443" s="268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69" t="s">
        <v>173</v>
      </c>
      <c r="AU443" s="269" t="s">
        <v>86</v>
      </c>
      <c r="AV443" s="15" t="s">
        <v>169</v>
      </c>
      <c r="AW443" s="15" t="s">
        <v>32</v>
      </c>
      <c r="AX443" s="15" t="s">
        <v>84</v>
      </c>
      <c r="AY443" s="269" t="s">
        <v>162</v>
      </c>
    </row>
    <row r="444" s="2" customFormat="1" ht="24.15" customHeight="1">
      <c r="A444" s="39"/>
      <c r="B444" s="40"/>
      <c r="C444" s="270" t="s">
        <v>552</v>
      </c>
      <c r="D444" s="270" t="s">
        <v>284</v>
      </c>
      <c r="E444" s="271" t="s">
        <v>553</v>
      </c>
      <c r="F444" s="272" t="s">
        <v>554</v>
      </c>
      <c r="G444" s="273" t="s">
        <v>216</v>
      </c>
      <c r="H444" s="274">
        <v>32.960000000000001</v>
      </c>
      <c r="I444" s="275"/>
      <c r="J444" s="276">
        <f>ROUND(I444*H444,2)</f>
        <v>0</v>
      </c>
      <c r="K444" s="272" t="s">
        <v>168</v>
      </c>
      <c r="L444" s="277"/>
      <c r="M444" s="278" t="s">
        <v>1</v>
      </c>
      <c r="N444" s="279" t="s">
        <v>41</v>
      </c>
      <c r="O444" s="92"/>
      <c r="P444" s="229">
        <f>O444*H444</f>
        <v>0</v>
      </c>
      <c r="Q444" s="229">
        <v>0.0042599999999999999</v>
      </c>
      <c r="R444" s="229">
        <f>Q444*H444</f>
        <v>0.1404096</v>
      </c>
      <c r="S444" s="229">
        <v>0</v>
      </c>
      <c r="T444" s="230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31" t="s">
        <v>213</v>
      </c>
      <c r="AT444" s="231" t="s">
        <v>284</v>
      </c>
      <c r="AU444" s="231" t="s">
        <v>86</v>
      </c>
      <c r="AY444" s="18" t="s">
        <v>162</v>
      </c>
      <c r="BE444" s="232">
        <f>IF(N444="základní",J444,0)</f>
        <v>0</v>
      </c>
      <c r="BF444" s="232">
        <f>IF(N444="snížená",J444,0)</f>
        <v>0</v>
      </c>
      <c r="BG444" s="232">
        <f>IF(N444="zákl. přenesená",J444,0)</f>
        <v>0</v>
      </c>
      <c r="BH444" s="232">
        <f>IF(N444="sníž. přenesená",J444,0)</f>
        <v>0</v>
      </c>
      <c r="BI444" s="232">
        <f>IF(N444="nulová",J444,0)</f>
        <v>0</v>
      </c>
      <c r="BJ444" s="18" t="s">
        <v>84</v>
      </c>
      <c r="BK444" s="232">
        <f>ROUND(I444*H444,2)</f>
        <v>0</v>
      </c>
      <c r="BL444" s="18" t="s">
        <v>169</v>
      </c>
      <c r="BM444" s="231" t="s">
        <v>555</v>
      </c>
    </row>
    <row r="445" s="14" customFormat="1">
      <c r="A445" s="14"/>
      <c r="B445" s="248"/>
      <c r="C445" s="249"/>
      <c r="D445" s="233" t="s">
        <v>173</v>
      </c>
      <c r="E445" s="249"/>
      <c r="F445" s="251" t="s">
        <v>556</v>
      </c>
      <c r="G445" s="249"/>
      <c r="H445" s="252">
        <v>32.960000000000001</v>
      </c>
      <c r="I445" s="253"/>
      <c r="J445" s="249"/>
      <c r="K445" s="249"/>
      <c r="L445" s="254"/>
      <c r="M445" s="255"/>
      <c r="N445" s="256"/>
      <c r="O445" s="256"/>
      <c r="P445" s="256"/>
      <c r="Q445" s="256"/>
      <c r="R445" s="256"/>
      <c r="S445" s="256"/>
      <c r="T445" s="257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8" t="s">
        <v>173</v>
      </c>
      <c r="AU445" s="258" t="s">
        <v>86</v>
      </c>
      <c r="AV445" s="14" t="s">
        <v>86</v>
      </c>
      <c r="AW445" s="14" t="s">
        <v>4</v>
      </c>
      <c r="AX445" s="14" t="s">
        <v>84</v>
      </c>
      <c r="AY445" s="258" t="s">
        <v>162</v>
      </c>
    </row>
    <row r="446" s="2" customFormat="1" ht="37.8" customHeight="1">
      <c r="A446" s="39"/>
      <c r="B446" s="40"/>
      <c r="C446" s="220" t="s">
        <v>557</v>
      </c>
      <c r="D446" s="220" t="s">
        <v>164</v>
      </c>
      <c r="E446" s="221" t="s">
        <v>558</v>
      </c>
      <c r="F446" s="222" t="s">
        <v>559</v>
      </c>
      <c r="G446" s="223" t="s">
        <v>280</v>
      </c>
      <c r="H446" s="224">
        <v>3</v>
      </c>
      <c r="I446" s="225"/>
      <c r="J446" s="226">
        <f>ROUND(I446*H446,2)</f>
        <v>0</v>
      </c>
      <c r="K446" s="222" t="s">
        <v>168</v>
      </c>
      <c r="L446" s="45"/>
      <c r="M446" s="227" t="s">
        <v>1</v>
      </c>
      <c r="N446" s="228" t="s">
        <v>41</v>
      </c>
      <c r="O446" s="92"/>
      <c r="P446" s="229">
        <f>O446*H446</f>
        <v>0</v>
      </c>
      <c r="Q446" s="229">
        <v>0</v>
      </c>
      <c r="R446" s="229">
        <f>Q446*H446</f>
        <v>0</v>
      </c>
      <c r="S446" s="229">
        <v>0</v>
      </c>
      <c r="T446" s="230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1" t="s">
        <v>169</v>
      </c>
      <c r="AT446" s="231" t="s">
        <v>164</v>
      </c>
      <c r="AU446" s="231" t="s">
        <v>86</v>
      </c>
      <c r="AY446" s="18" t="s">
        <v>162</v>
      </c>
      <c r="BE446" s="232">
        <f>IF(N446="základní",J446,0)</f>
        <v>0</v>
      </c>
      <c r="BF446" s="232">
        <f>IF(N446="snížená",J446,0)</f>
        <v>0</v>
      </c>
      <c r="BG446" s="232">
        <f>IF(N446="zákl. přenesená",J446,0)</f>
        <v>0</v>
      </c>
      <c r="BH446" s="232">
        <f>IF(N446="sníž. přenesená",J446,0)</f>
        <v>0</v>
      </c>
      <c r="BI446" s="232">
        <f>IF(N446="nulová",J446,0)</f>
        <v>0</v>
      </c>
      <c r="BJ446" s="18" t="s">
        <v>84</v>
      </c>
      <c r="BK446" s="232">
        <f>ROUND(I446*H446,2)</f>
        <v>0</v>
      </c>
      <c r="BL446" s="18" t="s">
        <v>169</v>
      </c>
      <c r="BM446" s="231" t="s">
        <v>560</v>
      </c>
    </row>
    <row r="447" s="13" customFormat="1">
      <c r="A447" s="13"/>
      <c r="B447" s="238"/>
      <c r="C447" s="239"/>
      <c r="D447" s="233" t="s">
        <v>173</v>
      </c>
      <c r="E447" s="240" t="s">
        <v>1</v>
      </c>
      <c r="F447" s="241" t="s">
        <v>561</v>
      </c>
      <c r="G447" s="239"/>
      <c r="H447" s="240" t="s">
        <v>1</v>
      </c>
      <c r="I447" s="242"/>
      <c r="J447" s="239"/>
      <c r="K447" s="239"/>
      <c r="L447" s="243"/>
      <c r="M447" s="244"/>
      <c r="N447" s="245"/>
      <c r="O447" s="245"/>
      <c r="P447" s="245"/>
      <c r="Q447" s="245"/>
      <c r="R447" s="245"/>
      <c r="S447" s="245"/>
      <c r="T447" s="246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7" t="s">
        <v>173</v>
      </c>
      <c r="AU447" s="247" t="s">
        <v>86</v>
      </c>
      <c r="AV447" s="13" t="s">
        <v>84</v>
      </c>
      <c r="AW447" s="13" t="s">
        <v>32</v>
      </c>
      <c r="AX447" s="13" t="s">
        <v>76</v>
      </c>
      <c r="AY447" s="247" t="s">
        <v>162</v>
      </c>
    </row>
    <row r="448" s="14" customFormat="1">
      <c r="A448" s="14"/>
      <c r="B448" s="248"/>
      <c r="C448" s="249"/>
      <c r="D448" s="233" t="s">
        <v>173</v>
      </c>
      <c r="E448" s="250" t="s">
        <v>1</v>
      </c>
      <c r="F448" s="251" t="s">
        <v>183</v>
      </c>
      <c r="G448" s="249"/>
      <c r="H448" s="252">
        <v>3</v>
      </c>
      <c r="I448" s="253"/>
      <c r="J448" s="249"/>
      <c r="K448" s="249"/>
      <c r="L448" s="254"/>
      <c r="M448" s="255"/>
      <c r="N448" s="256"/>
      <c r="O448" s="256"/>
      <c r="P448" s="256"/>
      <c r="Q448" s="256"/>
      <c r="R448" s="256"/>
      <c r="S448" s="256"/>
      <c r="T448" s="25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8" t="s">
        <v>173</v>
      </c>
      <c r="AU448" s="258" t="s">
        <v>86</v>
      </c>
      <c r="AV448" s="14" t="s">
        <v>86</v>
      </c>
      <c r="AW448" s="14" t="s">
        <v>32</v>
      </c>
      <c r="AX448" s="14" t="s">
        <v>76</v>
      </c>
      <c r="AY448" s="258" t="s">
        <v>162</v>
      </c>
    </row>
    <row r="449" s="15" customFormat="1">
      <c r="A449" s="15"/>
      <c r="B449" s="259"/>
      <c r="C449" s="260"/>
      <c r="D449" s="233" t="s">
        <v>173</v>
      </c>
      <c r="E449" s="261" t="s">
        <v>1</v>
      </c>
      <c r="F449" s="262" t="s">
        <v>176</v>
      </c>
      <c r="G449" s="260"/>
      <c r="H449" s="263">
        <v>3</v>
      </c>
      <c r="I449" s="264"/>
      <c r="J449" s="260"/>
      <c r="K449" s="260"/>
      <c r="L449" s="265"/>
      <c r="M449" s="266"/>
      <c r="N449" s="267"/>
      <c r="O449" s="267"/>
      <c r="P449" s="267"/>
      <c r="Q449" s="267"/>
      <c r="R449" s="267"/>
      <c r="S449" s="267"/>
      <c r="T449" s="268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69" t="s">
        <v>173</v>
      </c>
      <c r="AU449" s="269" t="s">
        <v>86</v>
      </c>
      <c r="AV449" s="15" t="s">
        <v>169</v>
      </c>
      <c r="AW449" s="15" t="s">
        <v>32</v>
      </c>
      <c r="AX449" s="15" t="s">
        <v>84</v>
      </c>
      <c r="AY449" s="269" t="s">
        <v>162</v>
      </c>
    </row>
    <row r="450" s="2" customFormat="1" ht="24.15" customHeight="1">
      <c r="A450" s="39"/>
      <c r="B450" s="40"/>
      <c r="C450" s="270" t="s">
        <v>562</v>
      </c>
      <c r="D450" s="270" t="s">
        <v>284</v>
      </c>
      <c r="E450" s="271" t="s">
        <v>563</v>
      </c>
      <c r="F450" s="272" t="s">
        <v>564</v>
      </c>
      <c r="G450" s="273" t="s">
        <v>280</v>
      </c>
      <c r="H450" s="274">
        <v>3</v>
      </c>
      <c r="I450" s="275"/>
      <c r="J450" s="276">
        <f>ROUND(I450*H450,2)</f>
        <v>0</v>
      </c>
      <c r="K450" s="272" t="s">
        <v>168</v>
      </c>
      <c r="L450" s="277"/>
      <c r="M450" s="278" t="s">
        <v>1</v>
      </c>
      <c r="N450" s="279" t="s">
        <v>41</v>
      </c>
      <c r="O450" s="92"/>
      <c r="P450" s="229">
        <f>O450*H450</f>
        <v>0</v>
      </c>
      <c r="Q450" s="229">
        <v>0.0023</v>
      </c>
      <c r="R450" s="229">
        <f>Q450*H450</f>
        <v>0.0068999999999999999</v>
      </c>
      <c r="S450" s="229">
        <v>0</v>
      </c>
      <c r="T450" s="230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31" t="s">
        <v>213</v>
      </c>
      <c r="AT450" s="231" t="s">
        <v>284</v>
      </c>
      <c r="AU450" s="231" t="s">
        <v>86</v>
      </c>
      <c r="AY450" s="18" t="s">
        <v>162</v>
      </c>
      <c r="BE450" s="232">
        <f>IF(N450="základní",J450,0)</f>
        <v>0</v>
      </c>
      <c r="BF450" s="232">
        <f>IF(N450="snížená",J450,0)</f>
        <v>0</v>
      </c>
      <c r="BG450" s="232">
        <f>IF(N450="zákl. přenesená",J450,0)</f>
        <v>0</v>
      </c>
      <c r="BH450" s="232">
        <f>IF(N450="sníž. přenesená",J450,0)</f>
        <v>0</v>
      </c>
      <c r="BI450" s="232">
        <f>IF(N450="nulová",J450,0)</f>
        <v>0</v>
      </c>
      <c r="BJ450" s="18" t="s">
        <v>84</v>
      </c>
      <c r="BK450" s="232">
        <f>ROUND(I450*H450,2)</f>
        <v>0</v>
      </c>
      <c r="BL450" s="18" t="s">
        <v>169</v>
      </c>
      <c r="BM450" s="231" t="s">
        <v>565</v>
      </c>
    </row>
    <row r="451" s="2" customFormat="1" ht="33" customHeight="1">
      <c r="A451" s="39"/>
      <c r="B451" s="40"/>
      <c r="C451" s="220" t="s">
        <v>566</v>
      </c>
      <c r="D451" s="220" t="s">
        <v>164</v>
      </c>
      <c r="E451" s="221" t="s">
        <v>567</v>
      </c>
      <c r="F451" s="222" t="s">
        <v>568</v>
      </c>
      <c r="G451" s="223" t="s">
        <v>280</v>
      </c>
      <c r="H451" s="224">
        <v>30</v>
      </c>
      <c r="I451" s="225"/>
      <c r="J451" s="226">
        <f>ROUND(I451*H451,2)</f>
        <v>0</v>
      </c>
      <c r="K451" s="222" t="s">
        <v>168</v>
      </c>
      <c r="L451" s="45"/>
      <c r="M451" s="227" t="s">
        <v>1</v>
      </c>
      <c r="N451" s="228" t="s">
        <v>41</v>
      </c>
      <c r="O451" s="92"/>
      <c r="P451" s="229">
        <f>O451*H451</f>
        <v>0</v>
      </c>
      <c r="Q451" s="229">
        <v>0</v>
      </c>
      <c r="R451" s="229">
        <f>Q451*H451</f>
        <v>0</v>
      </c>
      <c r="S451" s="229">
        <v>0</v>
      </c>
      <c r="T451" s="23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1" t="s">
        <v>169</v>
      </c>
      <c r="AT451" s="231" t="s">
        <v>164</v>
      </c>
      <c r="AU451" s="231" t="s">
        <v>86</v>
      </c>
      <c r="AY451" s="18" t="s">
        <v>162</v>
      </c>
      <c r="BE451" s="232">
        <f>IF(N451="základní",J451,0)</f>
        <v>0</v>
      </c>
      <c r="BF451" s="232">
        <f>IF(N451="snížená",J451,0)</f>
        <v>0</v>
      </c>
      <c r="BG451" s="232">
        <f>IF(N451="zákl. přenesená",J451,0)</f>
        <v>0</v>
      </c>
      <c r="BH451" s="232">
        <f>IF(N451="sníž. přenesená",J451,0)</f>
        <v>0</v>
      </c>
      <c r="BI451" s="232">
        <f>IF(N451="nulová",J451,0)</f>
        <v>0</v>
      </c>
      <c r="BJ451" s="18" t="s">
        <v>84</v>
      </c>
      <c r="BK451" s="232">
        <f>ROUND(I451*H451,2)</f>
        <v>0</v>
      </c>
      <c r="BL451" s="18" t="s">
        <v>169</v>
      </c>
      <c r="BM451" s="231" t="s">
        <v>569</v>
      </c>
    </row>
    <row r="452" s="13" customFormat="1">
      <c r="A452" s="13"/>
      <c r="B452" s="238"/>
      <c r="C452" s="239"/>
      <c r="D452" s="233" t="s">
        <v>173</v>
      </c>
      <c r="E452" s="240" t="s">
        <v>1</v>
      </c>
      <c r="F452" s="241" t="s">
        <v>570</v>
      </c>
      <c r="G452" s="239"/>
      <c r="H452" s="240" t="s">
        <v>1</v>
      </c>
      <c r="I452" s="242"/>
      <c r="J452" s="239"/>
      <c r="K452" s="239"/>
      <c r="L452" s="243"/>
      <c r="M452" s="244"/>
      <c r="N452" s="245"/>
      <c r="O452" s="245"/>
      <c r="P452" s="245"/>
      <c r="Q452" s="245"/>
      <c r="R452" s="245"/>
      <c r="S452" s="245"/>
      <c r="T452" s="246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7" t="s">
        <v>173</v>
      </c>
      <c r="AU452" s="247" t="s">
        <v>86</v>
      </c>
      <c r="AV452" s="13" t="s">
        <v>84</v>
      </c>
      <c r="AW452" s="13" t="s">
        <v>32</v>
      </c>
      <c r="AX452" s="13" t="s">
        <v>76</v>
      </c>
      <c r="AY452" s="247" t="s">
        <v>162</v>
      </c>
    </row>
    <row r="453" s="14" customFormat="1">
      <c r="A453" s="14"/>
      <c r="B453" s="248"/>
      <c r="C453" s="249"/>
      <c r="D453" s="233" t="s">
        <v>173</v>
      </c>
      <c r="E453" s="250" t="s">
        <v>1</v>
      </c>
      <c r="F453" s="251" t="s">
        <v>571</v>
      </c>
      <c r="G453" s="249"/>
      <c r="H453" s="252">
        <v>30</v>
      </c>
      <c r="I453" s="253"/>
      <c r="J453" s="249"/>
      <c r="K453" s="249"/>
      <c r="L453" s="254"/>
      <c r="M453" s="255"/>
      <c r="N453" s="256"/>
      <c r="O453" s="256"/>
      <c r="P453" s="256"/>
      <c r="Q453" s="256"/>
      <c r="R453" s="256"/>
      <c r="S453" s="256"/>
      <c r="T453" s="257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8" t="s">
        <v>173</v>
      </c>
      <c r="AU453" s="258" t="s">
        <v>86</v>
      </c>
      <c r="AV453" s="14" t="s">
        <v>86</v>
      </c>
      <c r="AW453" s="14" t="s">
        <v>32</v>
      </c>
      <c r="AX453" s="14" t="s">
        <v>76</v>
      </c>
      <c r="AY453" s="258" t="s">
        <v>162</v>
      </c>
    </row>
    <row r="454" s="15" customFormat="1">
      <c r="A454" s="15"/>
      <c r="B454" s="259"/>
      <c r="C454" s="260"/>
      <c r="D454" s="233" t="s">
        <v>173</v>
      </c>
      <c r="E454" s="261" t="s">
        <v>1</v>
      </c>
      <c r="F454" s="262" t="s">
        <v>176</v>
      </c>
      <c r="G454" s="260"/>
      <c r="H454" s="263">
        <v>30</v>
      </c>
      <c r="I454" s="264"/>
      <c r="J454" s="260"/>
      <c r="K454" s="260"/>
      <c r="L454" s="265"/>
      <c r="M454" s="266"/>
      <c r="N454" s="267"/>
      <c r="O454" s="267"/>
      <c r="P454" s="267"/>
      <c r="Q454" s="267"/>
      <c r="R454" s="267"/>
      <c r="S454" s="267"/>
      <c r="T454" s="268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69" t="s">
        <v>173</v>
      </c>
      <c r="AU454" s="269" t="s">
        <v>86</v>
      </c>
      <c r="AV454" s="15" t="s">
        <v>169</v>
      </c>
      <c r="AW454" s="15" t="s">
        <v>32</v>
      </c>
      <c r="AX454" s="15" t="s">
        <v>84</v>
      </c>
      <c r="AY454" s="269" t="s">
        <v>162</v>
      </c>
    </row>
    <row r="455" s="2" customFormat="1" ht="16.5" customHeight="1">
      <c r="A455" s="39"/>
      <c r="B455" s="40"/>
      <c r="C455" s="270" t="s">
        <v>572</v>
      </c>
      <c r="D455" s="270" t="s">
        <v>284</v>
      </c>
      <c r="E455" s="271" t="s">
        <v>573</v>
      </c>
      <c r="F455" s="272" t="s">
        <v>574</v>
      </c>
      <c r="G455" s="273" t="s">
        <v>280</v>
      </c>
      <c r="H455" s="274">
        <v>30</v>
      </c>
      <c r="I455" s="275"/>
      <c r="J455" s="276">
        <f>ROUND(I455*H455,2)</f>
        <v>0</v>
      </c>
      <c r="K455" s="272" t="s">
        <v>168</v>
      </c>
      <c r="L455" s="277"/>
      <c r="M455" s="278" t="s">
        <v>1</v>
      </c>
      <c r="N455" s="279" t="s">
        <v>41</v>
      </c>
      <c r="O455" s="92"/>
      <c r="P455" s="229">
        <f>O455*H455</f>
        <v>0</v>
      </c>
      <c r="Q455" s="229">
        <v>0.00064999999999999997</v>
      </c>
      <c r="R455" s="229">
        <f>Q455*H455</f>
        <v>0.0195</v>
      </c>
      <c r="S455" s="229">
        <v>0</v>
      </c>
      <c r="T455" s="230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1" t="s">
        <v>213</v>
      </c>
      <c r="AT455" s="231" t="s">
        <v>284</v>
      </c>
      <c r="AU455" s="231" t="s">
        <v>86</v>
      </c>
      <c r="AY455" s="18" t="s">
        <v>162</v>
      </c>
      <c r="BE455" s="232">
        <f>IF(N455="základní",J455,0)</f>
        <v>0</v>
      </c>
      <c r="BF455" s="232">
        <f>IF(N455="snížená",J455,0)</f>
        <v>0</v>
      </c>
      <c r="BG455" s="232">
        <f>IF(N455="zákl. přenesená",J455,0)</f>
        <v>0</v>
      </c>
      <c r="BH455" s="232">
        <f>IF(N455="sníž. přenesená",J455,0)</f>
        <v>0</v>
      </c>
      <c r="BI455" s="232">
        <f>IF(N455="nulová",J455,0)</f>
        <v>0</v>
      </c>
      <c r="BJ455" s="18" t="s">
        <v>84</v>
      </c>
      <c r="BK455" s="232">
        <f>ROUND(I455*H455,2)</f>
        <v>0</v>
      </c>
      <c r="BL455" s="18" t="s">
        <v>169</v>
      </c>
      <c r="BM455" s="231" t="s">
        <v>575</v>
      </c>
    </row>
    <row r="456" s="13" customFormat="1">
      <c r="A456" s="13"/>
      <c r="B456" s="238"/>
      <c r="C456" s="239"/>
      <c r="D456" s="233" t="s">
        <v>173</v>
      </c>
      <c r="E456" s="240" t="s">
        <v>1</v>
      </c>
      <c r="F456" s="241" t="s">
        <v>570</v>
      </c>
      <c r="G456" s="239"/>
      <c r="H456" s="240" t="s">
        <v>1</v>
      </c>
      <c r="I456" s="242"/>
      <c r="J456" s="239"/>
      <c r="K456" s="239"/>
      <c r="L456" s="243"/>
      <c r="M456" s="244"/>
      <c r="N456" s="245"/>
      <c r="O456" s="245"/>
      <c r="P456" s="245"/>
      <c r="Q456" s="245"/>
      <c r="R456" s="245"/>
      <c r="S456" s="245"/>
      <c r="T456" s="246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7" t="s">
        <v>173</v>
      </c>
      <c r="AU456" s="247" t="s">
        <v>86</v>
      </c>
      <c r="AV456" s="13" t="s">
        <v>84</v>
      </c>
      <c r="AW456" s="13" t="s">
        <v>32</v>
      </c>
      <c r="AX456" s="13" t="s">
        <v>76</v>
      </c>
      <c r="AY456" s="247" t="s">
        <v>162</v>
      </c>
    </row>
    <row r="457" s="14" customFormat="1">
      <c r="A457" s="14"/>
      <c r="B457" s="248"/>
      <c r="C457" s="249"/>
      <c r="D457" s="233" t="s">
        <v>173</v>
      </c>
      <c r="E457" s="250" t="s">
        <v>1</v>
      </c>
      <c r="F457" s="251" t="s">
        <v>571</v>
      </c>
      <c r="G457" s="249"/>
      <c r="H457" s="252">
        <v>30</v>
      </c>
      <c r="I457" s="253"/>
      <c r="J457" s="249"/>
      <c r="K457" s="249"/>
      <c r="L457" s="254"/>
      <c r="M457" s="255"/>
      <c r="N457" s="256"/>
      <c r="O457" s="256"/>
      <c r="P457" s="256"/>
      <c r="Q457" s="256"/>
      <c r="R457" s="256"/>
      <c r="S457" s="256"/>
      <c r="T457" s="257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58" t="s">
        <v>173</v>
      </c>
      <c r="AU457" s="258" t="s">
        <v>86</v>
      </c>
      <c r="AV457" s="14" t="s">
        <v>86</v>
      </c>
      <c r="AW457" s="14" t="s">
        <v>32</v>
      </c>
      <c r="AX457" s="14" t="s">
        <v>76</v>
      </c>
      <c r="AY457" s="258" t="s">
        <v>162</v>
      </c>
    </row>
    <row r="458" s="15" customFormat="1">
      <c r="A458" s="15"/>
      <c r="B458" s="259"/>
      <c r="C458" s="260"/>
      <c r="D458" s="233" t="s">
        <v>173</v>
      </c>
      <c r="E458" s="261" t="s">
        <v>1</v>
      </c>
      <c r="F458" s="262" t="s">
        <v>176</v>
      </c>
      <c r="G458" s="260"/>
      <c r="H458" s="263">
        <v>30</v>
      </c>
      <c r="I458" s="264"/>
      <c r="J458" s="260"/>
      <c r="K458" s="260"/>
      <c r="L458" s="265"/>
      <c r="M458" s="266"/>
      <c r="N458" s="267"/>
      <c r="O458" s="267"/>
      <c r="P458" s="267"/>
      <c r="Q458" s="267"/>
      <c r="R458" s="267"/>
      <c r="S458" s="267"/>
      <c r="T458" s="268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T458" s="269" t="s">
        <v>173</v>
      </c>
      <c r="AU458" s="269" t="s">
        <v>86</v>
      </c>
      <c r="AV458" s="15" t="s">
        <v>169</v>
      </c>
      <c r="AW458" s="15" t="s">
        <v>32</v>
      </c>
      <c r="AX458" s="15" t="s">
        <v>84</v>
      </c>
      <c r="AY458" s="269" t="s">
        <v>162</v>
      </c>
    </row>
    <row r="459" s="2" customFormat="1" ht="24.15" customHeight="1">
      <c r="A459" s="39"/>
      <c r="B459" s="40"/>
      <c r="C459" s="220" t="s">
        <v>576</v>
      </c>
      <c r="D459" s="220" t="s">
        <v>164</v>
      </c>
      <c r="E459" s="221" t="s">
        <v>577</v>
      </c>
      <c r="F459" s="222" t="s">
        <v>578</v>
      </c>
      <c r="G459" s="223" t="s">
        <v>280</v>
      </c>
      <c r="H459" s="224">
        <v>10</v>
      </c>
      <c r="I459" s="225"/>
      <c r="J459" s="226">
        <f>ROUND(I459*H459,2)</f>
        <v>0</v>
      </c>
      <c r="K459" s="222" t="s">
        <v>168</v>
      </c>
      <c r="L459" s="45"/>
      <c r="M459" s="227" t="s">
        <v>1</v>
      </c>
      <c r="N459" s="228" t="s">
        <v>41</v>
      </c>
      <c r="O459" s="92"/>
      <c r="P459" s="229">
        <f>O459*H459</f>
        <v>0</v>
      </c>
      <c r="Q459" s="229">
        <v>0.12422</v>
      </c>
      <c r="R459" s="229">
        <f>Q459*H459</f>
        <v>1.2422</v>
      </c>
      <c r="S459" s="229">
        <v>0</v>
      </c>
      <c r="T459" s="230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31" t="s">
        <v>169</v>
      </c>
      <c r="AT459" s="231" t="s">
        <v>164</v>
      </c>
      <c r="AU459" s="231" t="s">
        <v>86</v>
      </c>
      <c r="AY459" s="18" t="s">
        <v>162</v>
      </c>
      <c r="BE459" s="232">
        <f>IF(N459="základní",J459,0)</f>
        <v>0</v>
      </c>
      <c r="BF459" s="232">
        <f>IF(N459="snížená",J459,0)</f>
        <v>0</v>
      </c>
      <c r="BG459" s="232">
        <f>IF(N459="zákl. přenesená",J459,0)</f>
        <v>0</v>
      </c>
      <c r="BH459" s="232">
        <f>IF(N459="sníž. přenesená",J459,0)</f>
        <v>0</v>
      </c>
      <c r="BI459" s="232">
        <f>IF(N459="nulová",J459,0)</f>
        <v>0</v>
      </c>
      <c r="BJ459" s="18" t="s">
        <v>84</v>
      </c>
      <c r="BK459" s="232">
        <f>ROUND(I459*H459,2)</f>
        <v>0</v>
      </c>
      <c r="BL459" s="18" t="s">
        <v>169</v>
      </c>
      <c r="BM459" s="231" t="s">
        <v>579</v>
      </c>
    </row>
    <row r="460" s="13" customFormat="1">
      <c r="A460" s="13"/>
      <c r="B460" s="238"/>
      <c r="C460" s="239"/>
      <c r="D460" s="233" t="s">
        <v>173</v>
      </c>
      <c r="E460" s="240" t="s">
        <v>1</v>
      </c>
      <c r="F460" s="241" t="s">
        <v>580</v>
      </c>
      <c r="G460" s="239"/>
      <c r="H460" s="240" t="s">
        <v>1</v>
      </c>
      <c r="I460" s="242"/>
      <c r="J460" s="239"/>
      <c r="K460" s="239"/>
      <c r="L460" s="243"/>
      <c r="M460" s="244"/>
      <c r="N460" s="245"/>
      <c r="O460" s="245"/>
      <c r="P460" s="245"/>
      <c r="Q460" s="245"/>
      <c r="R460" s="245"/>
      <c r="S460" s="245"/>
      <c r="T460" s="246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7" t="s">
        <v>173</v>
      </c>
      <c r="AU460" s="247" t="s">
        <v>86</v>
      </c>
      <c r="AV460" s="13" t="s">
        <v>84</v>
      </c>
      <c r="AW460" s="13" t="s">
        <v>32</v>
      </c>
      <c r="AX460" s="13" t="s">
        <v>76</v>
      </c>
      <c r="AY460" s="247" t="s">
        <v>162</v>
      </c>
    </row>
    <row r="461" s="14" customFormat="1">
      <c r="A461" s="14"/>
      <c r="B461" s="248"/>
      <c r="C461" s="249"/>
      <c r="D461" s="233" t="s">
        <v>173</v>
      </c>
      <c r="E461" s="250" t="s">
        <v>1</v>
      </c>
      <c r="F461" s="251" t="s">
        <v>227</v>
      </c>
      <c r="G461" s="249"/>
      <c r="H461" s="252">
        <v>10</v>
      </c>
      <c r="I461" s="253"/>
      <c r="J461" s="249"/>
      <c r="K461" s="249"/>
      <c r="L461" s="254"/>
      <c r="M461" s="255"/>
      <c r="N461" s="256"/>
      <c r="O461" s="256"/>
      <c r="P461" s="256"/>
      <c r="Q461" s="256"/>
      <c r="R461" s="256"/>
      <c r="S461" s="256"/>
      <c r="T461" s="257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8" t="s">
        <v>173</v>
      </c>
      <c r="AU461" s="258" t="s">
        <v>86</v>
      </c>
      <c r="AV461" s="14" t="s">
        <v>86</v>
      </c>
      <c r="AW461" s="14" t="s">
        <v>32</v>
      </c>
      <c r="AX461" s="14" t="s">
        <v>76</v>
      </c>
      <c r="AY461" s="258" t="s">
        <v>162</v>
      </c>
    </row>
    <row r="462" s="15" customFormat="1">
      <c r="A462" s="15"/>
      <c r="B462" s="259"/>
      <c r="C462" s="260"/>
      <c r="D462" s="233" t="s">
        <v>173</v>
      </c>
      <c r="E462" s="261" t="s">
        <v>1</v>
      </c>
      <c r="F462" s="262" t="s">
        <v>176</v>
      </c>
      <c r="G462" s="260"/>
      <c r="H462" s="263">
        <v>10</v>
      </c>
      <c r="I462" s="264"/>
      <c r="J462" s="260"/>
      <c r="K462" s="260"/>
      <c r="L462" s="265"/>
      <c r="M462" s="266"/>
      <c r="N462" s="267"/>
      <c r="O462" s="267"/>
      <c r="P462" s="267"/>
      <c r="Q462" s="267"/>
      <c r="R462" s="267"/>
      <c r="S462" s="267"/>
      <c r="T462" s="268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69" t="s">
        <v>173</v>
      </c>
      <c r="AU462" s="269" t="s">
        <v>86</v>
      </c>
      <c r="AV462" s="15" t="s">
        <v>169</v>
      </c>
      <c r="AW462" s="15" t="s">
        <v>32</v>
      </c>
      <c r="AX462" s="15" t="s">
        <v>84</v>
      </c>
      <c r="AY462" s="269" t="s">
        <v>162</v>
      </c>
    </row>
    <row r="463" s="2" customFormat="1" ht="24.15" customHeight="1">
      <c r="A463" s="39"/>
      <c r="B463" s="40"/>
      <c r="C463" s="270" t="s">
        <v>581</v>
      </c>
      <c r="D463" s="270" t="s">
        <v>284</v>
      </c>
      <c r="E463" s="271" t="s">
        <v>582</v>
      </c>
      <c r="F463" s="272" t="s">
        <v>583</v>
      </c>
      <c r="G463" s="273" t="s">
        <v>280</v>
      </c>
      <c r="H463" s="274">
        <v>10</v>
      </c>
      <c r="I463" s="275"/>
      <c r="J463" s="276">
        <f>ROUND(I463*H463,2)</f>
        <v>0</v>
      </c>
      <c r="K463" s="272" t="s">
        <v>168</v>
      </c>
      <c r="L463" s="277"/>
      <c r="M463" s="278" t="s">
        <v>1</v>
      </c>
      <c r="N463" s="279" t="s">
        <v>41</v>
      </c>
      <c r="O463" s="92"/>
      <c r="P463" s="229">
        <f>O463*H463</f>
        <v>0</v>
      </c>
      <c r="Q463" s="229">
        <v>0.071999999999999995</v>
      </c>
      <c r="R463" s="229">
        <f>Q463*H463</f>
        <v>0.71999999999999997</v>
      </c>
      <c r="S463" s="229">
        <v>0</v>
      </c>
      <c r="T463" s="230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1" t="s">
        <v>213</v>
      </c>
      <c r="AT463" s="231" t="s">
        <v>284</v>
      </c>
      <c r="AU463" s="231" t="s">
        <v>86</v>
      </c>
      <c r="AY463" s="18" t="s">
        <v>162</v>
      </c>
      <c r="BE463" s="232">
        <f>IF(N463="základní",J463,0)</f>
        <v>0</v>
      </c>
      <c r="BF463" s="232">
        <f>IF(N463="snížená",J463,0)</f>
        <v>0</v>
      </c>
      <c r="BG463" s="232">
        <f>IF(N463="zákl. přenesená",J463,0)</f>
        <v>0</v>
      </c>
      <c r="BH463" s="232">
        <f>IF(N463="sníž. přenesená",J463,0)</f>
        <v>0</v>
      </c>
      <c r="BI463" s="232">
        <f>IF(N463="nulová",J463,0)</f>
        <v>0</v>
      </c>
      <c r="BJ463" s="18" t="s">
        <v>84</v>
      </c>
      <c r="BK463" s="232">
        <f>ROUND(I463*H463,2)</f>
        <v>0</v>
      </c>
      <c r="BL463" s="18" t="s">
        <v>169</v>
      </c>
      <c r="BM463" s="231" t="s">
        <v>584</v>
      </c>
    </row>
    <row r="464" s="13" customFormat="1">
      <c r="A464" s="13"/>
      <c r="B464" s="238"/>
      <c r="C464" s="239"/>
      <c r="D464" s="233" t="s">
        <v>173</v>
      </c>
      <c r="E464" s="240" t="s">
        <v>1</v>
      </c>
      <c r="F464" s="241" t="s">
        <v>580</v>
      </c>
      <c r="G464" s="239"/>
      <c r="H464" s="240" t="s">
        <v>1</v>
      </c>
      <c r="I464" s="242"/>
      <c r="J464" s="239"/>
      <c r="K464" s="239"/>
      <c r="L464" s="243"/>
      <c r="M464" s="244"/>
      <c r="N464" s="245"/>
      <c r="O464" s="245"/>
      <c r="P464" s="245"/>
      <c r="Q464" s="245"/>
      <c r="R464" s="245"/>
      <c r="S464" s="245"/>
      <c r="T464" s="24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7" t="s">
        <v>173</v>
      </c>
      <c r="AU464" s="247" t="s">
        <v>86</v>
      </c>
      <c r="AV464" s="13" t="s">
        <v>84</v>
      </c>
      <c r="AW464" s="13" t="s">
        <v>32</v>
      </c>
      <c r="AX464" s="13" t="s">
        <v>76</v>
      </c>
      <c r="AY464" s="247" t="s">
        <v>162</v>
      </c>
    </row>
    <row r="465" s="14" customFormat="1">
      <c r="A465" s="14"/>
      <c r="B465" s="248"/>
      <c r="C465" s="249"/>
      <c r="D465" s="233" t="s">
        <v>173</v>
      </c>
      <c r="E465" s="250" t="s">
        <v>1</v>
      </c>
      <c r="F465" s="251" t="s">
        <v>227</v>
      </c>
      <c r="G465" s="249"/>
      <c r="H465" s="252">
        <v>10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8" t="s">
        <v>173</v>
      </c>
      <c r="AU465" s="258" t="s">
        <v>86</v>
      </c>
      <c r="AV465" s="14" t="s">
        <v>86</v>
      </c>
      <c r="AW465" s="14" t="s">
        <v>32</v>
      </c>
      <c r="AX465" s="14" t="s">
        <v>76</v>
      </c>
      <c r="AY465" s="258" t="s">
        <v>162</v>
      </c>
    </row>
    <row r="466" s="15" customFormat="1">
      <c r="A466" s="15"/>
      <c r="B466" s="259"/>
      <c r="C466" s="260"/>
      <c r="D466" s="233" t="s">
        <v>173</v>
      </c>
      <c r="E466" s="261" t="s">
        <v>1</v>
      </c>
      <c r="F466" s="262" t="s">
        <v>176</v>
      </c>
      <c r="G466" s="260"/>
      <c r="H466" s="263">
        <v>10</v>
      </c>
      <c r="I466" s="264"/>
      <c r="J466" s="260"/>
      <c r="K466" s="260"/>
      <c r="L466" s="265"/>
      <c r="M466" s="266"/>
      <c r="N466" s="267"/>
      <c r="O466" s="267"/>
      <c r="P466" s="267"/>
      <c r="Q466" s="267"/>
      <c r="R466" s="267"/>
      <c r="S466" s="267"/>
      <c r="T466" s="268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69" t="s">
        <v>173</v>
      </c>
      <c r="AU466" s="269" t="s">
        <v>86</v>
      </c>
      <c r="AV466" s="15" t="s">
        <v>169</v>
      </c>
      <c r="AW466" s="15" t="s">
        <v>32</v>
      </c>
      <c r="AX466" s="15" t="s">
        <v>84</v>
      </c>
      <c r="AY466" s="269" t="s">
        <v>162</v>
      </c>
    </row>
    <row r="467" s="2" customFormat="1" ht="24.15" customHeight="1">
      <c r="A467" s="39"/>
      <c r="B467" s="40"/>
      <c r="C467" s="220" t="s">
        <v>585</v>
      </c>
      <c r="D467" s="220" t="s">
        <v>164</v>
      </c>
      <c r="E467" s="221" t="s">
        <v>586</v>
      </c>
      <c r="F467" s="222" t="s">
        <v>587</v>
      </c>
      <c r="G467" s="223" t="s">
        <v>280</v>
      </c>
      <c r="H467" s="224">
        <v>10</v>
      </c>
      <c r="I467" s="225"/>
      <c r="J467" s="226">
        <f>ROUND(I467*H467,2)</f>
        <v>0</v>
      </c>
      <c r="K467" s="222" t="s">
        <v>168</v>
      </c>
      <c r="L467" s="45"/>
      <c r="M467" s="227" t="s">
        <v>1</v>
      </c>
      <c r="N467" s="228" t="s">
        <v>41</v>
      </c>
      <c r="O467" s="92"/>
      <c r="P467" s="229">
        <f>O467*H467</f>
        <v>0</v>
      </c>
      <c r="Q467" s="229">
        <v>0.02972</v>
      </c>
      <c r="R467" s="229">
        <f>Q467*H467</f>
        <v>0.29720000000000002</v>
      </c>
      <c r="S467" s="229">
        <v>0</v>
      </c>
      <c r="T467" s="230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1" t="s">
        <v>169</v>
      </c>
      <c r="AT467" s="231" t="s">
        <v>164</v>
      </c>
      <c r="AU467" s="231" t="s">
        <v>86</v>
      </c>
      <c r="AY467" s="18" t="s">
        <v>162</v>
      </c>
      <c r="BE467" s="232">
        <f>IF(N467="základní",J467,0)</f>
        <v>0</v>
      </c>
      <c r="BF467" s="232">
        <f>IF(N467="snížená",J467,0)</f>
        <v>0</v>
      </c>
      <c r="BG467" s="232">
        <f>IF(N467="zákl. přenesená",J467,0)</f>
        <v>0</v>
      </c>
      <c r="BH467" s="232">
        <f>IF(N467="sníž. přenesená",J467,0)</f>
        <v>0</v>
      </c>
      <c r="BI467" s="232">
        <f>IF(N467="nulová",J467,0)</f>
        <v>0</v>
      </c>
      <c r="BJ467" s="18" t="s">
        <v>84</v>
      </c>
      <c r="BK467" s="232">
        <f>ROUND(I467*H467,2)</f>
        <v>0</v>
      </c>
      <c r="BL467" s="18" t="s">
        <v>169</v>
      </c>
      <c r="BM467" s="231" t="s">
        <v>588</v>
      </c>
    </row>
    <row r="468" s="13" customFormat="1">
      <c r="A468" s="13"/>
      <c r="B468" s="238"/>
      <c r="C468" s="239"/>
      <c r="D468" s="233" t="s">
        <v>173</v>
      </c>
      <c r="E468" s="240" t="s">
        <v>1</v>
      </c>
      <c r="F468" s="241" t="s">
        <v>580</v>
      </c>
      <c r="G468" s="239"/>
      <c r="H468" s="240" t="s">
        <v>1</v>
      </c>
      <c r="I468" s="242"/>
      <c r="J468" s="239"/>
      <c r="K468" s="239"/>
      <c r="L468" s="243"/>
      <c r="M468" s="244"/>
      <c r="N468" s="245"/>
      <c r="O468" s="245"/>
      <c r="P468" s="245"/>
      <c r="Q468" s="245"/>
      <c r="R468" s="245"/>
      <c r="S468" s="245"/>
      <c r="T468" s="24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7" t="s">
        <v>173</v>
      </c>
      <c r="AU468" s="247" t="s">
        <v>86</v>
      </c>
      <c r="AV468" s="13" t="s">
        <v>84</v>
      </c>
      <c r="AW468" s="13" t="s">
        <v>32</v>
      </c>
      <c r="AX468" s="13" t="s">
        <v>76</v>
      </c>
      <c r="AY468" s="247" t="s">
        <v>162</v>
      </c>
    </row>
    <row r="469" s="14" customFormat="1">
      <c r="A469" s="14"/>
      <c r="B469" s="248"/>
      <c r="C469" s="249"/>
      <c r="D469" s="233" t="s">
        <v>173</v>
      </c>
      <c r="E469" s="250" t="s">
        <v>1</v>
      </c>
      <c r="F469" s="251" t="s">
        <v>227</v>
      </c>
      <c r="G469" s="249"/>
      <c r="H469" s="252">
        <v>10</v>
      </c>
      <c r="I469" s="253"/>
      <c r="J469" s="249"/>
      <c r="K469" s="249"/>
      <c r="L469" s="254"/>
      <c r="M469" s="255"/>
      <c r="N469" s="256"/>
      <c r="O469" s="256"/>
      <c r="P469" s="256"/>
      <c r="Q469" s="256"/>
      <c r="R469" s="256"/>
      <c r="S469" s="256"/>
      <c r="T469" s="25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8" t="s">
        <v>173</v>
      </c>
      <c r="AU469" s="258" t="s">
        <v>86</v>
      </c>
      <c r="AV469" s="14" t="s">
        <v>86</v>
      </c>
      <c r="AW469" s="14" t="s">
        <v>32</v>
      </c>
      <c r="AX469" s="14" t="s">
        <v>76</v>
      </c>
      <c r="AY469" s="258" t="s">
        <v>162</v>
      </c>
    </row>
    <row r="470" s="15" customFormat="1">
      <c r="A470" s="15"/>
      <c r="B470" s="259"/>
      <c r="C470" s="260"/>
      <c r="D470" s="233" t="s">
        <v>173</v>
      </c>
      <c r="E470" s="261" t="s">
        <v>1</v>
      </c>
      <c r="F470" s="262" t="s">
        <v>176</v>
      </c>
      <c r="G470" s="260"/>
      <c r="H470" s="263">
        <v>10</v>
      </c>
      <c r="I470" s="264"/>
      <c r="J470" s="260"/>
      <c r="K470" s="260"/>
      <c r="L470" s="265"/>
      <c r="M470" s="266"/>
      <c r="N470" s="267"/>
      <c r="O470" s="267"/>
      <c r="P470" s="267"/>
      <c r="Q470" s="267"/>
      <c r="R470" s="267"/>
      <c r="S470" s="267"/>
      <c r="T470" s="268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69" t="s">
        <v>173</v>
      </c>
      <c r="AU470" s="269" t="s">
        <v>86</v>
      </c>
      <c r="AV470" s="15" t="s">
        <v>169</v>
      </c>
      <c r="AW470" s="15" t="s">
        <v>32</v>
      </c>
      <c r="AX470" s="15" t="s">
        <v>84</v>
      </c>
      <c r="AY470" s="269" t="s">
        <v>162</v>
      </c>
    </row>
    <row r="471" s="2" customFormat="1" ht="33" customHeight="1">
      <c r="A471" s="39"/>
      <c r="B471" s="40"/>
      <c r="C471" s="270" t="s">
        <v>589</v>
      </c>
      <c r="D471" s="270" t="s">
        <v>284</v>
      </c>
      <c r="E471" s="271" t="s">
        <v>590</v>
      </c>
      <c r="F471" s="272" t="s">
        <v>591</v>
      </c>
      <c r="G471" s="273" t="s">
        <v>280</v>
      </c>
      <c r="H471" s="274">
        <v>10</v>
      </c>
      <c r="I471" s="275"/>
      <c r="J471" s="276">
        <f>ROUND(I471*H471,2)</f>
        <v>0</v>
      </c>
      <c r="K471" s="272" t="s">
        <v>168</v>
      </c>
      <c r="L471" s="277"/>
      <c r="M471" s="278" t="s">
        <v>1</v>
      </c>
      <c r="N471" s="279" t="s">
        <v>41</v>
      </c>
      <c r="O471" s="92"/>
      <c r="P471" s="229">
        <f>O471*H471</f>
        <v>0</v>
      </c>
      <c r="Q471" s="229">
        <v>0.29799999999999999</v>
      </c>
      <c r="R471" s="229">
        <f>Q471*H471</f>
        <v>2.98</v>
      </c>
      <c r="S471" s="229">
        <v>0</v>
      </c>
      <c r="T471" s="230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1" t="s">
        <v>213</v>
      </c>
      <c r="AT471" s="231" t="s">
        <v>284</v>
      </c>
      <c r="AU471" s="231" t="s">
        <v>86</v>
      </c>
      <c r="AY471" s="18" t="s">
        <v>162</v>
      </c>
      <c r="BE471" s="232">
        <f>IF(N471="základní",J471,0)</f>
        <v>0</v>
      </c>
      <c r="BF471" s="232">
        <f>IF(N471="snížená",J471,0)</f>
        <v>0</v>
      </c>
      <c r="BG471" s="232">
        <f>IF(N471="zákl. přenesená",J471,0)</f>
        <v>0</v>
      </c>
      <c r="BH471" s="232">
        <f>IF(N471="sníž. přenesená",J471,0)</f>
        <v>0</v>
      </c>
      <c r="BI471" s="232">
        <f>IF(N471="nulová",J471,0)</f>
        <v>0</v>
      </c>
      <c r="BJ471" s="18" t="s">
        <v>84</v>
      </c>
      <c r="BK471" s="232">
        <f>ROUND(I471*H471,2)</f>
        <v>0</v>
      </c>
      <c r="BL471" s="18" t="s">
        <v>169</v>
      </c>
      <c r="BM471" s="231" t="s">
        <v>592</v>
      </c>
    </row>
    <row r="472" s="13" customFormat="1">
      <c r="A472" s="13"/>
      <c r="B472" s="238"/>
      <c r="C472" s="239"/>
      <c r="D472" s="233" t="s">
        <v>173</v>
      </c>
      <c r="E472" s="240" t="s">
        <v>1</v>
      </c>
      <c r="F472" s="241" t="s">
        <v>580</v>
      </c>
      <c r="G472" s="239"/>
      <c r="H472" s="240" t="s">
        <v>1</v>
      </c>
      <c r="I472" s="242"/>
      <c r="J472" s="239"/>
      <c r="K472" s="239"/>
      <c r="L472" s="243"/>
      <c r="M472" s="244"/>
      <c r="N472" s="245"/>
      <c r="O472" s="245"/>
      <c r="P472" s="245"/>
      <c r="Q472" s="245"/>
      <c r="R472" s="245"/>
      <c r="S472" s="245"/>
      <c r="T472" s="24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7" t="s">
        <v>173</v>
      </c>
      <c r="AU472" s="247" t="s">
        <v>86</v>
      </c>
      <c r="AV472" s="13" t="s">
        <v>84</v>
      </c>
      <c r="AW472" s="13" t="s">
        <v>32</v>
      </c>
      <c r="AX472" s="13" t="s">
        <v>76</v>
      </c>
      <c r="AY472" s="247" t="s">
        <v>162</v>
      </c>
    </row>
    <row r="473" s="14" customFormat="1">
      <c r="A473" s="14"/>
      <c r="B473" s="248"/>
      <c r="C473" s="249"/>
      <c r="D473" s="233" t="s">
        <v>173</v>
      </c>
      <c r="E473" s="250" t="s">
        <v>1</v>
      </c>
      <c r="F473" s="251" t="s">
        <v>227</v>
      </c>
      <c r="G473" s="249"/>
      <c r="H473" s="252">
        <v>10</v>
      </c>
      <c r="I473" s="253"/>
      <c r="J473" s="249"/>
      <c r="K473" s="249"/>
      <c r="L473" s="254"/>
      <c r="M473" s="255"/>
      <c r="N473" s="256"/>
      <c r="O473" s="256"/>
      <c r="P473" s="256"/>
      <c r="Q473" s="256"/>
      <c r="R473" s="256"/>
      <c r="S473" s="256"/>
      <c r="T473" s="257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8" t="s">
        <v>173</v>
      </c>
      <c r="AU473" s="258" t="s">
        <v>86</v>
      </c>
      <c r="AV473" s="14" t="s">
        <v>86</v>
      </c>
      <c r="AW473" s="14" t="s">
        <v>32</v>
      </c>
      <c r="AX473" s="14" t="s">
        <v>76</v>
      </c>
      <c r="AY473" s="258" t="s">
        <v>162</v>
      </c>
    </row>
    <row r="474" s="15" customFormat="1">
      <c r="A474" s="15"/>
      <c r="B474" s="259"/>
      <c r="C474" s="260"/>
      <c r="D474" s="233" t="s">
        <v>173</v>
      </c>
      <c r="E474" s="261" t="s">
        <v>1</v>
      </c>
      <c r="F474" s="262" t="s">
        <v>176</v>
      </c>
      <c r="G474" s="260"/>
      <c r="H474" s="263">
        <v>10</v>
      </c>
      <c r="I474" s="264"/>
      <c r="J474" s="260"/>
      <c r="K474" s="260"/>
      <c r="L474" s="265"/>
      <c r="M474" s="266"/>
      <c r="N474" s="267"/>
      <c r="O474" s="267"/>
      <c r="P474" s="267"/>
      <c r="Q474" s="267"/>
      <c r="R474" s="267"/>
      <c r="S474" s="267"/>
      <c r="T474" s="268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69" t="s">
        <v>173</v>
      </c>
      <c r="AU474" s="269" t="s">
        <v>86</v>
      </c>
      <c r="AV474" s="15" t="s">
        <v>169</v>
      </c>
      <c r="AW474" s="15" t="s">
        <v>32</v>
      </c>
      <c r="AX474" s="15" t="s">
        <v>84</v>
      </c>
      <c r="AY474" s="269" t="s">
        <v>162</v>
      </c>
    </row>
    <row r="475" s="2" customFormat="1" ht="24.15" customHeight="1">
      <c r="A475" s="39"/>
      <c r="B475" s="40"/>
      <c r="C475" s="220" t="s">
        <v>593</v>
      </c>
      <c r="D475" s="220" t="s">
        <v>164</v>
      </c>
      <c r="E475" s="221" t="s">
        <v>594</v>
      </c>
      <c r="F475" s="222" t="s">
        <v>595</v>
      </c>
      <c r="G475" s="223" t="s">
        <v>280</v>
      </c>
      <c r="H475" s="224">
        <v>10</v>
      </c>
      <c r="I475" s="225"/>
      <c r="J475" s="226">
        <f>ROUND(I475*H475,2)</f>
        <v>0</v>
      </c>
      <c r="K475" s="222" t="s">
        <v>168</v>
      </c>
      <c r="L475" s="45"/>
      <c r="M475" s="227" t="s">
        <v>1</v>
      </c>
      <c r="N475" s="228" t="s">
        <v>41</v>
      </c>
      <c r="O475" s="92"/>
      <c r="P475" s="229">
        <f>O475*H475</f>
        <v>0</v>
      </c>
      <c r="Q475" s="229">
        <v>0.030759999999999999</v>
      </c>
      <c r="R475" s="229">
        <f>Q475*H475</f>
        <v>0.30759999999999998</v>
      </c>
      <c r="S475" s="229">
        <v>0</v>
      </c>
      <c r="T475" s="23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1" t="s">
        <v>169</v>
      </c>
      <c r="AT475" s="231" t="s">
        <v>164</v>
      </c>
      <c r="AU475" s="231" t="s">
        <v>86</v>
      </c>
      <c r="AY475" s="18" t="s">
        <v>162</v>
      </c>
      <c r="BE475" s="232">
        <f>IF(N475="základní",J475,0)</f>
        <v>0</v>
      </c>
      <c r="BF475" s="232">
        <f>IF(N475="snížená",J475,0)</f>
        <v>0</v>
      </c>
      <c r="BG475" s="232">
        <f>IF(N475="zákl. přenesená",J475,0)</f>
        <v>0</v>
      </c>
      <c r="BH475" s="232">
        <f>IF(N475="sníž. přenesená",J475,0)</f>
        <v>0</v>
      </c>
      <c r="BI475" s="232">
        <f>IF(N475="nulová",J475,0)</f>
        <v>0</v>
      </c>
      <c r="BJ475" s="18" t="s">
        <v>84</v>
      </c>
      <c r="BK475" s="232">
        <f>ROUND(I475*H475,2)</f>
        <v>0</v>
      </c>
      <c r="BL475" s="18" t="s">
        <v>169</v>
      </c>
      <c r="BM475" s="231" t="s">
        <v>596</v>
      </c>
    </row>
    <row r="476" s="13" customFormat="1">
      <c r="A476" s="13"/>
      <c r="B476" s="238"/>
      <c r="C476" s="239"/>
      <c r="D476" s="233" t="s">
        <v>173</v>
      </c>
      <c r="E476" s="240" t="s">
        <v>1</v>
      </c>
      <c r="F476" s="241" t="s">
        <v>580</v>
      </c>
      <c r="G476" s="239"/>
      <c r="H476" s="240" t="s">
        <v>1</v>
      </c>
      <c r="I476" s="242"/>
      <c r="J476" s="239"/>
      <c r="K476" s="239"/>
      <c r="L476" s="243"/>
      <c r="M476" s="244"/>
      <c r="N476" s="245"/>
      <c r="O476" s="245"/>
      <c r="P476" s="245"/>
      <c r="Q476" s="245"/>
      <c r="R476" s="245"/>
      <c r="S476" s="245"/>
      <c r="T476" s="246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7" t="s">
        <v>173</v>
      </c>
      <c r="AU476" s="247" t="s">
        <v>86</v>
      </c>
      <c r="AV476" s="13" t="s">
        <v>84</v>
      </c>
      <c r="AW476" s="13" t="s">
        <v>32</v>
      </c>
      <c r="AX476" s="13" t="s">
        <v>76</v>
      </c>
      <c r="AY476" s="247" t="s">
        <v>162</v>
      </c>
    </row>
    <row r="477" s="14" customFormat="1">
      <c r="A477" s="14"/>
      <c r="B477" s="248"/>
      <c r="C477" s="249"/>
      <c r="D477" s="233" t="s">
        <v>173</v>
      </c>
      <c r="E477" s="250" t="s">
        <v>1</v>
      </c>
      <c r="F477" s="251" t="s">
        <v>227</v>
      </c>
      <c r="G477" s="249"/>
      <c r="H477" s="252">
        <v>10</v>
      </c>
      <c r="I477" s="253"/>
      <c r="J477" s="249"/>
      <c r="K477" s="249"/>
      <c r="L477" s="254"/>
      <c r="M477" s="255"/>
      <c r="N477" s="256"/>
      <c r="O477" s="256"/>
      <c r="P477" s="256"/>
      <c r="Q477" s="256"/>
      <c r="R477" s="256"/>
      <c r="S477" s="256"/>
      <c r="T477" s="257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8" t="s">
        <v>173</v>
      </c>
      <c r="AU477" s="258" t="s">
        <v>86</v>
      </c>
      <c r="AV477" s="14" t="s">
        <v>86</v>
      </c>
      <c r="AW477" s="14" t="s">
        <v>32</v>
      </c>
      <c r="AX477" s="14" t="s">
        <v>76</v>
      </c>
      <c r="AY477" s="258" t="s">
        <v>162</v>
      </c>
    </row>
    <row r="478" s="15" customFormat="1">
      <c r="A478" s="15"/>
      <c r="B478" s="259"/>
      <c r="C478" s="260"/>
      <c r="D478" s="233" t="s">
        <v>173</v>
      </c>
      <c r="E478" s="261" t="s">
        <v>1</v>
      </c>
      <c r="F478" s="262" t="s">
        <v>176</v>
      </c>
      <c r="G478" s="260"/>
      <c r="H478" s="263">
        <v>10</v>
      </c>
      <c r="I478" s="264"/>
      <c r="J478" s="260"/>
      <c r="K478" s="260"/>
      <c r="L478" s="265"/>
      <c r="M478" s="266"/>
      <c r="N478" s="267"/>
      <c r="O478" s="267"/>
      <c r="P478" s="267"/>
      <c r="Q478" s="267"/>
      <c r="R478" s="267"/>
      <c r="S478" s="267"/>
      <c r="T478" s="268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69" t="s">
        <v>173</v>
      </c>
      <c r="AU478" s="269" t="s">
        <v>86</v>
      </c>
      <c r="AV478" s="15" t="s">
        <v>169</v>
      </c>
      <c r="AW478" s="15" t="s">
        <v>32</v>
      </c>
      <c r="AX478" s="15" t="s">
        <v>84</v>
      </c>
      <c r="AY478" s="269" t="s">
        <v>162</v>
      </c>
    </row>
    <row r="479" s="2" customFormat="1" ht="24.15" customHeight="1">
      <c r="A479" s="39"/>
      <c r="B479" s="40"/>
      <c r="C479" s="270" t="s">
        <v>597</v>
      </c>
      <c r="D479" s="270" t="s">
        <v>284</v>
      </c>
      <c r="E479" s="271" t="s">
        <v>598</v>
      </c>
      <c r="F479" s="272" t="s">
        <v>599</v>
      </c>
      <c r="G479" s="273" t="s">
        <v>280</v>
      </c>
      <c r="H479" s="274">
        <v>10</v>
      </c>
      <c r="I479" s="275"/>
      <c r="J479" s="276">
        <f>ROUND(I479*H479,2)</f>
        <v>0</v>
      </c>
      <c r="K479" s="272" t="s">
        <v>168</v>
      </c>
      <c r="L479" s="277"/>
      <c r="M479" s="278" t="s">
        <v>1</v>
      </c>
      <c r="N479" s="279" t="s">
        <v>41</v>
      </c>
      <c r="O479" s="92"/>
      <c r="P479" s="229">
        <f>O479*H479</f>
        <v>0</v>
      </c>
      <c r="Q479" s="229">
        <v>0.155</v>
      </c>
      <c r="R479" s="229">
        <f>Q479*H479</f>
        <v>1.55</v>
      </c>
      <c r="S479" s="229">
        <v>0</v>
      </c>
      <c r="T479" s="230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1" t="s">
        <v>213</v>
      </c>
      <c r="AT479" s="231" t="s">
        <v>284</v>
      </c>
      <c r="AU479" s="231" t="s">
        <v>86</v>
      </c>
      <c r="AY479" s="18" t="s">
        <v>162</v>
      </c>
      <c r="BE479" s="232">
        <f>IF(N479="základní",J479,0)</f>
        <v>0</v>
      </c>
      <c r="BF479" s="232">
        <f>IF(N479="snížená",J479,0)</f>
        <v>0</v>
      </c>
      <c r="BG479" s="232">
        <f>IF(N479="zákl. přenesená",J479,0)</f>
        <v>0</v>
      </c>
      <c r="BH479" s="232">
        <f>IF(N479="sníž. přenesená",J479,0)</f>
        <v>0</v>
      </c>
      <c r="BI479" s="232">
        <f>IF(N479="nulová",J479,0)</f>
        <v>0</v>
      </c>
      <c r="BJ479" s="18" t="s">
        <v>84</v>
      </c>
      <c r="BK479" s="232">
        <f>ROUND(I479*H479,2)</f>
        <v>0</v>
      </c>
      <c r="BL479" s="18" t="s">
        <v>169</v>
      </c>
      <c r="BM479" s="231" t="s">
        <v>600</v>
      </c>
    </row>
    <row r="480" s="13" customFormat="1">
      <c r="A480" s="13"/>
      <c r="B480" s="238"/>
      <c r="C480" s="239"/>
      <c r="D480" s="233" t="s">
        <v>173</v>
      </c>
      <c r="E480" s="240" t="s">
        <v>1</v>
      </c>
      <c r="F480" s="241" t="s">
        <v>580</v>
      </c>
      <c r="G480" s="239"/>
      <c r="H480" s="240" t="s">
        <v>1</v>
      </c>
      <c r="I480" s="242"/>
      <c r="J480" s="239"/>
      <c r="K480" s="239"/>
      <c r="L480" s="243"/>
      <c r="M480" s="244"/>
      <c r="N480" s="245"/>
      <c r="O480" s="245"/>
      <c r="P480" s="245"/>
      <c r="Q480" s="245"/>
      <c r="R480" s="245"/>
      <c r="S480" s="245"/>
      <c r="T480" s="24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7" t="s">
        <v>173</v>
      </c>
      <c r="AU480" s="247" t="s">
        <v>86</v>
      </c>
      <c r="AV480" s="13" t="s">
        <v>84</v>
      </c>
      <c r="AW480" s="13" t="s">
        <v>32</v>
      </c>
      <c r="AX480" s="13" t="s">
        <v>76</v>
      </c>
      <c r="AY480" s="247" t="s">
        <v>162</v>
      </c>
    </row>
    <row r="481" s="14" customFormat="1">
      <c r="A481" s="14"/>
      <c r="B481" s="248"/>
      <c r="C481" s="249"/>
      <c r="D481" s="233" t="s">
        <v>173</v>
      </c>
      <c r="E481" s="250" t="s">
        <v>1</v>
      </c>
      <c r="F481" s="251" t="s">
        <v>227</v>
      </c>
      <c r="G481" s="249"/>
      <c r="H481" s="252">
        <v>10</v>
      </c>
      <c r="I481" s="253"/>
      <c r="J481" s="249"/>
      <c r="K481" s="249"/>
      <c r="L481" s="254"/>
      <c r="M481" s="255"/>
      <c r="N481" s="256"/>
      <c r="O481" s="256"/>
      <c r="P481" s="256"/>
      <c r="Q481" s="256"/>
      <c r="R481" s="256"/>
      <c r="S481" s="256"/>
      <c r="T481" s="257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8" t="s">
        <v>173</v>
      </c>
      <c r="AU481" s="258" t="s">
        <v>86</v>
      </c>
      <c r="AV481" s="14" t="s">
        <v>86</v>
      </c>
      <c r="AW481" s="14" t="s">
        <v>32</v>
      </c>
      <c r="AX481" s="14" t="s">
        <v>76</v>
      </c>
      <c r="AY481" s="258" t="s">
        <v>162</v>
      </c>
    </row>
    <row r="482" s="15" customFormat="1">
      <c r="A482" s="15"/>
      <c r="B482" s="259"/>
      <c r="C482" s="260"/>
      <c r="D482" s="233" t="s">
        <v>173</v>
      </c>
      <c r="E482" s="261" t="s">
        <v>1</v>
      </c>
      <c r="F482" s="262" t="s">
        <v>176</v>
      </c>
      <c r="G482" s="260"/>
      <c r="H482" s="263">
        <v>10</v>
      </c>
      <c r="I482" s="264"/>
      <c r="J482" s="260"/>
      <c r="K482" s="260"/>
      <c r="L482" s="265"/>
      <c r="M482" s="266"/>
      <c r="N482" s="267"/>
      <c r="O482" s="267"/>
      <c r="P482" s="267"/>
      <c r="Q482" s="267"/>
      <c r="R482" s="267"/>
      <c r="S482" s="267"/>
      <c r="T482" s="268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69" t="s">
        <v>173</v>
      </c>
      <c r="AU482" s="269" t="s">
        <v>86</v>
      </c>
      <c r="AV482" s="15" t="s">
        <v>169</v>
      </c>
      <c r="AW482" s="15" t="s">
        <v>32</v>
      </c>
      <c r="AX482" s="15" t="s">
        <v>84</v>
      </c>
      <c r="AY482" s="269" t="s">
        <v>162</v>
      </c>
    </row>
    <row r="483" s="2" customFormat="1" ht="24.15" customHeight="1">
      <c r="A483" s="39"/>
      <c r="B483" s="40"/>
      <c r="C483" s="220" t="s">
        <v>601</v>
      </c>
      <c r="D483" s="220" t="s">
        <v>164</v>
      </c>
      <c r="E483" s="221" t="s">
        <v>602</v>
      </c>
      <c r="F483" s="222" t="s">
        <v>603</v>
      </c>
      <c r="G483" s="223" t="s">
        <v>280</v>
      </c>
      <c r="H483" s="224">
        <v>10</v>
      </c>
      <c r="I483" s="225"/>
      <c r="J483" s="226">
        <f>ROUND(I483*H483,2)</f>
        <v>0</v>
      </c>
      <c r="K483" s="222" t="s">
        <v>168</v>
      </c>
      <c r="L483" s="45"/>
      <c r="M483" s="227" t="s">
        <v>1</v>
      </c>
      <c r="N483" s="228" t="s">
        <v>41</v>
      </c>
      <c r="O483" s="92"/>
      <c r="P483" s="229">
        <f>O483*H483</f>
        <v>0</v>
      </c>
      <c r="Q483" s="229">
        <v>0.02972</v>
      </c>
      <c r="R483" s="229">
        <f>Q483*H483</f>
        <v>0.29720000000000002</v>
      </c>
      <c r="S483" s="229">
        <v>0</v>
      </c>
      <c r="T483" s="230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31" t="s">
        <v>169</v>
      </c>
      <c r="AT483" s="231" t="s">
        <v>164</v>
      </c>
      <c r="AU483" s="231" t="s">
        <v>86</v>
      </c>
      <c r="AY483" s="18" t="s">
        <v>162</v>
      </c>
      <c r="BE483" s="232">
        <f>IF(N483="základní",J483,0)</f>
        <v>0</v>
      </c>
      <c r="BF483" s="232">
        <f>IF(N483="snížená",J483,0)</f>
        <v>0</v>
      </c>
      <c r="BG483" s="232">
        <f>IF(N483="zákl. přenesená",J483,0)</f>
        <v>0</v>
      </c>
      <c r="BH483" s="232">
        <f>IF(N483="sníž. přenesená",J483,0)</f>
        <v>0</v>
      </c>
      <c r="BI483" s="232">
        <f>IF(N483="nulová",J483,0)</f>
        <v>0</v>
      </c>
      <c r="BJ483" s="18" t="s">
        <v>84</v>
      </c>
      <c r="BK483" s="232">
        <f>ROUND(I483*H483,2)</f>
        <v>0</v>
      </c>
      <c r="BL483" s="18" t="s">
        <v>169</v>
      </c>
      <c r="BM483" s="231" t="s">
        <v>604</v>
      </c>
    </row>
    <row r="484" s="13" customFormat="1">
      <c r="A484" s="13"/>
      <c r="B484" s="238"/>
      <c r="C484" s="239"/>
      <c r="D484" s="233" t="s">
        <v>173</v>
      </c>
      <c r="E484" s="240" t="s">
        <v>1</v>
      </c>
      <c r="F484" s="241" t="s">
        <v>580</v>
      </c>
      <c r="G484" s="239"/>
      <c r="H484" s="240" t="s">
        <v>1</v>
      </c>
      <c r="I484" s="242"/>
      <c r="J484" s="239"/>
      <c r="K484" s="239"/>
      <c r="L484" s="243"/>
      <c r="M484" s="244"/>
      <c r="N484" s="245"/>
      <c r="O484" s="245"/>
      <c r="P484" s="245"/>
      <c r="Q484" s="245"/>
      <c r="R484" s="245"/>
      <c r="S484" s="245"/>
      <c r="T484" s="246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7" t="s">
        <v>173</v>
      </c>
      <c r="AU484" s="247" t="s">
        <v>86</v>
      </c>
      <c r="AV484" s="13" t="s">
        <v>84</v>
      </c>
      <c r="AW484" s="13" t="s">
        <v>32</v>
      </c>
      <c r="AX484" s="13" t="s">
        <v>76</v>
      </c>
      <c r="AY484" s="247" t="s">
        <v>162</v>
      </c>
    </row>
    <row r="485" s="14" customFormat="1">
      <c r="A485" s="14"/>
      <c r="B485" s="248"/>
      <c r="C485" s="249"/>
      <c r="D485" s="233" t="s">
        <v>173</v>
      </c>
      <c r="E485" s="250" t="s">
        <v>1</v>
      </c>
      <c r="F485" s="251" t="s">
        <v>227</v>
      </c>
      <c r="G485" s="249"/>
      <c r="H485" s="252">
        <v>10</v>
      </c>
      <c r="I485" s="253"/>
      <c r="J485" s="249"/>
      <c r="K485" s="249"/>
      <c r="L485" s="254"/>
      <c r="M485" s="255"/>
      <c r="N485" s="256"/>
      <c r="O485" s="256"/>
      <c r="P485" s="256"/>
      <c r="Q485" s="256"/>
      <c r="R485" s="256"/>
      <c r="S485" s="256"/>
      <c r="T485" s="257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8" t="s">
        <v>173</v>
      </c>
      <c r="AU485" s="258" t="s">
        <v>86</v>
      </c>
      <c r="AV485" s="14" t="s">
        <v>86</v>
      </c>
      <c r="AW485" s="14" t="s">
        <v>32</v>
      </c>
      <c r="AX485" s="14" t="s">
        <v>76</v>
      </c>
      <c r="AY485" s="258" t="s">
        <v>162</v>
      </c>
    </row>
    <row r="486" s="15" customFormat="1">
      <c r="A486" s="15"/>
      <c r="B486" s="259"/>
      <c r="C486" s="260"/>
      <c r="D486" s="233" t="s">
        <v>173</v>
      </c>
      <c r="E486" s="261" t="s">
        <v>1</v>
      </c>
      <c r="F486" s="262" t="s">
        <v>176</v>
      </c>
      <c r="G486" s="260"/>
      <c r="H486" s="263">
        <v>10</v>
      </c>
      <c r="I486" s="264"/>
      <c r="J486" s="260"/>
      <c r="K486" s="260"/>
      <c r="L486" s="265"/>
      <c r="M486" s="266"/>
      <c r="N486" s="267"/>
      <c r="O486" s="267"/>
      <c r="P486" s="267"/>
      <c r="Q486" s="267"/>
      <c r="R486" s="267"/>
      <c r="S486" s="267"/>
      <c r="T486" s="268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69" t="s">
        <v>173</v>
      </c>
      <c r="AU486" s="269" t="s">
        <v>86</v>
      </c>
      <c r="AV486" s="15" t="s">
        <v>169</v>
      </c>
      <c r="AW486" s="15" t="s">
        <v>32</v>
      </c>
      <c r="AX486" s="15" t="s">
        <v>84</v>
      </c>
      <c r="AY486" s="269" t="s">
        <v>162</v>
      </c>
    </row>
    <row r="487" s="2" customFormat="1" ht="24.15" customHeight="1">
      <c r="A487" s="39"/>
      <c r="B487" s="40"/>
      <c r="C487" s="270" t="s">
        <v>605</v>
      </c>
      <c r="D487" s="270" t="s">
        <v>284</v>
      </c>
      <c r="E487" s="271" t="s">
        <v>606</v>
      </c>
      <c r="F487" s="272" t="s">
        <v>607</v>
      </c>
      <c r="G487" s="273" t="s">
        <v>280</v>
      </c>
      <c r="H487" s="274">
        <v>10</v>
      </c>
      <c r="I487" s="275"/>
      <c r="J487" s="276">
        <f>ROUND(I487*H487,2)</f>
        <v>0</v>
      </c>
      <c r="K487" s="272" t="s">
        <v>168</v>
      </c>
      <c r="L487" s="277"/>
      <c r="M487" s="278" t="s">
        <v>1</v>
      </c>
      <c r="N487" s="279" t="s">
        <v>41</v>
      </c>
      <c r="O487" s="92"/>
      <c r="P487" s="229">
        <f>O487*H487</f>
        <v>0</v>
      </c>
      <c r="Q487" s="229">
        <v>0.055</v>
      </c>
      <c r="R487" s="229">
        <f>Q487*H487</f>
        <v>0.55000000000000004</v>
      </c>
      <c r="S487" s="229">
        <v>0</v>
      </c>
      <c r="T487" s="230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31" t="s">
        <v>213</v>
      </c>
      <c r="AT487" s="231" t="s">
        <v>284</v>
      </c>
      <c r="AU487" s="231" t="s">
        <v>86</v>
      </c>
      <c r="AY487" s="18" t="s">
        <v>162</v>
      </c>
      <c r="BE487" s="232">
        <f>IF(N487="základní",J487,0)</f>
        <v>0</v>
      </c>
      <c r="BF487" s="232">
        <f>IF(N487="snížená",J487,0)</f>
        <v>0</v>
      </c>
      <c r="BG487" s="232">
        <f>IF(N487="zákl. přenesená",J487,0)</f>
        <v>0</v>
      </c>
      <c r="BH487" s="232">
        <f>IF(N487="sníž. přenesená",J487,0)</f>
        <v>0</v>
      </c>
      <c r="BI487" s="232">
        <f>IF(N487="nulová",J487,0)</f>
        <v>0</v>
      </c>
      <c r="BJ487" s="18" t="s">
        <v>84</v>
      </c>
      <c r="BK487" s="232">
        <f>ROUND(I487*H487,2)</f>
        <v>0</v>
      </c>
      <c r="BL487" s="18" t="s">
        <v>169</v>
      </c>
      <c r="BM487" s="231" t="s">
        <v>608</v>
      </c>
    </row>
    <row r="488" s="13" customFormat="1">
      <c r="A488" s="13"/>
      <c r="B488" s="238"/>
      <c r="C488" s="239"/>
      <c r="D488" s="233" t="s">
        <v>173</v>
      </c>
      <c r="E488" s="240" t="s">
        <v>1</v>
      </c>
      <c r="F488" s="241" t="s">
        <v>580</v>
      </c>
      <c r="G488" s="239"/>
      <c r="H488" s="240" t="s">
        <v>1</v>
      </c>
      <c r="I488" s="242"/>
      <c r="J488" s="239"/>
      <c r="K488" s="239"/>
      <c r="L488" s="243"/>
      <c r="M488" s="244"/>
      <c r="N488" s="245"/>
      <c r="O488" s="245"/>
      <c r="P488" s="245"/>
      <c r="Q488" s="245"/>
      <c r="R488" s="245"/>
      <c r="S488" s="245"/>
      <c r="T488" s="24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7" t="s">
        <v>173</v>
      </c>
      <c r="AU488" s="247" t="s">
        <v>86</v>
      </c>
      <c r="AV488" s="13" t="s">
        <v>84</v>
      </c>
      <c r="AW488" s="13" t="s">
        <v>32</v>
      </c>
      <c r="AX488" s="13" t="s">
        <v>76</v>
      </c>
      <c r="AY488" s="247" t="s">
        <v>162</v>
      </c>
    </row>
    <row r="489" s="14" customFormat="1">
      <c r="A489" s="14"/>
      <c r="B489" s="248"/>
      <c r="C489" s="249"/>
      <c r="D489" s="233" t="s">
        <v>173</v>
      </c>
      <c r="E489" s="250" t="s">
        <v>1</v>
      </c>
      <c r="F489" s="251" t="s">
        <v>227</v>
      </c>
      <c r="G489" s="249"/>
      <c r="H489" s="252">
        <v>10</v>
      </c>
      <c r="I489" s="253"/>
      <c r="J489" s="249"/>
      <c r="K489" s="249"/>
      <c r="L489" s="254"/>
      <c r="M489" s="255"/>
      <c r="N489" s="256"/>
      <c r="O489" s="256"/>
      <c r="P489" s="256"/>
      <c r="Q489" s="256"/>
      <c r="R489" s="256"/>
      <c r="S489" s="256"/>
      <c r="T489" s="25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8" t="s">
        <v>173</v>
      </c>
      <c r="AU489" s="258" t="s">
        <v>86</v>
      </c>
      <c r="AV489" s="14" t="s">
        <v>86</v>
      </c>
      <c r="AW489" s="14" t="s">
        <v>32</v>
      </c>
      <c r="AX489" s="14" t="s">
        <v>76</v>
      </c>
      <c r="AY489" s="258" t="s">
        <v>162</v>
      </c>
    </row>
    <row r="490" s="15" customFormat="1">
      <c r="A490" s="15"/>
      <c r="B490" s="259"/>
      <c r="C490" s="260"/>
      <c r="D490" s="233" t="s">
        <v>173</v>
      </c>
      <c r="E490" s="261" t="s">
        <v>1</v>
      </c>
      <c r="F490" s="262" t="s">
        <v>176</v>
      </c>
      <c r="G490" s="260"/>
      <c r="H490" s="263">
        <v>10</v>
      </c>
      <c r="I490" s="264"/>
      <c r="J490" s="260"/>
      <c r="K490" s="260"/>
      <c r="L490" s="265"/>
      <c r="M490" s="266"/>
      <c r="N490" s="267"/>
      <c r="O490" s="267"/>
      <c r="P490" s="267"/>
      <c r="Q490" s="267"/>
      <c r="R490" s="267"/>
      <c r="S490" s="267"/>
      <c r="T490" s="268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69" t="s">
        <v>173</v>
      </c>
      <c r="AU490" s="269" t="s">
        <v>86</v>
      </c>
      <c r="AV490" s="15" t="s">
        <v>169</v>
      </c>
      <c r="AW490" s="15" t="s">
        <v>32</v>
      </c>
      <c r="AX490" s="15" t="s">
        <v>84</v>
      </c>
      <c r="AY490" s="269" t="s">
        <v>162</v>
      </c>
    </row>
    <row r="491" s="2" customFormat="1" ht="24.15" customHeight="1">
      <c r="A491" s="39"/>
      <c r="B491" s="40"/>
      <c r="C491" s="220" t="s">
        <v>609</v>
      </c>
      <c r="D491" s="220" t="s">
        <v>164</v>
      </c>
      <c r="E491" s="221" t="s">
        <v>610</v>
      </c>
      <c r="F491" s="222" t="s">
        <v>611</v>
      </c>
      <c r="G491" s="223" t="s">
        <v>280</v>
      </c>
      <c r="H491" s="224">
        <v>10</v>
      </c>
      <c r="I491" s="225"/>
      <c r="J491" s="226">
        <f>ROUND(I491*H491,2)</f>
        <v>0</v>
      </c>
      <c r="K491" s="222" t="s">
        <v>168</v>
      </c>
      <c r="L491" s="45"/>
      <c r="M491" s="227" t="s">
        <v>1</v>
      </c>
      <c r="N491" s="228" t="s">
        <v>41</v>
      </c>
      <c r="O491" s="92"/>
      <c r="P491" s="229">
        <f>O491*H491</f>
        <v>0</v>
      </c>
      <c r="Q491" s="229">
        <v>0.21734000000000001</v>
      </c>
      <c r="R491" s="229">
        <f>Q491*H491</f>
        <v>2.1734</v>
      </c>
      <c r="S491" s="229">
        <v>0</v>
      </c>
      <c r="T491" s="230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1" t="s">
        <v>169</v>
      </c>
      <c r="AT491" s="231" t="s">
        <v>164</v>
      </c>
      <c r="AU491" s="231" t="s">
        <v>86</v>
      </c>
      <c r="AY491" s="18" t="s">
        <v>162</v>
      </c>
      <c r="BE491" s="232">
        <f>IF(N491="základní",J491,0)</f>
        <v>0</v>
      </c>
      <c r="BF491" s="232">
        <f>IF(N491="snížená",J491,0)</f>
        <v>0</v>
      </c>
      <c r="BG491" s="232">
        <f>IF(N491="zákl. přenesená",J491,0)</f>
        <v>0</v>
      </c>
      <c r="BH491" s="232">
        <f>IF(N491="sníž. přenesená",J491,0)</f>
        <v>0</v>
      </c>
      <c r="BI491" s="232">
        <f>IF(N491="nulová",J491,0)</f>
        <v>0</v>
      </c>
      <c r="BJ491" s="18" t="s">
        <v>84</v>
      </c>
      <c r="BK491" s="232">
        <f>ROUND(I491*H491,2)</f>
        <v>0</v>
      </c>
      <c r="BL491" s="18" t="s">
        <v>169</v>
      </c>
      <c r="BM491" s="231" t="s">
        <v>612</v>
      </c>
    </row>
    <row r="492" s="13" customFormat="1">
      <c r="A492" s="13"/>
      <c r="B492" s="238"/>
      <c r="C492" s="239"/>
      <c r="D492" s="233" t="s">
        <v>173</v>
      </c>
      <c r="E492" s="240" t="s">
        <v>1</v>
      </c>
      <c r="F492" s="241" t="s">
        <v>580</v>
      </c>
      <c r="G492" s="239"/>
      <c r="H492" s="240" t="s">
        <v>1</v>
      </c>
      <c r="I492" s="242"/>
      <c r="J492" s="239"/>
      <c r="K492" s="239"/>
      <c r="L492" s="243"/>
      <c r="M492" s="244"/>
      <c r="N492" s="245"/>
      <c r="O492" s="245"/>
      <c r="P492" s="245"/>
      <c r="Q492" s="245"/>
      <c r="R492" s="245"/>
      <c r="S492" s="245"/>
      <c r="T492" s="246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7" t="s">
        <v>173</v>
      </c>
      <c r="AU492" s="247" t="s">
        <v>86</v>
      </c>
      <c r="AV492" s="13" t="s">
        <v>84</v>
      </c>
      <c r="AW492" s="13" t="s">
        <v>32</v>
      </c>
      <c r="AX492" s="13" t="s">
        <v>76</v>
      </c>
      <c r="AY492" s="247" t="s">
        <v>162</v>
      </c>
    </row>
    <row r="493" s="14" customFormat="1">
      <c r="A493" s="14"/>
      <c r="B493" s="248"/>
      <c r="C493" s="249"/>
      <c r="D493" s="233" t="s">
        <v>173</v>
      </c>
      <c r="E493" s="250" t="s">
        <v>1</v>
      </c>
      <c r="F493" s="251" t="s">
        <v>227</v>
      </c>
      <c r="G493" s="249"/>
      <c r="H493" s="252">
        <v>10</v>
      </c>
      <c r="I493" s="253"/>
      <c r="J493" s="249"/>
      <c r="K493" s="249"/>
      <c r="L493" s="254"/>
      <c r="M493" s="255"/>
      <c r="N493" s="256"/>
      <c r="O493" s="256"/>
      <c r="P493" s="256"/>
      <c r="Q493" s="256"/>
      <c r="R493" s="256"/>
      <c r="S493" s="256"/>
      <c r="T493" s="25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8" t="s">
        <v>173</v>
      </c>
      <c r="AU493" s="258" t="s">
        <v>86</v>
      </c>
      <c r="AV493" s="14" t="s">
        <v>86</v>
      </c>
      <c r="AW493" s="14" t="s">
        <v>32</v>
      </c>
      <c r="AX493" s="14" t="s">
        <v>76</v>
      </c>
      <c r="AY493" s="258" t="s">
        <v>162</v>
      </c>
    </row>
    <row r="494" s="15" customFormat="1">
      <c r="A494" s="15"/>
      <c r="B494" s="259"/>
      <c r="C494" s="260"/>
      <c r="D494" s="233" t="s">
        <v>173</v>
      </c>
      <c r="E494" s="261" t="s">
        <v>1</v>
      </c>
      <c r="F494" s="262" t="s">
        <v>176</v>
      </c>
      <c r="G494" s="260"/>
      <c r="H494" s="263">
        <v>10</v>
      </c>
      <c r="I494" s="264"/>
      <c r="J494" s="260"/>
      <c r="K494" s="260"/>
      <c r="L494" s="265"/>
      <c r="M494" s="266"/>
      <c r="N494" s="267"/>
      <c r="O494" s="267"/>
      <c r="P494" s="267"/>
      <c r="Q494" s="267"/>
      <c r="R494" s="267"/>
      <c r="S494" s="267"/>
      <c r="T494" s="268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T494" s="269" t="s">
        <v>173</v>
      </c>
      <c r="AU494" s="269" t="s">
        <v>86</v>
      </c>
      <c r="AV494" s="15" t="s">
        <v>169</v>
      </c>
      <c r="AW494" s="15" t="s">
        <v>32</v>
      </c>
      <c r="AX494" s="15" t="s">
        <v>84</v>
      </c>
      <c r="AY494" s="269" t="s">
        <v>162</v>
      </c>
    </row>
    <row r="495" s="2" customFormat="1" ht="24.15" customHeight="1">
      <c r="A495" s="39"/>
      <c r="B495" s="40"/>
      <c r="C495" s="270" t="s">
        <v>613</v>
      </c>
      <c r="D495" s="270" t="s">
        <v>284</v>
      </c>
      <c r="E495" s="271" t="s">
        <v>614</v>
      </c>
      <c r="F495" s="272" t="s">
        <v>615</v>
      </c>
      <c r="G495" s="273" t="s">
        <v>280</v>
      </c>
      <c r="H495" s="274">
        <v>5</v>
      </c>
      <c r="I495" s="275"/>
      <c r="J495" s="276">
        <f>ROUND(I495*H495,2)</f>
        <v>0</v>
      </c>
      <c r="K495" s="272" t="s">
        <v>168</v>
      </c>
      <c r="L495" s="277"/>
      <c r="M495" s="278" t="s">
        <v>1</v>
      </c>
      <c r="N495" s="279" t="s">
        <v>41</v>
      </c>
      <c r="O495" s="92"/>
      <c r="P495" s="229">
        <f>O495*H495</f>
        <v>0</v>
      </c>
      <c r="Q495" s="229">
        <v>0.073999999999999996</v>
      </c>
      <c r="R495" s="229">
        <f>Q495*H495</f>
        <v>0.37</v>
      </c>
      <c r="S495" s="229">
        <v>0</v>
      </c>
      <c r="T495" s="230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31" t="s">
        <v>213</v>
      </c>
      <c r="AT495" s="231" t="s">
        <v>284</v>
      </c>
      <c r="AU495" s="231" t="s">
        <v>86</v>
      </c>
      <c r="AY495" s="18" t="s">
        <v>162</v>
      </c>
      <c r="BE495" s="232">
        <f>IF(N495="základní",J495,0)</f>
        <v>0</v>
      </c>
      <c r="BF495" s="232">
        <f>IF(N495="snížená",J495,0)</f>
        <v>0</v>
      </c>
      <c r="BG495" s="232">
        <f>IF(N495="zákl. přenesená",J495,0)</f>
        <v>0</v>
      </c>
      <c r="BH495" s="232">
        <f>IF(N495="sníž. přenesená",J495,0)</f>
        <v>0</v>
      </c>
      <c r="BI495" s="232">
        <f>IF(N495="nulová",J495,0)</f>
        <v>0</v>
      </c>
      <c r="BJ495" s="18" t="s">
        <v>84</v>
      </c>
      <c r="BK495" s="232">
        <f>ROUND(I495*H495,2)</f>
        <v>0</v>
      </c>
      <c r="BL495" s="18" t="s">
        <v>169</v>
      </c>
      <c r="BM495" s="231" t="s">
        <v>616</v>
      </c>
    </row>
    <row r="496" s="13" customFormat="1">
      <c r="A496" s="13"/>
      <c r="B496" s="238"/>
      <c r="C496" s="239"/>
      <c r="D496" s="233" t="s">
        <v>173</v>
      </c>
      <c r="E496" s="240" t="s">
        <v>1</v>
      </c>
      <c r="F496" s="241" t="s">
        <v>617</v>
      </c>
      <c r="G496" s="239"/>
      <c r="H496" s="240" t="s">
        <v>1</v>
      </c>
      <c r="I496" s="242"/>
      <c r="J496" s="239"/>
      <c r="K496" s="239"/>
      <c r="L496" s="243"/>
      <c r="M496" s="244"/>
      <c r="N496" s="245"/>
      <c r="O496" s="245"/>
      <c r="P496" s="245"/>
      <c r="Q496" s="245"/>
      <c r="R496" s="245"/>
      <c r="S496" s="245"/>
      <c r="T496" s="246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7" t="s">
        <v>173</v>
      </c>
      <c r="AU496" s="247" t="s">
        <v>86</v>
      </c>
      <c r="AV496" s="13" t="s">
        <v>84</v>
      </c>
      <c r="AW496" s="13" t="s">
        <v>32</v>
      </c>
      <c r="AX496" s="13" t="s">
        <v>76</v>
      </c>
      <c r="AY496" s="247" t="s">
        <v>162</v>
      </c>
    </row>
    <row r="497" s="14" customFormat="1">
      <c r="A497" s="14"/>
      <c r="B497" s="248"/>
      <c r="C497" s="249"/>
      <c r="D497" s="233" t="s">
        <v>173</v>
      </c>
      <c r="E497" s="250" t="s">
        <v>1</v>
      </c>
      <c r="F497" s="251" t="s">
        <v>196</v>
      </c>
      <c r="G497" s="249"/>
      <c r="H497" s="252">
        <v>5</v>
      </c>
      <c r="I497" s="253"/>
      <c r="J497" s="249"/>
      <c r="K497" s="249"/>
      <c r="L497" s="254"/>
      <c r="M497" s="255"/>
      <c r="N497" s="256"/>
      <c r="O497" s="256"/>
      <c r="P497" s="256"/>
      <c r="Q497" s="256"/>
      <c r="R497" s="256"/>
      <c r="S497" s="256"/>
      <c r="T497" s="257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8" t="s">
        <v>173</v>
      </c>
      <c r="AU497" s="258" t="s">
        <v>86</v>
      </c>
      <c r="AV497" s="14" t="s">
        <v>86</v>
      </c>
      <c r="AW497" s="14" t="s">
        <v>32</v>
      </c>
      <c r="AX497" s="14" t="s">
        <v>76</v>
      </c>
      <c r="AY497" s="258" t="s">
        <v>162</v>
      </c>
    </row>
    <row r="498" s="15" customFormat="1">
      <c r="A498" s="15"/>
      <c r="B498" s="259"/>
      <c r="C498" s="260"/>
      <c r="D498" s="233" t="s">
        <v>173</v>
      </c>
      <c r="E498" s="261" t="s">
        <v>1</v>
      </c>
      <c r="F498" s="262" t="s">
        <v>176</v>
      </c>
      <c r="G498" s="260"/>
      <c r="H498" s="263">
        <v>5</v>
      </c>
      <c r="I498" s="264"/>
      <c r="J498" s="260"/>
      <c r="K498" s="260"/>
      <c r="L498" s="265"/>
      <c r="M498" s="266"/>
      <c r="N498" s="267"/>
      <c r="O498" s="267"/>
      <c r="P498" s="267"/>
      <c r="Q498" s="267"/>
      <c r="R498" s="267"/>
      <c r="S498" s="267"/>
      <c r="T498" s="268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269" t="s">
        <v>173</v>
      </c>
      <c r="AU498" s="269" t="s">
        <v>86</v>
      </c>
      <c r="AV498" s="15" t="s">
        <v>169</v>
      </c>
      <c r="AW498" s="15" t="s">
        <v>32</v>
      </c>
      <c r="AX498" s="15" t="s">
        <v>84</v>
      </c>
      <c r="AY498" s="269" t="s">
        <v>162</v>
      </c>
    </row>
    <row r="499" s="2" customFormat="1" ht="16.5" customHeight="1">
      <c r="A499" s="39"/>
      <c r="B499" s="40"/>
      <c r="C499" s="270" t="s">
        <v>618</v>
      </c>
      <c r="D499" s="270" t="s">
        <v>284</v>
      </c>
      <c r="E499" s="271" t="s">
        <v>619</v>
      </c>
      <c r="F499" s="272" t="s">
        <v>620</v>
      </c>
      <c r="G499" s="273" t="s">
        <v>280</v>
      </c>
      <c r="H499" s="274">
        <v>5</v>
      </c>
      <c r="I499" s="275"/>
      <c r="J499" s="276">
        <f>ROUND(I499*H499,2)</f>
        <v>0</v>
      </c>
      <c r="K499" s="272" t="s">
        <v>168</v>
      </c>
      <c r="L499" s="277"/>
      <c r="M499" s="278" t="s">
        <v>1</v>
      </c>
      <c r="N499" s="279" t="s">
        <v>41</v>
      </c>
      <c r="O499" s="92"/>
      <c r="P499" s="229">
        <f>O499*H499</f>
        <v>0</v>
      </c>
      <c r="Q499" s="229">
        <v>0.055300000000000002</v>
      </c>
      <c r="R499" s="229">
        <f>Q499*H499</f>
        <v>0.27650000000000002</v>
      </c>
      <c r="S499" s="229">
        <v>0</v>
      </c>
      <c r="T499" s="230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31" t="s">
        <v>213</v>
      </c>
      <c r="AT499" s="231" t="s">
        <v>284</v>
      </c>
      <c r="AU499" s="231" t="s">
        <v>86</v>
      </c>
      <c r="AY499" s="18" t="s">
        <v>162</v>
      </c>
      <c r="BE499" s="232">
        <f>IF(N499="základní",J499,0)</f>
        <v>0</v>
      </c>
      <c r="BF499" s="232">
        <f>IF(N499="snížená",J499,0)</f>
        <v>0</v>
      </c>
      <c r="BG499" s="232">
        <f>IF(N499="zákl. přenesená",J499,0)</f>
        <v>0</v>
      </c>
      <c r="BH499" s="232">
        <f>IF(N499="sníž. přenesená",J499,0)</f>
        <v>0</v>
      </c>
      <c r="BI499" s="232">
        <f>IF(N499="nulová",J499,0)</f>
        <v>0</v>
      </c>
      <c r="BJ499" s="18" t="s">
        <v>84</v>
      </c>
      <c r="BK499" s="232">
        <f>ROUND(I499*H499,2)</f>
        <v>0</v>
      </c>
      <c r="BL499" s="18" t="s">
        <v>169</v>
      </c>
      <c r="BM499" s="231" t="s">
        <v>621</v>
      </c>
    </row>
    <row r="500" s="13" customFormat="1">
      <c r="A500" s="13"/>
      <c r="B500" s="238"/>
      <c r="C500" s="239"/>
      <c r="D500" s="233" t="s">
        <v>173</v>
      </c>
      <c r="E500" s="240" t="s">
        <v>1</v>
      </c>
      <c r="F500" s="241" t="s">
        <v>622</v>
      </c>
      <c r="G500" s="239"/>
      <c r="H500" s="240" t="s">
        <v>1</v>
      </c>
      <c r="I500" s="242"/>
      <c r="J500" s="239"/>
      <c r="K500" s="239"/>
      <c r="L500" s="243"/>
      <c r="M500" s="244"/>
      <c r="N500" s="245"/>
      <c r="O500" s="245"/>
      <c r="P500" s="245"/>
      <c r="Q500" s="245"/>
      <c r="R500" s="245"/>
      <c r="S500" s="245"/>
      <c r="T500" s="246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7" t="s">
        <v>173</v>
      </c>
      <c r="AU500" s="247" t="s">
        <v>86</v>
      </c>
      <c r="AV500" s="13" t="s">
        <v>84</v>
      </c>
      <c r="AW500" s="13" t="s">
        <v>32</v>
      </c>
      <c r="AX500" s="13" t="s">
        <v>76</v>
      </c>
      <c r="AY500" s="247" t="s">
        <v>162</v>
      </c>
    </row>
    <row r="501" s="14" customFormat="1">
      <c r="A501" s="14"/>
      <c r="B501" s="248"/>
      <c r="C501" s="249"/>
      <c r="D501" s="233" t="s">
        <v>173</v>
      </c>
      <c r="E501" s="250" t="s">
        <v>1</v>
      </c>
      <c r="F501" s="251" t="s">
        <v>196</v>
      </c>
      <c r="G501" s="249"/>
      <c r="H501" s="252">
        <v>5</v>
      </c>
      <c r="I501" s="253"/>
      <c r="J501" s="249"/>
      <c r="K501" s="249"/>
      <c r="L501" s="254"/>
      <c r="M501" s="255"/>
      <c r="N501" s="256"/>
      <c r="O501" s="256"/>
      <c r="P501" s="256"/>
      <c r="Q501" s="256"/>
      <c r="R501" s="256"/>
      <c r="S501" s="256"/>
      <c r="T501" s="257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8" t="s">
        <v>173</v>
      </c>
      <c r="AU501" s="258" t="s">
        <v>86</v>
      </c>
      <c r="AV501" s="14" t="s">
        <v>86</v>
      </c>
      <c r="AW501" s="14" t="s">
        <v>32</v>
      </c>
      <c r="AX501" s="14" t="s">
        <v>76</v>
      </c>
      <c r="AY501" s="258" t="s">
        <v>162</v>
      </c>
    </row>
    <row r="502" s="15" customFormat="1">
      <c r="A502" s="15"/>
      <c r="B502" s="259"/>
      <c r="C502" s="260"/>
      <c r="D502" s="233" t="s">
        <v>173</v>
      </c>
      <c r="E502" s="261" t="s">
        <v>1</v>
      </c>
      <c r="F502" s="262" t="s">
        <v>176</v>
      </c>
      <c r="G502" s="260"/>
      <c r="H502" s="263">
        <v>5</v>
      </c>
      <c r="I502" s="264"/>
      <c r="J502" s="260"/>
      <c r="K502" s="260"/>
      <c r="L502" s="265"/>
      <c r="M502" s="266"/>
      <c r="N502" s="267"/>
      <c r="O502" s="267"/>
      <c r="P502" s="267"/>
      <c r="Q502" s="267"/>
      <c r="R502" s="267"/>
      <c r="S502" s="267"/>
      <c r="T502" s="268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69" t="s">
        <v>173</v>
      </c>
      <c r="AU502" s="269" t="s">
        <v>86</v>
      </c>
      <c r="AV502" s="15" t="s">
        <v>169</v>
      </c>
      <c r="AW502" s="15" t="s">
        <v>32</v>
      </c>
      <c r="AX502" s="15" t="s">
        <v>84</v>
      </c>
      <c r="AY502" s="269" t="s">
        <v>162</v>
      </c>
    </row>
    <row r="503" s="2" customFormat="1" ht="24.15" customHeight="1">
      <c r="A503" s="39"/>
      <c r="B503" s="40"/>
      <c r="C503" s="270" t="s">
        <v>623</v>
      </c>
      <c r="D503" s="270" t="s">
        <v>284</v>
      </c>
      <c r="E503" s="271" t="s">
        <v>624</v>
      </c>
      <c r="F503" s="272" t="s">
        <v>625</v>
      </c>
      <c r="G503" s="273" t="s">
        <v>280</v>
      </c>
      <c r="H503" s="274">
        <v>10</v>
      </c>
      <c r="I503" s="275"/>
      <c r="J503" s="276">
        <f>ROUND(I503*H503,2)</f>
        <v>0</v>
      </c>
      <c r="K503" s="272" t="s">
        <v>168</v>
      </c>
      <c r="L503" s="277"/>
      <c r="M503" s="278" t="s">
        <v>1</v>
      </c>
      <c r="N503" s="279" t="s">
        <v>41</v>
      </c>
      <c r="O503" s="92"/>
      <c r="P503" s="229">
        <f>O503*H503</f>
        <v>0</v>
      </c>
      <c r="Q503" s="229">
        <v>0.0060000000000000001</v>
      </c>
      <c r="R503" s="229">
        <f>Q503*H503</f>
        <v>0.059999999999999998</v>
      </c>
      <c r="S503" s="229">
        <v>0</v>
      </c>
      <c r="T503" s="230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231" t="s">
        <v>213</v>
      </c>
      <c r="AT503" s="231" t="s">
        <v>284</v>
      </c>
      <c r="AU503" s="231" t="s">
        <v>86</v>
      </c>
      <c r="AY503" s="18" t="s">
        <v>162</v>
      </c>
      <c r="BE503" s="232">
        <f>IF(N503="základní",J503,0)</f>
        <v>0</v>
      </c>
      <c r="BF503" s="232">
        <f>IF(N503="snížená",J503,0)</f>
        <v>0</v>
      </c>
      <c r="BG503" s="232">
        <f>IF(N503="zákl. přenesená",J503,0)</f>
        <v>0</v>
      </c>
      <c r="BH503" s="232">
        <f>IF(N503="sníž. přenesená",J503,0)</f>
        <v>0</v>
      </c>
      <c r="BI503" s="232">
        <f>IF(N503="nulová",J503,0)</f>
        <v>0</v>
      </c>
      <c r="BJ503" s="18" t="s">
        <v>84</v>
      </c>
      <c r="BK503" s="232">
        <f>ROUND(I503*H503,2)</f>
        <v>0</v>
      </c>
      <c r="BL503" s="18" t="s">
        <v>169</v>
      </c>
      <c r="BM503" s="231" t="s">
        <v>626</v>
      </c>
    </row>
    <row r="504" s="13" customFormat="1">
      <c r="A504" s="13"/>
      <c r="B504" s="238"/>
      <c r="C504" s="239"/>
      <c r="D504" s="233" t="s">
        <v>173</v>
      </c>
      <c r="E504" s="240" t="s">
        <v>1</v>
      </c>
      <c r="F504" s="241" t="s">
        <v>580</v>
      </c>
      <c r="G504" s="239"/>
      <c r="H504" s="240" t="s">
        <v>1</v>
      </c>
      <c r="I504" s="242"/>
      <c r="J504" s="239"/>
      <c r="K504" s="239"/>
      <c r="L504" s="243"/>
      <c r="M504" s="244"/>
      <c r="N504" s="245"/>
      <c r="O504" s="245"/>
      <c r="P504" s="245"/>
      <c r="Q504" s="245"/>
      <c r="R504" s="245"/>
      <c r="S504" s="245"/>
      <c r="T504" s="246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7" t="s">
        <v>173</v>
      </c>
      <c r="AU504" s="247" t="s">
        <v>86</v>
      </c>
      <c r="AV504" s="13" t="s">
        <v>84</v>
      </c>
      <c r="AW504" s="13" t="s">
        <v>32</v>
      </c>
      <c r="AX504" s="13" t="s">
        <v>76</v>
      </c>
      <c r="AY504" s="247" t="s">
        <v>162</v>
      </c>
    </row>
    <row r="505" s="14" customFormat="1">
      <c r="A505" s="14"/>
      <c r="B505" s="248"/>
      <c r="C505" s="249"/>
      <c r="D505" s="233" t="s">
        <v>173</v>
      </c>
      <c r="E505" s="250" t="s">
        <v>1</v>
      </c>
      <c r="F505" s="251" t="s">
        <v>227</v>
      </c>
      <c r="G505" s="249"/>
      <c r="H505" s="252">
        <v>10</v>
      </c>
      <c r="I505" s="253"/>
      <c r="J505" s="249"/>
      <c r="K505" s="249"/>
      <c r="L505" s="254"/>
      <c r="M505" s="255"/>
      <c r="N505" s="256"/>
      <c r="O505" s="256"/>
      <c r="P505" s="256"/>
      <c r="Q505" s="256"/>
      <c r="R505" s="256"/>
      <c r="S505" s="256"/>
      <c r="T505" s="257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58" t="s">
        <v>173</v>
      </c>
      <c r="AU505" s="258" t="s">
        <v>86</v>
      </c>
      <c r="AV505" s="14" t="s">
        <v>86</v>
      </c>
      <c r="AW505" s="14" t="s">
        <v>32</v>
      </c>
      <c r="AX505" s="14" t="s">
        <v>76</v>
      </c>
      <c r="AY505" s="258" t="s">
        <v>162</v>
      </c>
    </row>
    <row r="506" s="15" customFormat="1">
      <c r="A506" s="15"/>
      <c r="B506" s="259"/>
      <c r="C506" s="260"/>
      <c r="D506" s="233" t="s">
        <v>173</v>
      </c>
      <c r="E506" s="261" t="s">
        <v>1</v>
      </c>
      <c r="F506" s="262" t="s">
        <v>176</v>
      </c>
      <c r="G506" s="260"/>
      <c r="H506" s="263">
        <v>10</v>
      </c>
      <c r="I506" s="264"/>
      <c r="J506" s="260"/>
      <c r="K506" s="260"/>
      <c r="L506" s="265"/>
      <c r="M506" s="266"/>
      <c r="N506" s="267"/>
      <c r="O506" s="267"/>
      <c r="P506" s="267"/>
      <c r="Q506" s="267"/>
      <c r="R506" s="267"/>
      <c r="S506" s="267"/>
      <c r="T506" s="268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T506" s="269" t="s">
        <v>173</v>
      </c>
      <c r="AU506" s="269" t="s">
        <v>86</v>
      </c>
      <c r="AV506" s="15" t="s">
        <v>169</v>
      </c>
      <c r="AW506" s="15" t="s">
        <v>32</v>
      </c>
      <c r="AX506" s="15" t="s">
        <v>84</v>
      </c>
      <c r="AY506" s="269" t="s">
        <v>162</v>
      </c>
    </row>
    <row r="507" s="2" customFormat="1" ht="24.15" customHeight="1">
      <c r="A507" s="39"/>
      <c r="B507" s="40"/>
      <c r="C507" s="270" t="s">
        <v>627</v>
      </c>
      <c r="D507" s="270" t="s">
        <v>284</v>
      </c>
      <c r="E507" s="271" t="s">
        <v>628</v>
      </c>
      <c r="F507" s="272" t="s">
        <v>629</v>
      </c>
      <c r="G507" s="273" t="s">
        <v>280</v>
      </c>
      <c r="H507" s="274">
        <v>10</v>
      </c>
      <c r="I507" s="275"/>
      <c r="J507" s="276">
        <f>ROUND(I507*H507,2)</f>
        <v>0</v>
      </c>
      <c r="K507" s="272" t="s">
        <v>168</v>
      </c>
      <c r="L507" s="277"/>
      <c r="M507" s="278" t="s">
        <v>1</v>
      </c>
      <c r="N507" s="279" t="s">
        <v>41</v>
      </c>
      <c r="O507" s="92"/>
      <c r="P507" s="229">
        <f>O507*H507</f>
        <v>0</v>
      </c>
      <c r="Q507" s="229">
        <v>0.027</v>
      </c>
      <c r="R507" s="229">
        <f>Q507*H507</f>
        <v>0.27000000000000002</v>
      </c>
      <c r="S507" s="229">
        <v>0</v>
      </c>
      <c r="T507" s="230">
        <f>S507*H507</f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R507" s="231" t="s">
        <v>213</v>
      </c>
      <c r="AT507" s="231" t="s">
        <v>284</v>
      </c>
      <c r="AU507" s="231" t="s">
        <v>86</v>
      </c>
      <c r="AY507" s="18" t="s">
        <v>162</v>
      </c>
      <c r="BE507" s="232">
        <f>IF(N507="základní",J507,0)</f>
        <v>0</v>
      </c>
      <c r="BF507" s="232">
        <f>IF(N507="snížená",J507,0)</f>
        <v>0</v>
      </c>
      <c r="BG507" s="232">
        <f>IF(N507="zákl. přenesená",J507,0)</f>
        <v>0</v>
      </c>
      <c r="BH507" s="232">
        <f>IF(N507="sníž. přenesená",J507,0)</f>
        <v>0</v>
      </c>
      <c r="BI507" s="232">
        <f>IF(N507="nulová",J507,0)</f>
        <v>0</v>
      </c>
      <c r="BJ507" s="18" t="s">
        <v>84</v>
      </c>
      <c r="BK507" s="232">
        <f>ROUND(I507*H507,2)</f>
        <v>0</v>
      </c>
      <c r="BL507" s="18" t="s">
        <v>169</v>
      </c>
      <c r="BM507" s="231" t="s">
        <v>630</v>
      </c>
    </row>
    <row r="508" s="13" customFormat="1">
      <c r="A508" s="13"/>
      <c r="B508" s="238"/>
      <c r="C508" s="239"/>
      <c r="D508" s="233" t="s">
        <v>173</v>
      </c>
      <c r="E508" s="240" t="s">
        <v>1</v>
      </c>
      <c r="F508" s="241" t="s">
        <v>580</v>
      </c>
      <c r="G508" s="239"/>
      <c r="H508" s="240" t="s">
        <v>1</v>
      </c>
      <c r="I508" s="242"/>
      <c r="J508" s="239"/>
      <c r="K508" s="239"/>
      <c r="L508" s="243"/>
      <c r="M508" s="244"/>
      <c r="N508" s="245"/>
      <c r="O508" s="245"/>
      <c r="P508" s="245"/>
      <c r="Q508" s="245"/>
      <c r="R508" s="245"/>
      <c r="S508" s="245"/>
      <c r="T508" s="246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7" t="s">
        <v>173</v>
      </c>
      <c r="AU508" s="247" t="s">
        <v>86</v>
      </c>
      <c r="AV508" s="13" t="s">
        <v>84</v>
      </c>
      <c r="AW508" s="13" t="s">
        <v>32</v>
      </c>
      <c r="AX508" s="13" t="s">
        <v>76</v>
      </c>
      <c r="AY508" s="247" t="s">
        <v>162</v>
      </c>
    </row>
    <row r="509" s="14" customFormat="1">
      <c r="A509" s="14"/>
      <c r="B509" s="248"/>
      <c r="C509" s="249"/>
      <c r="D509" s="233" t="s">
        <v>173</v>
      </c>
      <c r="E509" s="250" t="s">
        <v>1</v>
      </c>
      <c r="F509" s="251" t="s">
        <v>227</v>
      </c>
      <c r="G509" s="249"/>
      <c r="H509" s="252">
        <v>10</v>
      </c>
      <c r="I509" s="253"/>
      <c r="J509" s="249"/>
      <c r="K509" s="249"/>
      <c r="L509" s="254"/>
      <c r="M509" s="255"/>
      <c r="N509" s="256"/>
      <c r="O509" s="256"/>
      <c r="P509" s="256"/>
      <c r="Q509" s="256"/>
      <c r="R509" s="256"/>
      <c r="S509" s="256"/>
      <c r="T509" s="257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8" t="s">
        <v>173</v>
      </c>
      <c r="AU509" s="258" t="s">
        <v>86</v>
      </c>
      <c r="AV509" s="14" t="s">
        <v>86</v>
      </c>
      <c r="AW509" s="14" t="s">
        <v>32</v>
      </c>
      <c r="AX509" s="14" t="s">
        <v>76</v>
      </c>
      <c r="AY509" s="258" t="s">
        <v>162</v>
      </c>
    </row>
    <row r="510" s="15" customFormat="1">
      <c r="A510" s="15"/>
      <c r="B510" s="259"/>
      <c r="C510" s="260"/>
      <c r="D510" s="233" t="s">
        <v>173</v>
      </c>
      <c r="E510" s="261" t="s">
        <v>1</v>
      </c>
      <c r="F510" s="262" t="s">
        <v>176</v>
      </c>
      <c r="G510" s="260"/>
      <c r="H510" s="263">
        <v>10</v>
      </c>
      <c r="I510" s="264"/>
      <c r="J510" s="260"/>
      <c r="K510" s="260"/>
      <c r="L510" s="265"/>
      <c r="M510" s="266"/>
      <c r="N510" s="267"/>
      <c r="O510" s="267"/>
      <c r="P510" s="267"/>
      <c r="Q510" s="267"/>
      <c r="R510" s="267"/>
      <c r="S510" s="267"/>
      <c r="T510" s="268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269" t="s">
        <v>173</v>
      </c>
      <c r="AU510" s="269" t="s">
        <v>86</v>
      </c>
      <c r="AV510" s="15" t="s">
        <v>169</v>
      </c>
      <c r="AW510" s="15" t="s">
        <v>32</v>
      </c>
      <c r="AX510" s="15" t="s">
        <v>84</v>
      </c>
      <c r="AY510" s="269" t="s">
        <v>162</v>
      </c>
    </row>
    <row r="511" s="2" customFormat="1" ht="37.8" customHeight="1">
      <c r="A511" s="39"/>
      <c r="B511" s="40"/>
      <c r="C511" s="220" t="s">
        <v>631</v>
      </c>
      <c r="D511" s="220" t="s">
        <v>164</v>
      </c>
      <c r="E511" s="221" t="s">
        <v>632</v>
      </c>
      <c r="F511" s="222" t="s">
        <v>633</v>
      </c>
      <c r="G511" s="223" t="s">
        <v>280</v>
      </c>
      <c r="H511" s="224">
        <v>16</v>
      </c>
      <c r="I511" s="225"/>
      <c r="J511" s="226">
        <f>ROUND(I511*H511,2)</f>
        <v>0</v>
      </c>
      <c r="K511" s="222" t="s">
        <v>168</v>
      </c>
      <c r="L511" s="45"/>
      <c r="M511" s="227" t="s">
        <v>1</v>
      </c>
      <c r="N511" s="228" t="s">
        <v>41</v>
      </c>
      <c r="O511" s="92"/>
      <c r="P511" s="229">
        <f>O511*H511</f>
        <v>0</v>
      </c>
      <c r="Q511" s="229">
        <v>0.62248000000000003</v>
      </c>
      <c r="R511" s="229">
        <f>Q511*H511</f>
        <v>9.9596800000000005</v>
      </c>
      <c r="S511" s="229">
        <v>0.62</v>
      </c>
      <c r="T511" s="230">
        <f>S511*H511</f>
        <v>9.9199999999999999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1" t="s">
        <v>169</v>
      </c>
      <c r="AT511" s="231" t="s">
        <v>164</v>
      </c>
      <c r="AU511" s="231" t="s">
        <v>86</v>
      </c>
      <c r="AY511" s="18" t="s">
        <v>162</v>
      </c>
      <c r="BE511" s="232">
        <f>IF(N511="základní",J511,0)</f>
        <v>0</v>
      </c>
      <c r="BF511" s="232">
        <f>IF(N511="snížená",J511,0)</f>
        <v>0</v>
      </c>
      <c r="BG511" s="232">
        <f>IF(N511="zákl. přenesená",J511,0)</f>
        <v>0</v>
      </c>
      <c r="BH511" s="232">
        <f>IF(N511="sníž. přenesená",J511,0)</f>
        <v>0</v>
      </c>
      <c r="BI511" s="232">
        <f>IF(N511="nulová",J511,0)</f>
        <v>0</v>
      </c>
      <c r="BJ511" s="18" t="s">
        <v>84</v>
      </c>
      <c r="BK511" s="232">
        <f>ROUND(I511*H511,2)</f>
        <v>0</v>
      </c>
      <c r="BL511" s="18" t="s">
        <v>169</v>
      </c>
      <c r="BM511" s="231" t="s">
        <v>634</v>
      </c>
    </row>
    <row r="512" s="2" customFormat="1">
      <c r="A512" s="39"/>
      <c r="B512" s="40"/>
      <c r="C512" s="41"/>
      <c r="D512" s="233" t="s">
        <v>171</v>
      </c>
      <c r="E512" s="41"/>
      <c r="F512" s="234" t="s">
        <v>635</v>
      </c>
      <c r="G512" s="41"/>
      <c r="H512" s="41"/>
      <c r="I512" s="235"/>
      <c r="J512" s="41"/>
      <c r="K512" s="41"/>
      <c r="L512" s="45"/>
      <c r="M512" s="236"/>
      <c r="N512" s="237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171</v>
      </c>
      <c r="AU512" s="18" t="s">
        <v>86</v>
      </c>
    </row>
    <row r="513" s="13" customFormat="1">
      <c r="A513" s="13"/>
      <c r="B513" s="238"/>
      <c r="C513" s="239"/>
      <c r="D513" s="233" t="s">
        <v>173</v>
      </c>
      <c r="E513" s="240" t="s">
        <v>1</v>
      </c>
      <c r="F513" s="241" t="s">
        <v>636</v>
      </c>
      <c r="G513" s="239"/>
      <c r="H513" s="240" t="s">
        <v>1</v>
      </c>
      <c r="I513" s="242"/>
      <c r="J513" s="239"/>
      <c r="K513" s="239"/>
      <c r="L513" s="243"/>
      <c r="M513" s="244"/>
      <c r="N513" s="245"/>
      <c r="O513" s="245"/>
      <c r="P513" s="245"/>
      <c r="Q513" s="245"/>
      <c r="R513" s="245"/>
      <c r="S513" s="245"/>
      <c r="T513" s="246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7" t="s">
        <v>173</v>
      </c>
      <c r="AU513" s="247" t="s">
        <v>86</v>
      </c>
      <c r="AV513" s="13" t="s">
        <v>84</v>
      </c>
      <c r="AW513" s="13" t="s">
        <v>32</v>
      </c>
      <c r="AX513" s="13" t="s">
        <v>76</v>
      </c>
      <c r="AY513" s="247" t="s">
        <v>162</v>
      </c>
    </row>
    <row r="514" s="14" customFormat="1">
      <c r="A514" s="14"/>
      <c r="B514" s="248"/>
      <c r="C514" s="249"/>
      <c r="D514" s="233" t="s">
        <v>173</v>
      </c>
      <c r="E514" s="250" t="s">
        <v>1</v>
      </c>
      <c r="F514" s="251" t="s">
        <v>264</v>
      </c>
      <c r="G514" s="249"/>
      <c r="H514" s="252">
        <v>16</v>
      </c>
      <c r="I514" s="253"/>
      <c r="J514" s="249"/>
      <c r="K514" s="249"/>
      <c r="L514" s="254"/>
      <c r="M514" s="255"/>
      <c r="N514" s="256"/>
      <c r="O514" s="256"/>
      <c r="P514" s="256"/>
      <c r="Q514" s="256"/>
      <c r="R514" s="256"/>
      <c r="S514" s="256"/>
      <c r="T514" s="25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8" t="s">
        <v>173</v>
      </c>
      <c r="AU514" s="258" t="s">
        <v>86</v>
      </c>
      <c r="AV514" s="14" t="s">
        <v>86</v>
      </c>
      <c r="AW514" s="14" t="s">
        <v>32</v>
      </c>
      <c r="AX514" s="14" t="s">
        <v>76</v>
      </c>
      <c r="AY514" s="258" t="s">
        <v>162</v>
      </c>
    </row>
    <row r="515" s="15" customFormat="1">
      <c r="A515" s="15"/>
      <c r="B515" s="259"/>
      <c r="C515" s="260"/>
      <c r="D515" s="233" t="s">
        <v>173</v>
      </c>
      <c r="E515" s="261" t="s">
        <v>1</v>
      </c>
      <c r="F515" s="262" t="s">
        <v>176</v>
      </c>
      <c r="G515" s="260"/>
      <c r="H515" s="263">
        <v>16</v>
      </c>
      <c r="I515" s="264"/>
      <c r="J515" s="260"/>
      <c r="K515" s="260"/>
      <c r="L515" s="265"/>
      <c r="M515" s="266"/>
      <c r="N515" s="267"/>
      <c r="O515" s="267"/>
      <c r="P515" s="267"/>
      <c r="Q515" s="267"/>
      <c r="R515" s="267"/>
      <c r="S515" s="267"/>
      <c r="T515" s="268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69" t="s">
        <v>173</v>
      </c>
      <c r="AU515" s="269" t="s">
        <v>86</v>
      </c>
      <c r="AV515" s="15" t="s">
        <v>169</v>
      </c>
      <c r="AW515" s="15" t="s">
        <v>32</v>
      </c>
      <c r="AX515" s="15" t="s">
        <v>84</v>
      </c>
      <c r="AY515" s="269" t="s">
        <v>162</v>
      </c>
    </row>
    <row r="516" s="2" customFormat="1" ht="24.15" customHeight="1">
      <c r="A516" s="39"/>
      <c r="B516" s="40"/>
      <c r="C516" s="220" t="s">
        <v>637</v>
      </c>
      <c r="D516" s="220" t="s">
        <v>164</v>
      </c>
      <c r="E516" s="221" t="s">
        <v>638</v>
      </c>
      <c r="F516" s="222" t="s">
        <v>639</v>
      </c>
      <c r="G516" s="223" t="s">
        <v>280</v>
      </c>
      <c r="H516" s="224">
        <v>9</v>
      </c>
      <c r="I516" s="225"/>
      <c r="J516" s="226">
        <f>ROUND(I516*H516,2)</f>
        <v>0</v>
      </c>
      <c r="K516" s="222" t="s">
        <v>168</v>
      </c>
      <c r="L516" s="45"/>
      <c r="M516" s="227" t="s">
        <v>1</v>
      </c>
      <c r="N516" s="228" t="s">
        <v>41</v>
      </c>
      <c r="O516" s="92"/>
      <c r="P516" s="229">
        <f>O516*H516</f>
        <v>0</v>
      </c>
      <c r="Q516" s="229">
        <v>0.10037</v>
      </c>
      <c r="R516" s="229">
        <f>Q516*H516</f>
        <v>0.90332999999999997</v>
      </c>
      <c r="S516" s="229">
        <v>0.10000000000000001</v>
      </c>
      <c r="T516" s="230">
        <f>S516*H516</f>
        <v>0.90000000000000002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31" t="s">
        <v>169</v>
      </c>
      <c r="AT516" s="231" t="s">
        <v>164</v>
      </c>
      <c r="AU516" s="231" t="s">
        <v>86</v>
      </c>
      <c r="AY516" s="18" t="s">
        <v>162</v>
      </c>
      <c r="BE516" s="232">
        <f>IF(N516="základní",J516,0)</f>
        <v>0</v>
      </c>
      <c r="BF516" s="232">
        <f>IF(N516="snížená",J516,0)</f>
        <v>0</v>
      </c>
      <c r="BG516" s="232">
        <f>IF(N516="zákl. přenesená",J516,0)</f>
        <v>0</v>
      </c>
      <c r="BH516" s="232">
        <f>IF(N516="sníž. přenesená",J516,0)</f>
        <v>0</v>
      </c>
      <c r="BI516" s="232">
        <f>IF(N516="nulová",J516,0)</f>
        <v>0</v>
      </c>
      <c r="BJ516" s="18" t="s">
        <v>84</v>
      </c>
      <c r="BK516" s="232">
        <f>ROUND(I516*H516,2)</f>
        <v>0</v>
      </c>
      <c r="BL516" s="18" t="s">
        <v>169</v>
      </c>
      <c r="BM516" s="231" t="s">
        <v>640</v>
      </c>
    </row>
    <row r="517" s="2" customFormat="1">
      <c r="A517" s="39"/>
      <c r="B517" s="40"/>
      <c r="C517" s="41"/>
      <c r="D517" s="233" t="s">
        <v>171</v>
      </c>
      <c r="E517" s="41"/>
      <c r="F517" s="234" t="s">
        <v>641</v>
      </c>
      <c r="G517" s="41"/>
      <c r="H517" s="41"/>
      <c r="I517" s="235"/>
      <c r="J517" s="41"/>
      <c r="K517" s="41"/>
      <c r="L517" s="45"/>
      <c r="M517" s="236"/>
      <c r="N517" s="237"/>
      <c r="O517" s="92"/>
      <c r="P517" s="92"/>
      <c r="Q517" s="92"/>
      <c r="R517" s="92"/>
      <c r="S517" s="92"/>
      <c r="T517" s="93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T517" s="18" t="s">
        <v>171</v>
      </c>
      <c r="AU517" s="18" t="s">
        <v>86</v>
      </c>
    </row>
    <row r="518" s="14" customFormat="1">
      <c r="A518" s="14"/>
      <c r="B518" s="248"/>
      <c r="C518" s="249"/>
      <c r="D518" s="233" t="s">
        <v>173</v>
      </c>
      <c r="E518" s="250" t="s">
        <v>1</v>
      </c>
      <c r="F518" s="251" t="s">
        <v>221</v>
      </c>
      <c r="G518" s="249"/>
      <c r="H518" s="252">
        <v>9</v>
      </c>
      <c r="I518" s="253"/>
      <c r="J518" s="249"/>
      <c r="K518" s="249"/>
      <c r="L518" s="254"/>
      <c r="M518" s="255"/>
      <c r="N518" s="256"/>
      <c r="O518" s="256"/>
      <c r="P518" s="256"/>
      <c r="Q518" s="256"/>
      <c r="R518" s="256"/>
      <c r="S518" s="256"/>
      <c r="T518" s="257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8" t="s">
        <v>173</v>
      </c>
      <c r="AU518" s="258" t="s">
        <v>86</v>
      </c>
      <c r="AV518" s="14" t="s">
        <v>86</v>
      </c>
      <c r="AW518" s="14" t="s">
        <v>32</v>
      </c>
      <c r="AX518" s="14" t="s">
        <v>76</v>
      </c>
      <c r="AY518" s="258" t="s">
        <v>162</v>
      </c>
    </row>
    <row r="519" s="15" customFormat="1">
      <c r="A519" s="15"/>
      <c r="B519" s="259"/>
      <c r="C519" s="260"/>
      <c r="D519" s="233" t="s">
        <v>173</v>
      </c>
      <c r="E519" s="261" t="s">
        <v>1</v>
      </c>
      <c r="F519" s="262" t="s">
        <v>176</v>
      </c>
      <c r="G519" s="260"/>
      <c r="H519" s="263">
        <v>9</v>
      </c>
      <c r="I519" s="264"/>
      <c r="J519" s="260"/>
      <c r="K519" s="260"/>
      <c r="L519" s="265"/>
      <c r="M519" s="266"/>
      <c r="N519" s="267"/>
      <c r="O519" s="267"/>
      <c r="P519" s="267"/>
      <c r="Q519" s="267"/>
      <c r="R519" s="267"/>
      <c r="S519" s="267"/>
      <c r="T519" s="268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69" t="s">
        <v>173</v>
      </c>
      <c r="AU519" s="269" t="s">
        <v>86</v>
      </c>
      <c r="AV519" s="15" t="s">
        <v>169</v>
      </c>
      <c r="AW519" s="15" t="s">
        <v>32</v>
      </c>
      <c r="AX519" s="15" t="s">
        <v>84</v>
      </c>
      <c r="AY519" s="269" t="s">
        <v>162</v>
      </c>
    </row>
    <row r="520" s="12" customFormat="1" ht="22.8" customHeight="1">
      <c r="A520" s="12"/>
      <c r="B520" s="204"/>
      <c r="C520" s="205"/>
      <c r="D520" s="206" t="s">
        <v>75</v>
      </c>
      <c r="E520" s="218" t="s">
        <v>221</v>
      </c>
      <c r="F520" s="218" t="s">
        <v>642</v>
      </c>
      <c r="G520" s="205"/>
      <c r="H520" s="205"/>
      <c r="I520" s="208"/>
      <c r="J520" s="219">
        <f>BK520</f>
        <v>0</v>
      </c>
      <c r="K520" s="205"/>
      <c r="L520" s="210"/>
      <c r="M520" s="211"/>
      <c r="N520" s="212"/>
      <c r="O520" s="212"/>
      <c r="P520" s="213">
        <f>SUM(P521:P651)</f>
        <v>0</v>
      </c>
      <c r="Q520" s="212"/>
      <c r="R520" s="213">
        <f>SUM(R521:R651)</f>
        <v>552.29426000000012</v>
      </c>
      <c r="S520" s="212"/>
      <c r="T520" s="214">
        <f>SUM(T521:T651)</f>
        <v>13.269</v>
      </c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R520" s="215" t="s">
        <v>84</v>
      </c>
      <c r="AT520" s="216" t="s">
        <v>75</v>
      </c>
      <c r="AU520" s="216" t="s">
        <v>84</v>
      </c>
      <c r="AY520" s="215" t="s">
        <v>162</v>
      </c>
      <c r="BK520" s="217">
        <f>SUM(BK521:BK651)</f>
        <v>0</v>
      </c>
    </row>
    <row r="521" s="2" customFormat="1" ht="24.15" customHeight="1">
      <c r="A521" s="39"/>
      <c r="B521" s="40"/>
      <c r="C521" s="220" t="s">
        <v>643</v>
      </c>
      <c r="D521" s="220" t="s">
        <v>164</v>
      </c>
      <c r="E521" s="221" t="s">
        <v>644</v>
      </c>
      <c r="F521" s="222" t="s">
        <v>645</v>
      </c>
      <c r="G521" s="223" t="s">
        <v>216</v>
      </c>
      <c r="H521" s="224">
        <v>13</v>
      </c>
      <c r="I521" s="225"/>
      <c r="J521" s="226">
        <f>ROUND(I521*H521,2)</f>
        <v>0</v>
      </c>
      <c r="K521" s="222" t="s">
        <v>168</v>
      </c>
      <c r="L521" s="45"/>
      <c r="M521" s="227" t="s">
        <v>1</v>
      </c>
      <c r="N521" s="228" t="s">
        <v>41</v>
      </c>
      <c r="O521" s="92"/>
      <c r="P521" s="229">
        <f>O521*H521</f>
        <v>0</v>
      </c>
      <c r="Q521" s="229">
        <v>0.29221000000000003</v>
      </c>
      <c r="R521" s="229">
        <f>Q521*H521</f>
        <v>3.7987300000000004</v>
      </c>
      <c r="S521" s="229">
        <v>0</v>
      </c>
      <c r="T521" s="230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31" t="s">
        <v>169</v>
      </c>
      <c r="AT521" s="231" t="s">
        <v>164</v>
      </c>
      <c r="AU521" s="231" t="s">
        <v>86</v>
      </c>
      <c r="AY521" s="18" t="s">
        <v>162</v>
      </c>
      <c r="BE521" s="232">
        <f>IF(N521="základní",J521,0)</f>
        <v>0</v>
      </c>
      <c r="BF521" s="232">
        <f>IF(N521="snížená",J521,0)</f>
        <v>0</v>
      </c>
      <c r="BG521" s="232">
        <f>IF(N521="zákl. přenesená",J521,0)</f>
        <v>0</v>
      </c>
      <c r="BH521" s="232">
        <f>IF(N521="sníž. přenesená",J521,0)</f>
        <v>0</v>
      </c>
      <c r="BI521" s="232">
        <f>IF(N521="nulová",J521,0)</f>
        <v>0</v>
      </c>
      <c r="BJ521" s="18" t="s">
        <v>84</v>
      </c>
      <c r="BK521" s="232">
        <f>ROUND(I521*H521,2)</f>
        <v>0</v>
      </c>
      <c r="BL521" s="18" t="s">
        <v>169</v>
      </c>
      <c r="BM521" s="231" t="s">
        <v>646</v>
      </c>
    </row>
    <row r="522" s="13" customFormat="1">
      <c r="A522" s="13"/>
      <c r="B522" s="238"/>
      <c r="C522" s="239"/>
      <c r="D522" s="233" t="s">
        <v>173</v>
      </c>
      <c r="E522" s="240" t="s">
        <v>1</v>
      </c>
      <c r="F522" s="241" t="s">
        <v>647</v>
      </c>
      <c r="G522" s="239"/>
      <c r="H522" s="240" t="s">
        <v>1</v>
      </c>
      <c r="I522" s="242"/>
      <c r="J522" s="239"/>
      <c r="K522" s="239"/>
      <c r="L522" s="243"/>
      <c r="M522" s="244"/>
      <c r="N522" s="245"/>
      <c r="O522" s="245"/>
      <c r="P522" s="245"/>
      <c r="Q522" s="245"/>
      <c r="R522" s="245"/>
      <c r="S522" s="245"/>
      <c r="T522" s="246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47" t="s">
        <v>173</v>
      </c>
      <c r="AU522" s="247" t="s">
        <v>86</v>
      </c>
      <c r="AV522" s="13" t="s">
        <v>84</v>
      </c>
      <c r="AW522" s="13" t="s">
        <v>32</v>
      </c>
      <c r="AX522" s="13" t="s">
        <v>76</v>
      </c>
      <c r="AY522" s="247" t="s">
        <v>162</v>
      </c>
    </row>
    <row r="523" s="14" customFormat="1">
      <c r="A523" s="14"/>
      <c r="B523" s="248"/>
      <c r="C523" s="249"/>
      <c r="D523" s="233" t="s">
        <v>173</v>
      </c>
      <c r="E523" s="250" t="s">
        <v>1</v>
      </c>
      <c r="F523" s="251" t="s">
        <v>243</v>
      </c>
      <c r="G523" s="249"/>
      <c r="H523" s="252">
        <v>13</v>
      </c>
      <c r="I523" s="253"/>
      <c r="J523" s="249"/>
      <c r="K523" s="249"/>
      <c r="L523" s="254"/>
      <c r="M523" s="255"/>
      <c r="N523" s="256"/>
      <c r="O523" s="256"/>
      <c r="P523" s="256"/>
      <c r="Q523" s="256"/>
      <c r="R523" s="256"/>
      <c r="S523" s="256"/>
      <c r="T523" s="257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58" t="s">
        <v>173</v>
      </c>
      <c r="AU523" s="258" t="s">
        <v>86</v>
      </c>
      <c r="AV523" s="14" t="s">
        <v>86</v>
      </c>
      <c r="AW523" s="14" t="s">
        <v>32</v>
      </c>
      <c r="AX523" s="14" t="s">
        <v>76</v>
      </c>
      <c r="AY523" s="258" t="s">
        <v>162</v>
      </c>
    </row>
    <row r="524" s="15" customFormat="1">
      <c r="A524" s="15"/>
      <c r="B524" s="259"/>
      <c r="C524" s="260"/>
      <c r="D524" s="233" t="s">
        <v>173</v>
      </c>
      <c r="E524" s="261" t="s">
        <v>1</v>
      </c>
      <c r="F524" s="262" t="s">
        <v>176</v>
      </c>
      <c r="G524" s="260"/>
      <c r="H524" s="263">
        <v>13</v>
      </c>
      <c r="I524" s="264"/>
      <c r="J524" s="260"/>
      <c r="K524" s="260"/>
      <c r="L524" s="265"/>
      <c r="M524" s="266"/>
      <c r="N524" s="267"/>
      <c r="O524" s="267"/>
      <c r="P524" s="267"/>
      <c r="Q524" s="267"/>
      <c r="R524" s="267"/>
      <c r="S524" s="267"/>
      <c r="T524" s="268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69" t="s">
        <v>173</v>
      </c>
      <c r="AU524" s="269" t="s">
        <v>86</v>
      </c>
      <c r="AV524" s="15" t="s">
        <v>169</v>
      </c>
      <c r="AW524" s="15" t="s">
        <v>32</v>
      </c>
      <c r="AX524" s="15" t="s">
        <v>84</v>
      </c>
      <c r="AY524" s="269" t="s">
        <v>162</v>
      </c>
    </row>
    <row r="525" s="2" customFormat="1" ht="24.15" customHeight="1">
      <c r="A525" s="39"/>
      <c r="B525" s="40"/>
      <c r="C525" s="270" t="s">
        <v>648</v>
      </c>
      <c r="D525" s="270" t="s">
        <v>284</v>
      </c>
      <c r="E525" s="271" t="s">
        <v>649</v>
      </c>
      <c r="F525" s="272" t="s">
        <v>650</v>
      </c>
      <c r="G525" s="273" t="s">
        <v>216</v>
      </c>
      <c r="H525" s="274">
        <v>13</v>
      </c>
      <c r="I525" s="275"/>
      <c r="J525" s="276">
        <f>ROUND(I525*H525,2)</f>
        <v>0</v>
      </c>
      <c r="K525" s="272" t="s">
        <v>1</v>
      </c>
      <c r="L525" s="277"/>
      <c r="M525" s="278" t="s">
        <v>1</v>
      </c>
      <c r="N525" s="279" t="s">
        <v>41</v>
      </c>
      <c r="O525" s="92"/>
      <c r="P525" s="229">
        <f>O525*H525</f>
        <v>0</v>
      </c>
      <c r="Q525" s="229">
        <v>0</v>
      </c>
      <c r="R525" s="229">
        <f>Q525*H525</f>
        <v>0</v>
      </c>
      <c r="S525" s="229">
        <v>0</v>
      </c>
      <c r="T525" s="230">
        <f>S525*H525</f>
        <v>0</v>
      </c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R525" s="231" t="s">
        <v>213</v>
      </c>
      <c r="AT525" s="231" t="s">
        <v>284</v>
      </c>
      <c r="AU525" s="231" t="s">
        <v>86</v>
      </c>
      <c r="AY525" s="18" t="s">
        <v>162</v>
      </c>
      <c r="BE525" s="232">
        <f>IF(N525="základní",J525,0)</f>
        <v>0</v>
      </c>
      <c r="BF525" s="232">
        <f>IF(N525="snížená",J525,0)</f>
        <v>0</v>
      </c>
      <c r="BG525" s="232">
        <f>IF(N525="zákl. přenesená",J525,0)</f>
        <v>0</v>
      </c>
      <c r="BH525" s="232">
        <f>IF(N525="sníž. přenesená",J525,0)</f>
        <v>0</v>
      </c>
      <c r="BI525" s="232">
        <f>IF(N525="nulová",J525,0)</f>
        <v>0</v>
      </c>
      <c r="BJ525" s="18" t="s">
        <v>84</v>
      </c>
      <c r="BK525" s="232">
        <f>ROUND(I525*H525,2)</f>
        <v>0</v>
      </c>
      <c r="BL525" s="18" t="s">
        <v>169</v>
      </c>
      <c r="BM525" s="231" t="s">
        <v>651</v>
      </c>
    </row>
    <row r="526" s="13" customFormat="1">
      <c r="A526" s="13"/>
      <c r="B526" s="238"/>
      <c r="C526" s="239"/>
      <c r="D526" s="233" t="s">
        <v>173</v>
      </c>
      <c r="E526" s="240" t="s">
        <v>1</v>
      </c>
      <c r="F526" s="241" t="s">
        <v>647</v>
      </c>
      <c r="G526" s="239"/>
      <c r="H526" s="240" t="s">
        <v>1</v>
      </c>
      <c r="I526" s="242"/>
      <c r="J526" s="239"/>
      <c r="K526" s="239"/>
      <c r="L526" s="243"/>
      <c r="M526" s="244"/>
      <c r="N526" s="245"/>
      <c r="O526" s="245"/>
      <c r="P526" s="245"/>
      <c r="Q526" s="245"/>
      <c r="R526" s="245"/>
      <c r="S526" s="245"/>
      <c r="T526" s="246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7" t="s">
        <v>173</v>
      </c>
      <c r="AU526" s="247" t="s">
        <v>86</v>
      </c>
      <c r="AV526" s="13" t="s">
        <v>84</v>
      </c>
      <c r="AW526" s="13" t="s">
        <v>32</v>
      </c>
      <c r="AX526" s="13" t="s">
        <v>76</v>
      </c>
      <c r="AY526" s="247" t="s">
        <v>162</v>
      </c>
    </row>
    <row r="527" s="14" customFormat="1">
      <c r="A527" s="14"/>
      <c r="B527" s="248"/>
      <c r="C527" s="249"/>
      <c r="D527" s="233" t="s">
        <v>173</v>
      </c>
      <c r="E527" s="250" t="s">
        <v>1</v>
      </c>
      <c r="F527" s="251" t="s">
        <v>243</v>
      </c>
      <c r="G527" s="249"/>
      <c r="H527" s="252">
        <v>13</v>
      </c>
      <c r="I527" s="253"/>
      <c r="J527" s="249"/>
      <c r="K527" s="249"/>
      <c r="L527" s="254"/>
      <c r="M527" s="255"/>
      <c r="N527" s="256"/>
      <c r="O527" s="256"/>
      <c r="P527" s="256"/>
      <c r="Q527" s="256"/>
      <c r="R527" s="256"/>
      <c r="S527" s="256"/>
      <c r="T527" s="257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8" t="s">
        <v>173</v>
      </c>
      <c r="AU527" s="258" t="s">
        <v>86</v>
      </c>
      <c r="AV527" s="14" t="s">
        <v>86</v>
      </c>
      <c r="AW527" s="14" t="s">
        <v>32</v>
      </c>
      <c r="AX527" s="14" t="s">
        <v>76</v>
      </c>
      <c r="AY527" s="258" t="s">
        <v>162</v>
      </c>
    </row>
    <row r="528" s="15" customFormat="1">
      <c r="A528" s="15"/>
      <c r="B528" s="259"/>
      <c r="C528" s="260"/>
      <c r="D528" s="233" t="s">
        <v>173</v>
      </c>
      <c r="E528" s="261" t="s">
        <v>1</v>
      </c>
      <c r="F528" s="262" t="s">
        <v>176</v>
      </c>
      <c r="G528" s="260"/>
      <c r="H528" s="263">
        <v>13</v>
      </c>
      <c r="I528" s="264"/>
      <c r="J528" s="260"/>
      <c r="K528" s="260"/>
      <c r="L528" s="265"/>
      <c r="M528" s="266"/>
      <c r="N528" s="267"/>
      <c r="O528" s="267"/>
      <c r="P528" s="267"/>
      <c r="Q528" s="267"/>
      <c r="R528" s="267"/>
      <c r="S528" s="267"/>
      <c r="T528" s="268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69" t="s">
        <v>173</v>
      </c>
      <c r="AU528" s="269" t="s">
        <v>86</v>
      </c>
      <c r="AV528" s="15" t="s">
        <v>169</v>
      </c>
      <c r="AW528" s="15" t="s">
        <v>32</v>
      </c>
      <c r="AX528" s="15" t="s">
        <v>84</v>
      </c>
      <c r="AY528" s="269" t="s">
        <v>162</v>
      </c>
    </row>
    <row r="529" s="2" customFormat="1" ht="49.05" customHeight="1">
      <c r="A529" s="39"/>
      <c r="B529" s="40"/>
      <c r="C529" s="220" t="s">
        <v>652</v>
      </c>
      <c r="D529" s="220" t="s">
        <v>164</v>
      </c>
      <c r="E529" s="221" t="s">
        <v>653</v>
      </c>
      <c r="F529" s="222" t="s">
        <v>654</v>
      </c>
      <c r="G529" s="223" t="s">
        <v>216</v>
      </c>
      <c r="H529" s="224">
        <v>1000</v>
      </c>
      <c r="I529" s="225"/>
      <c r="J529" s="226">
        <f>ROUND(I529*H529,2)</f>
        <v>0</v>
      </c>
      <c r="K529" s="222" t="s">
        <v>168</v>
      </c>
      <c r="L529" s="45"/>
      <c r="M529" s="227" t="s">
        <v>1</v>
      </c>
      <c r="N529" s="228" t="s">
        <v>41</v>
      </c>
      <c r="O529" s="92"/>
      <c r="P529" s="229">
        <f>O529*H529</f>
        <v>0</v>
      </c>
      <c r="Q529" s="229">
        <v>0.15256</v>
      </c>
      <c r="R529" s="229">
        <f>Q529*H529</f>
        <v>152.56</v>
      </c>
      <c r="S529" s="229">
        <v>0</v>
      </c>
      <c r="T529" s="230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1" t="s">
        <v>169</v>
      </c>
      <c r="AT529" s="231" t="s">
        <v>164</v>
      </c>
      <c r="AU529" s="231" t="s">
        <v>86</v>
      </c>
      <c r="AY529" s="18" t="s">
        <v>162</v>
      </c>
      <c r="BE529" s="232">
        <f>IF(N529="základní",J529,0)</f>
        <v>0</v>
      </c>
      <c r="BF529" s="232">
        <f>IF(N529="snížená",J529,0)</f>
        <v>0</v>
      </c>
      <c r="BG529" s="232">
        <f>IF(N529="zákl. přenesená",J529,0)</f>
        <v>0</v>
      </c>
      <c r="BH529" s="232">
        <f>IF(N529="sníž. přenesená",J529,0)</f>
        <v>0</v>
      </c>
      <c r="BI529" s="232">
        <f>IF(N529="nulová",J529,0)</f>
        <v>0</v>
      </c>
      <c r="BJ529" s="18" t="s">
        <v>84</v>
      </c>
      <c r="BK529" s="232">
        <f>ROUND(I529*H529,2)</f>
        <v>0</v>
      </c>
      <c r="BL529" s="18" t="s">
        <v>169</v>
      </c>
      <c r="BM529" s="231" t="s">
        <v>655</v>
      </c>
    </row>
    <row r="530" s="13" customFormat="1">
      <c r="A530" s="13"/>
      <c r="B530" s="238"/>
      <c r="C530" s="239"/>
      <c r="D530" s="233" t="s">
        <v>173</v>
      </c>
      <c r="E530" s="240" t="s">
        <v>1</v>
      </c>
      <c r="F530" s="241" t="s">
        <v>656</v>
      </c>
      <c r="G530" s="239"/>
      <c r="H530" s="240" t="s">
        <v>1</v>
      </c>
      <c r="I530" s="242"/>
      <c r="J530" s="239"/>
      <c r="K530" s="239"/>
      <c r="L530" s="243"/>
      <c r="M530" s="244"/>
      <c r="N530" s="245"/>
      <c r="O530" s="245"/>
      <c r="P530" s="245"/>
      <c r="Q530" s="245"/>
      <c r="R530" s="245"/>
      <c r="S530" s="245"/>
      <c r="T530" s="246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7" t="s">
        <v>173</v>
      </c>
      <c r="AU530" s="247" t="s">
        <v>86</v>
      </c>
      <c r="AV530" s="13" t="s">
        <v>84</v>
      </c>
      <c r="AW530" s="13" t="s">
        <v>32</v>
      </c>
      <c r="AX530" s="13" t="s">
        <v>76</v>
      </c>
      <c r="AY530" s="247" t="s">
        <v>162</v>
      </c>
    </row>
    <row r="531" s="14" customFormat="1">
      <c r="A531" s="14"/>
      <c r="B531" s="248"/>
      <c r="C531" s="249"/>
      <c r="D531" s="233" t="s">
        <v>173</v>
      </c>
      <c r="E531" s="250" t="s">
        <v>1</v>
      </c>
      <c r="F531" s="251" t="s">
        <v>657</v>
      </c>
      <c r="G531" s="249"/>
      <c r="H531" s="252">
        <v>918</v>
      </c>
      <c r="I531" s="253"/>
      <c r="J531" s="249"/>
      <c r="K531" s="249"/>
      <c r="L531" s="254"/>
      <c r="M531" s="255"/>
      <c r="N531" s="256"/>
      <c r="O531" s="256"/>
      <c r="P531" s="256"/>
      <c r="Q531" s="256"/>
      <c r="R531" s="256"/>
      <c r="S531" s="256"/>
      <c r="T531" s="257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8" t="s">
        <v>173</v>
      </c>
      <c r="AU531" s="258" t="s">
        <v>86</v>
      </c>
      <c r="AV531" s="14" t="s">
        <v>86</v>
      </c>
      <c r="AW531" s="14" t="s">
        <v>32</v>
      </c>
      <c r="AX531" s="14" t="s">
        <v>76</v>
      </c>
      <c r="AY531" s="258" t="s">
        <v>162</v>
      </c>
    </row>
    <row r="532" s="13" customFormat="1">
      <c r="A532" s="13"/>
      <c r="B532" s="238"/>
      <c r="C532" s="239"/>
      <c r="D532" s="233" t="s">
        <v>173</v>
      </c>
      <c r="E532" s="240" t="s">
        <v>1</v>
      </c>
      <c r="F532" s="241" t="s">
        <v>658</v>
      </c>
      <c r="G532" s="239"/>
      <c r="H532" s="240" t="s">
        <v>1</v>
      </c>
      <c r="I532" s="242"/>
      <c r="J532" s="239"/>
      <c r="K532" s="239"/>
      <c r="L532" s="243"/>
      <c r="M532" s="244"/>
      <c r="N532" s="245"/>
      <c r="O532" s="245"/>
      <c r="P532" s="245"/>
      <c r="Q532" s="245"/>
      <c r="R532" s="245"/>
      <c r="S532" s="245"/>
      <c r="T532" s="246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7" t="s">
        <v>173</v>
      </c>
      <c r="AU532" s="247" t="s">
        <v>86</v>
      </c>
      <c r="AV532" s="13" t="s">
        <v>84</v>
      </c>
      <c r="AW532" s="13" t="s">
        <v>32</v>
      </c>
      <c r="AX532" s="13" t="s">
        <v>76</v>
      </c>
      <c r="AY532" s="247" t="s">
        <v>162</v>
      </c>
    </row>
    <row r="533" s="14" customFormat="1">
      <c r="A533" s="14"/>
      <c r="B533" s="248"/>
      <c r="C533" s="249"/>
      <c r="D533" s="233" t="s">
        <v>173</v>
      </c>
      <c r="E533" s="250" t="s">
        <v>1</v>
      </c>
      <c r="F533" s="251" t="s">
        <v>601</v>
      </c>
      <c r="G533" s="249"/>
      <c r="H533" s="252">
        <v>82</v>
      </c>
      <c r="I533" s="253"/>
      <c r="J533" s="249"/>
      <c r="K533" s="249"/>
      <c r="L533" s="254"/>
      <c r="M533" s="255"/>
      <c r="N533" s="256"/>
      <c r="O533" s="256"/>
      <c r="P533" s="256"/>
      <c r="Q533" s="256"/>
      <c r="R533" s="256"/>
      <c r="S533" s="256"/>
      <c r="T533" s="257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58" t="s">
        <v>173</v>
      </c>
      <c r="AU533" s="258" t="s">
        <v>86</v>
      </c>
      <c r="AV533" s="14" t="s">
        <v>86</v>
      </c>
      <c r="AW533" s="14" t="s">
        <v>32</v>
      </c>
      <c r="AX533" s="14" t="s">
        <v>76</v>
      </c>
      <c r="AY533" s="258" t="s">
        <v>162</v>
      </c>
    </row>
    <row r="534" s="15" customFormat="1">
      <c r="A534" s="15"/>
      <c r="B534" s="259"/>
      <c r="C534" s="260"/>
      <c r="D534" s="233" t="s">
        <v>173</v>
      </c>
      <c r="E534" s="261" t="s">
        <v>1</v>
      </c>
      <c r="F534" s="262" t="s">
        <v>176</v>
      </c>
      <c r="G534" s="260"/>
      <c r="H534" s="263">
        <v>1000</v>
      </c>
      <c r="I534" s="264"/>
      <c r="J534" s="260"/>
      <c r="K534" s="260"/>
      <c r="L534" s="265"/>
      <c r="M534" s="266"/>
      <c r="N534" s="267"/>
      <c r="O534" s="267"/>
      <c r="P534" s="267"/>
      <c r="Q534" s="267"/>
      <c r="R534" s="267"/>
      <c r="S534" s="267"/>
      <c r="T534" s="268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69" t="s">
        <v>173</v>
      </c>
      <c r="AU534" s="269" t="s">
        <v>86</v>
      </c>
      <c r="AV534" s="15" t="s">
        <v>169</v>
      </c>
      <c r="AW534" s="15" t="s">
        <v>32</v>
      </c>
      <c r="AX534" s="15" t="s">
        <v>84</v>
      </c>
      <c r="AY534" s="269" t="s">
        <v>162</v>
      </c>
    </row>
    <row r="535" s="2" customFormat="1" ht="16.5" customHeight="1">
      <c r="A535" s="39"/>
      <c r="B535" s="40"/>
      <c r="C535" s="270" t="s">
        <v>659</v>
      </c>
      <c r="D535" s="270" t="s">
        <v>284</v>
      </c>
      <c r="E535" s="271" t="s">
        <v>660</v>
      </c>
      <c r="F535" s="272" t="s">
        <v>661</v>
      </c>
      <c r="G535" s="273" t="s">
        <v>216</v>
      </c>
      <c r="H535" s="274">
        <v>936.36000000000001</v>
      </c>
      <c r="I535" s="275"/>
      <c r="J535" s="276">
        <f>ROUND(I535*H535,2)</f>
        <v>0</v>
      </c>
      <c r="K535" s="272" t="s">
        <v>168</v>
      </c>
      <c r="L535" s="277"/>
      <c r="M535" s="278" t="s">
        <v>1</v>
      </c>
      <c r="N535" s="279" t="s">
        <v>41</v>
      </c>
      <c r="O535" s="92"/>
      <c r="P535" s="229">
        <f>O535*H535</f>
        <v>0</v>
      </c>
      <c r="Q535" s="229">
        <v>0.104</v>
      </c>
      <c r="R535" s="229">
        <f>Q535*H535</f>
        <v>97.381439999999998</v>
      </c>
      <c r="S535" s="229">
        <v>0</v>
      </c>
      <c r="T535" s="230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31" t="s">
        <v>213</v>
      </c>
      <c r="AT535" s="231" t="s">
        <v>284</v>
      </c>
      <c r="AU535" s="231" t="s">
        <v>86</v>
      </c>
      <c r="AY535" s="18" t="s">
        <v>162</v>
      </c>
      <c r="BE535" s="232">
        <f>IF(N535="základní",J535,0)</f>
        <v>0</v>
      </c>
      <c r="BF535" s="232">
        <f>IF(N535="snížená",J535,0)</f>
        <v>0</v>
      </c>
      <c r="BG535" s="232">
        <f>IF(N535="zákl. přenesená",J535,0)</f>
        <v>0</v>
      </c>
      <c r="BH535" s="232">
        <f>IF(N535="sníž. přenesená",J535,0)</f>
        <v>0</v>
      </c>
      <c r="BI535" s="232">
        <f>IF(N535="nulová",J535,0)</f>
        <v>0</v>
      </c>
      <c r="BJ535" s="18" t="s">
        <v>84</v>
      </c>
      <c r="BK535" s="232">
        <f>ROUND(I535*H535,2)</f>
        <v>0</v>
      </c>
      <c r="BL535" s="18" t="s">
        <v>169</v>
      </c>
      <c r="BM535" s="231" t="s">
        <v>662</v>
      </c>
    </row>
    <row r="536" s="2" customFormat="1">
      <c r="A536" s="39"/>
      <c r="B536" s="40"/>
      <c r="C536" s="41"/>
      <c r="D536" s="233" t="s">
        <v>171</v>
      </c>
      <c r="E536" s="41"/>
      <c r="F536" s="234" t="s">
        <v>663</v>
      </c>
      <c r="G536" s="41"/>
      <c r="H536" s="41"/>
      <c r="I536" s="235"/>
      <c r="J536" s="41"/>
      <c r="K536" s="41"/>
      <c r="L536" s="45"/>
      <c r="M536" s="236"/>
      <c r="N536" s="237"/>
      <c r="O536" s="92"/>
      <c r="P536" s="92"/>
      <c r="Q536" s="92"/>
      <c r="R536" s="92"/>
      <c r="S536" s="92"/>
      <c r="T536" s="93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T536" s="18" t="s">
        <v>171</v>
      </c>
      <c r="AU536" s="18" t="s">
        <v>86</v>
      </c>
    </row>
    <row r="537" s="13" customFormat="1">
      <c r="A537" s="13"/>
      <c r="B537" s="238"/>
      <c r="C537" s="239"/>
      <c r="D537" s="233" t="s">
        <v>173</v>
      </c>
      <c r="E537" s="240" t="s">
        <v>1</v>
      </c>
      <c r="F537" s="241" t="s">
        <v>656</v>
      </c>
      <c r="G537" s="239"/>
      <c r="H537" s="240" t="s">
        <v>1</v>
      </c>
      <c r="I537" s="242"/>
      <c r="J537" s="239"/>
      <c r="K537" s="239"/>
      <c r="L537" s="243"/>
      <c r="M537" s="244"/>
      <c r="N537" s="245"/>
      <c r="O537" s="245"/>
      <c r="P537" s="245"/>
      <c r="Q537" s="245"/>
      <c r="R537" s="245"/>
      <c r="S537" s="245"/>
      <c r="T537" s="246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47" t="s">
        <v>173</v>
      </c>
      <c r="AU537" s="247" t="s">
        <v>86</v>
      </c>
      <c r="AV537" s="13" t="s">
        <v>84</v>
      </c>
      <c r="AW537" s="13" t="s">
        <v>32</v>
      </c>
      <c r="AX537" s="13" t="s">
        <v>76</v>
      </c>
      <c r="AY537" s="247" t="s">
        <v>162</v>
      </c>
    </row>
    <row r="538" s="14" customFormat="1">
      <c r="A538" s="14"/>
      <c r="B538" s="248"/>
      <c r="C538" s="249"/>
      <c r="D538" s="233" t="s">
        <v>173</v>
      </c>
      <c r="E538" s="250" t="s">
        <v>1</v>
      </c>
      <c r="F538" s="251" t="s">
        <v>664</v>
      </c>
      <c r="G538" s="249"/>
      <c r="H538" s="252">
        <v>936.36000000000001</v>
      </c>
      <c r="I538" s="253"/>
      <c r="J538" s="249"/>
      <c r="K538" s="249"/>
      <c r="L538" s="254"/>
      <c r="M538" s="255"/>
      <c r="N538" s="256"/>
      <c r="O538" s="256"/>
      <c r="P538" s="256"/>
      <c r="Q538" s="256"/>
      <c r="R538" s="256"/>
      <c r="S538" s="256"/>
      <c r="T538" s="257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58" t="s">
        <v>173</v>
      </c>
      <c r="AU538" s="258" t="s">
        <v>86</v>
      </c>
      <c r="AV538" s="14" t="s">
        <v>86</v>
      </c>
      <c r="AW538" s="14" t="s">
        <v>32</v>
      </c>
      <c r="AX538" s="14" t="s">
        <v>76</v>
      </c>
      <c r="AY538" s="258" t="s">
        <v>162</v>
      </c>
    </row>
    <row r="539" s="15" customFormat="1">
      <c r="A539" s="15"/>
      <c r="B539" s="259"/>
      <c r="C539" s="260"/>
      <c r="D539" s="233" t="s">
        <v>173</v>
      </c>
      <c r="E539" s="261" t="s">
        <v>1</v>
      </c>
      <c r="F539" s="262" t="s">
        <v>176</v>
      </c>
      <c r="G539" s="260"/>
      <c r="H539" s="263">
        <v>936.36000000000001</v>
      </c>
      <c r="I539" s="264"/>
      <c r="J539" s="260"/>
      <c r="K539" s="260"/>
      <c r="L539" s="265"/>
      <c r="M539" s="266"/>
      <c r="N539" s="267"/>
      <c r="O539" s="267"/>
      <c r="P539" s="267"/>
      <c r="Q539" s="267"/>
      <c r="R539" s="267"/>
      <c r="S539" s="267"/>
      <c r="T539" s="268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T539" s="269" t="s">
        <v>173</v>
      </c>
      <c r="AU539" s="269" t="s">
        <v>86</v>
      </c>
      <c r="AV539" s="15" t="s">
        <v>169</v>
      </c>
      <c r="AW539" s="15" t="s">
        <v>32</v>
      </c>
      <c r="AX539" s="15" t="s">
        <v>84</v>
      </c>
      <c r="AY539" s="269" t="s">
        <v>162</v>
      </c>
    </row>
    <row r="540" s="2" customFormat="1" ht="16.5" customHeight="1">
      <c r="A540" s="39"/>
      <c r="B540" s="40"/>
      <c r="C540" s="270" t="s">
        <v>665</v>
      </c>
      <c r="D540" s="270" t="s">
        <v>284</v>
      </c>
      <c r="E540" s="271" t="s">
        <v>666</v>
      </c>
      <c r="F540" s="272" t="s">
        <v>667</v>
      </c>
      <c r="G540" s="273" t="s">
        <v>216</v>
      </c>
      <c r="H540" s="274">
        <v>83.640000000000001</v>
      </c>
      <c r="I540" s="275"/>
      <c r="J540" s="276">
        <f>ROUND(I540*H540,2)</f>
        <v>0</v>
      </c>
      <c r="K540" s="272" t="s">
        <v>168</v>
      </c>
      <c r="L540" s="277"/>
      <c r="M540" s="278" t="s">
        <v>1</v>
      </c>
      <c r="N540" s="279" t="s">
        <v>41</v>
      </c>
      <c r="O540" s="92"/>
      <c r="P540" s="229">
        <f>O540*H540</f>
        <v>0</v>
      </c>
      <c r="Q540" s="229">
        <v>0.125</v>
      </c>
      <c r="R540" s="229">
        <f>Q540*H540</f>
        <v>10.455</v>
      </c>
      <c r="S540" s="229">
        <v>0</v>
      </c>
      <c r="T540" s="230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31" t="s">
        <v>213</v>
      </c>
      <c r="AT540" s="231" t="s">
        <v>284</v>
      </c>
      <c r="AU540" s="231" t="s">
        <v>86</v>
      </c>
      <c r="AY540" s="18" t="s">
        <v>162</v>
      </c>
      <c r="BE540" s="232">
        <f>IF(N540="základní",J540,0)</f>
        <v>0</v>
      </c>
      <c r="BF540" s="232">
        <f>IF(N540="snížená",J540,0)</f>
        <v>0</v>
      </c>
      <c r="BG540" s="232">
        <f>IF(N540="zákl. přenesená",J540,0)</f>
        <v>0</v>
      </c>
      <c r="BH540" s="232">
        <f>IF(N540="sníž. přenesená",J540,0)</f>
        <v>0</v>
      </c>
      <c r="BI540" s="232">
        <f>IF(N540="nulová",J540,0)</f>
        <v>0</v>
      </c>
      <c r="BJ540" s="18" t="s">
        <v>84</v>
      </c>
      <c r="BK540" s="232">
        <f>ROUND(I540*H540,2)</f>
        <v>0</v>
      </c>
      <c r="BL540" s="18" t="s">
        <v>169</v>
      </c>
      <c r="BM540" s="231" t="s">
        <v>668</v>
      </c>
    </row>
    <row r="541" s="2" customFormat="1">
      <c r="A541" s="39"/>
      <c r="B541" s="40"/>
      <c r="C541" s="41"/>
      <c r="D541" s="233" t="s">
        <v>171</v>
      </c>
      <c r="E541" s="41"/>
      <c r="F541" s="234" t="s">
        <v>669</v>
      </c>
      <c r="G541" s="41"/>
      <c r="H541" s="41"/>
      <c r="I541" s="235"/>
      <c r="J541" s="41"/>
      <c r="K541" s="41"/>
      <c r="L541" s="45"/>
      <c r="M541" s="236"/>
      <c r="N541" s="237"/>
      <c r="O541" s="92"/>
      <c r="P541" s="92"/>
      <c r="Q541" s="92"/>
      <c r="R541" s="92"/>
      <c r="S541" s="92"/>
      <c r="T541" s="93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T541" s="18" t="s">
        <v>171</v>
      </c>
      <c r="AU541" s="18" t="s">
        <v>86</v>
      </c>
    </row>
    <row r="542" s="13" customFormat="1">
      <c r="A542" s="13"/>
      <c r="B542" s="238"/>
      <c r="C542" s="239"/>
      <c r="D542" s="233" t="s">
        <v>173</v>
      </c>
      <c r="E542" s="240" t="s">
        <v>1</v>
      </c>
      <c r="F542" s="241" t="s">
        <v>658</v>
      </c>
      <c r="G542" s="239"/>
      <c r="H542" s="240" t="s">
        <v>1</v>
      </c>
      <c r="I542" s="242"/>
      <c r="J542" s="239"/>
      <c r="K542" s="239"/>
      <c r="L542" s="243"/>
      <c r="M542" s="244"/>
      <c r="N542" s="245"/>
      <c r="O542" s="245"/>
      <c r="P542" s="245"/>
      <c r="Q542" s="245"/>
      <c r="R542" s="245"/>
      <c r="S542" s="245"/>
      <c r="T542" s="246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7" t="s">
        <v>173</v>
      </c>
      <c r="AU542" s="247" t="s">
        <v>86</v>
      </c>
      <c r="AV542" s="13" t="s">
        <v>84</v>
      </c>
      <c r="AW542" s="13" t="s">
        <v>32</v>
      </c>
      <c r="AX542" s="13" t="s">
        <v>76</v>
      </c>
      <c r="AY542" s="247" t="s">
        <v>162</v>
      </c>
    </row>
    <row r="543" s="14" customFormat="1">
      <c r="A543" s="14"/>
      <c r="B543" s="248"/>
      <c r="C543" s="249"/>
      <c r="D543" s="233" t="s">
        <v>173</v>
      </c>
      <c r="E543" s="250" t="s">
        <v>1</v>
      </c>
      <c r="F543" s="251" t="s">
        <v>670</v>
      </c>
      <c r="G543" s="249"/>
      <c r="H543" s="252">
        <v>83.640000000000001</v>
      </c>
      <c r="I543" s="253"/>
      <c r="J543" s="249"/>
      <c r="K543" s="249"/>
      <c r="L543" s="254"/>
      <c r="M543" s="255"/>
      <c r="N543" s="256"/>
      <c r="O543" s="256"/>
      <c r="P543" s="256"/>
      <c r="Q543" s="256"/>
      <c r="R543" s="256"/>
      <c r="S543" s="256"/>
      <c r="T543" s="257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8" t="s">
        <v>173</v>
      </c>
      <c r="AU543" s="258" t="s">
        <v>86</v>
      </c>
      <c r="AV543" s="14" t="s">
        <v>86</v>
      </c>
      <c r="AW543" s="14" t="s">
        <v>32</v>
      </c>
      <c r="AX543" s="14" t="s">
        <v>76</v>
      </c>
      <c r="AY543" s="258" t="s">
        <v>162</v>
      </c>
    </row>
    <row r="544" s="15" customFormat="1">
      <c r="A544" s="15"/>
      <c r="B544" s="259"/>
      <c r="C544" s="260"/>
      <c r="D544" s="233" t="s">
        <v>173</v>
      </c>
      <c r="E544" s="261" t="s">
        <v>1</v>
      </c>
      <c r="F544" s="262" t="s">
        <v>176</v>
      </c>
      <c r="G544" s="260"/>
      <c r="H544" s="263">
        <v>83.640000000000001</v>
      </c>
      <c r="I544" s="264"/>
      <c r="J544" s="260"/>
      <c r="K544" s="260"/>
      <c r="L544" s="265"/>
      <c r="M544" s="266"/>
      <c r="N544" s="267"/>
      <c r="O544" s="267"/>
      <c r="P544" s="267"/>
      <c r="Q544" s="267"/>
      <c r="R544" s="267"/>
      <c r="S544" s="267"/>
      <c r="T544" s="268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69" t="s">
        <v>173</v>
      </c>
      <c r="AU544" s="269" t="s">
        <v>86</v>
      </c>
      <c r="AV544" s="15" t="s">
        <v>169</v>
      </c>
      <c r="AW544" s="15" t="s">
        <v>32</v>
      </c>
      <c r="AX544" s="15" t="s">
        <v>84</v>
      </c>
      <c r="AY544" s="269" t="s">
        <v>162</v>
      </c>
    </row>
    <row r="545" s="2" customFormat="1" ht="24.15" customHeight="1">
      <c r="A545" s="39"/>
      <c r="B545" s="40"/>
      <c r="C545" s="220" t="s">
        <v>671</v>
      </c>
      <c r="D545" s="220" t="s">
        <v>164</v>
      </c>
      <c r="E545" s="221" t="s">
        <v>672</v>
      </c>
      <c r="F545" s="222" t="s">
        <v>673</v>
      </c>
      <c r="G545" s="223" t="s">
        <v>92</v>
      </c>
      <c r="H545" s="224">
        <v>40</v>
      </c>
      <c r="I545" s="225"/>
      <c r="J545" s="226">
        <f>ROUND(I545*H545,2)</f>
        <v>0</v>
      </c>
      <c r="K545" s="222" t="s">
        <v>168</v>
      </c>
      <c r="L545" s="45"/>
      <c r="M545" s="227" t="s">
        <v>1</v>
      </c>
      <c r="N545" s="228" t="s">
        <v>41</v>
      </c>
      <c r="O545" s="92"/>
      <c r="P545" s="229">
        <f>O545*H545</f>
        <v>0</v>
      </c>
      <c r="Q545" s="229">
        <v>2.2563399999999998</v>
      </c>
      <c r="R545" s="229">
        <f>Q545*H545</f>
        <v>90.253599999999992</v>
      </c>
      <c r="S545" s="229">
        <v>0</v>
      </c>
      <c r="T545" s="230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31" t="s">
        <v>169</v>
      </c>
      <c r="AT545" s="231" t="s">
        <v>164</v>
      </c>
      <c r="AU545" s="231" t="s">
        <v>86</v>
      </c>
      <c r="AY545" s="18" t="s">
        <v>162</v>
      </c>
      <c r="BE545" s="232">
        <f>IF(N545="základní",J545,0)</f>
        <v>0</v>
      </c>
      <c r="BF545" s="232">
        <f>IF(N545="snížená",J545,0)</f>
        <v>0</v>
      </c>
      <c r="BG545" s="232">
        <f>IF(N545="zákl. přenesená",J545,0)</f>
        <v>0</v>
      </c>
      <c r="BH545" s="232">
        <f>IF(N545="sníž. přenesená",J545,0)</f>
        <v>0</v>
      </c>
      <c r="BI545" s="232">
        <f>IF(N545="nulová",J545,0)</f>
        <v>0</v>
      </c>
      <c r="BJ545" s="18" t="s">
        <v>84</v>
      </c>
      <c r="BK545" s="232">
        <f>ROUND(I545*H545,2)</f>
        <v>0</v>
      </c>
      <c r="BL545" s="18" t="s">
        <v>169</v>
      </c>
      <c r="BM545" s="231" t="s">
        <v>674</v>
      </c>
    </row>
    <row r="546" s="13" customFormat="1">
      <c r="A546" s="13"/>
      <c r="B546" s="238"/>
      <c r="C546" s="239"/>
      <c r="D546" s="233" t="s">
        <v>173</v>
      </c>
      <c r="E546" s="240" t="s">
        <v>1</v>
      </c>
      <c r="F546" s="241" t="s">
        <v>675</v>
      </c>
      <c r="G546" s="239"/>
      <c r="H546" s="240" t="s">
        <v>1</v>
      </c>
      <c r="I546" s="242"/>
      <c r="J546" s="239"/>
      <c r="K546" s="239"/>
      <c r="L546" s="243"/>
      <c r="M546" s="244"/>
      <c r="N546" s="245"/>
      <c r="O546" s="245"/>
      <c r="P546" s="245"/>
      <c r="Q546" s="245"/>
      <c r="R546" s="245"/>
      <c r="S546" s="245"/>
      <c r="T546" s="246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7" t="s">
        <v>173</v>
      </c>
      <c r="AU546" s="247" t="s">
        <v>86</v>
      </c>
      <c r="AV546" s="13" t="s">
        <v>84</v>
      </c>
      <c r="AW546" s="13" t="s">
        <v>32</v>
      </c>
      <c r="AX546" s="13" t="s">
        <v>76</v>
      </c>
      <c r="AY546" s="247" t="s">
        <v>162</v>
      </c>
    </row>
    <row r="547" s="14" customFormat="1">
      <c r="A547" s="14"/>
      <c r="B547" s="248"/>
      <c r="C547" s="249"/>
      <c r="D547" s="233" t="s">
        <v>173</v>
      </c>
      <c r="E547" s="250" t="s">
        <v>1</v>
      </c>
      <c r="F547" s="251" t="s">
        <v>676</v>
      </c>
      <c r="G547" s="249"/>
      <c r="H547" s="252">
        <v>40</v>
      </c>
      <c r="I547" s="253"/>
      <c r="J547" s="249"/>
      <c r="K547" s="249"/>
      <c r="L547" s="254"/>
      <c r="M547" s="255"/>
      <c r="N547" s="256"/>
      <c r="O547" s="256"/>
      <c r="P547" s="256"/>
      <c r="Q547" s="256"/>
      <c r="R547" s="256"/>
      <c r="S547" s="256"/>
      <c r="T547" s="257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8" t="s">
        <v>173</v>
      </c>
      <c r="AU547" s="258" t="s">
        <v>86</v>
      </c>
      <c r="AV547" s="14" t="s">
        <v>86</v>
      </c>
      <c r="AW547" s="14" t="s">
        <v>32</v>
      </c>
      <c r="AX547" s="14" t="s">
        <v>76</v>
      </c>
      <c r="AY547" s="258" t="s">
        <v>162</v>
      </c>
    </row>
    <row r="548" s="15" customFormat="1">
      <c r="A548" s="15"/>
      <c r="B548" s="259"/>
      <c r="C548" s="260"/>
      <c r="D548" s="233" t="s">
        <v>173</v>
      </c>
      <c r="E548" s="261" t="s">
        <v>1</v>
      </c>
      <c r="F548" s="262" t="s">
        <v>176</v>
      </c>
      <c r="G548" s="260"/>
      <c r="H548" s="263">
        <v>40</v>
      </c>
      <c r="I548" s="264"/>
      <c r="J548" s="260"/>
      <c r="K548" s="260"/>
      <c r="L548" s="265"/>
      <c r="M548" s="266"/>
      <c r="N548" s="267"/>
      <c r="O548" s="267"/>
      <c r="P548" s="267"/>
      <c r="Q548" s="267"/>
      <c r="R548" s="267"/>
      <c r="S548" s="267"/>
      <c r="T548" s="268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69" t="s">
        <v>173</v>
      </c>
      <c r="AU548" s="269" t="s">
        <v>86</v>
      </c>
      <c r="AV548" s="15" t="s">
        <v>169</v>
      </c>
      <c r="AW548" s="15" t="s">
        <v>32</v>
      </c>
      <c r="AX548" s="15" t="s">
        <v>84</v>
      </c>
      <c r="AY548" s="269" t="s">
        <v>162</v>
      </c>
    </row>
    <row r="549" s="2" customFormat="1" ht="49.05" customHeight="1">
      <c r="A549" s="39"/>
      <c r="B549" s="40"/>
      <c r="C549" s="220" t="s">
        <v>677</v>
      </c>
      <c r="D549" s="220" t="s">
        <v>164</v>
      </c>
      <c r="E549" s="221" t="s">
        <v>678</v>
      </c>
      <c r="F549" s="222" t="s">
        <v>679</v>
      </c>
      <c r="G549" s="223" t="s">
        <v>216</v>
      </c>
      <c r="H549" s="224">
        <v>1000</v>
      </c>
      <c r="I549" s="225"/>
      <c r="J549" s="226">
        <f>ROUND(I549*H549,2)</f>
        <v>0</v>
      </c>
      <c r="K549" s="222" t="s">
        <v>168</v>
      </c>
      <c r="L549" s="45"/>
      <c r="M549" s="227" t="s">
        <v>1</v>
      </c>
      <c r="N549" s="228" t="s">
        <v>41</v>
      </c>
      <c r="O549" s="92"/>
      <c r="P549" s="229">
        <f>O549*H549</f>
        <v>0</v>
      </c>
      <c r="Q549" s="229">
        <v>0.089779999999999999</v>
      </c>
      <c r="R549" s="229">
        <f>Q549*H549</f>
        <v>89.780000000000001</v>
      </c>
      <c r="S549" s="229">
        <v>0</v>
      </c>
      <c r="T549" s="230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31" t="s">
        <v>169</v>
      </c>
      <c r="AT549" s="231" t="s">
        <v>164</v>
      </c>
      <c r="AU549" s="231" t="s">
        <v>86</v>
      </c>
      <c r="AY549" s="18" t="s">
        <v>162</v>
      </c>
      <c r="BE549" s="232">
        <f>IF(N549="základní",J549,0)</f>
        <v>0</v>
      </c>
      <c r="BF549" s="232">
        <f>IF(N549="snížená",J549,0)</f>
        <v>0</v>
      </c>
      <c r="BG549" s="232">
        <f>IF(N549="zákl. přenesená",J549,0)</f>
        <v>0</v>
      </c>
      <c r="BH549" s="232">
        <f>IF(N549="sníž. přenesená",J549,0)</f>
        <v>0</v>
      </c>
      <c r="BI549" s="232">
        <f>IF(N549="nulová",J549,0)</f>
        <v>0</v>
      </c>
      <c r="BJ549" s="18" t="s">
        <v>84</v>
      </c>
      <c r="BK549" s="232">
        <f>ROUND(I549*H549,2)</f>
        <v>0</v>
      </c>
      <c r="BL549" s="18" t="s">
        <v>169</v>
      </c>
      <c r="BM549" s="231" t="s">
        <v>680</v>
      </c>
    </row>
    <row r="550" s="13" customFormat="1">
      <c r="A550" s="13"/>
      <c r="B550" s="238"/>
      <c r="C550" s="239"/>
      <c r="D550" s="233" t="s">
        <v>173</v>
      </c>
      <c r="E550" s="240" t="s">
        <v>1</v>
      </c>
      <c r="F550" s="241" t="s">
        <v>681</v>
      </c>
      <c r="G550" s="239"/>
      <c r="H550" s="240" t="s">
        <v>1</v>
      </c>
      <c r="I550" s="242"/>
      <c r="J550" s="239"/>
      <c r="K550" s="239"/>
      <c r="L550" s="243"/>
      <c r="M550" s="244"/>
      <c r="N550" s="245"/>
      <c r="O550" s="245"/>
      <c r="P550" s="245"/>
      <c r="Q550" s="245"/>
      <c r="R550" s="245"/>
      <c r="S550" s="245"/>
      <c r="T550" s="24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7" t="s">
        <v>173</v>
      </c>
      <c r="AU550" s="247" t="s">
        <v>86</v>
      </c>
      <c r="AV550" s="13" t="s">
        <v>84</v>
      </c>
      <c r="AW550" s="13" t="s">
        <v>32</v>
      </c>
      <c r="AX550" s="13" t="s">
        <v>76</v>
      </c>
      <c r="AY550" s="247" t="s">
        <v>162</v>
      </c>
    </row>
    <row r="551" s="14" customFormat="1">
      <c r="A551" s="14"/>
      <c r="B551" s="248"/>
      <c r="C551" s="249"/>
      <c r="D551" s="233" t="s">
        <v>173</v>
      </c>
      <c r="E551" s="250" t="s">
        <v>1</v>
      </c>
      <c r="F551" s="251" t="s">
        <v>682</v>
      </c>
      <c r="G551" s="249"/>
      <c r="H551" s="252">
        <v>1000</v>
      </c>
      <c r="I551" s="253"/>
      <c r="J551" s="249"/>
      <c r="K551" s="249"/>
      <c r="L551" s="254"/>
      <c r="M551" s="255"/>
      <c r="N551" s="256"/>
      <c r="O551" s="256"/>
      <c r="P551" s="256"/>
      <c r="Q551" s="256"/>
      <c r="R551" s="256"/>
      <c r="S551" s="256"/>
      <c r="T551" s="257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58" t="s">
        <v>173</v>
      </c>
      <c r="AU551" s="258" t="s">
        <v>86</v>
      </c>
      <c r="AV551" s="14" t="s">
        <v>86</v>
      </c>
      <c r="AW551" s="14" t="s">
        <v>32</v>
      </c>
      <c r="AX551" s="14" t="s">
        <v>76</v>
      </c>
      <c r="AY551" s="258" t="s">
        <v>162</v>
      </c>
    </row>
    <row r="552" s="15" customFormat="1">
      <c r="A552" s="15"/>
      <c r="B552" s="259"/>
      <c r="C552" s="260"/>
      <c r="D552" s="233" t="s">
        <v>173</v>
      </c>
      <c r="E552" s="261" t="s">
        <v>1</v>
      </c>
      <c r="F552" s="262" t="s">
        <v>176</v>
      </c>
      <c r="G552" s="260"/>
      <c r="H552" s="263">
        <v>1000</v>
      </c>
      <c r="I552" s="264"/>
      <c r="J552" s="260"/>
      <c r="K552" s="260"/>
      <c r="L552" s="265"/>
      <c r="M552" s="266"/>
      <c r="N552" s="267"/>
      <c r="O552" s="267"/>
      <c r="P552" s="267"/>
      <c r="Q552" s="267"/>
      <c r="R552" s="267"/>
      <c r="S552" s="267"/>
      <c r="T552" s="268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T552" s="269" t="s">
        <v>173</v>
      </c>
      <c r="AU552" s="269" t="s">
        <v>86</v>
      </c>
      <c r="AV552" s="15" t="s">
        <v>169</v>
      </c>
      <c r="AW552" s="15" t="s">
        <v>32</v>
      </c>
      <c r="AX552" s="15" t="s">
        <v>84</v>
      </c>
      <c r="AY552" s="269" t="s">
        <v>162</v>
      </c>
    </row>
    <row r="553" s="2" customFormat="1" ht="16.5" customHeight="1">
      <c r="A553" s="39"/>
      <c r="B553" s="40"/>
      <c r="C553" s="270" t="s">
        <v>683</v>
      </c>
      <c r="D553" s="270" t="s">
        <v>284</v>
      </c>
      <c r="E553" s="271" t="s">
        <v>684</v>
      </c>
      <c r="F553" s="272" t="s">
        <v>685</v>
      </c>
      <c r="G553" s="273" t="s">
        <v>167</v>
      </c>
      <c r="H553" s="274">
        <v>102</v>
      </c>
      <c r="I553" s="275"/>
      <c r="J553" s="276">
        <f>ROUND(I553*H553,2)</f>
        <v>0</v>
      </c>
      <c r="K553" s="272" t="s">
        <v>168</v>
      </c>
      <c r="L553" s="277"/>
      <c r="M553" s="278" t="s">
        <v>1</v>
      </c>
      <c r="N553" s="279" t="s">
        <v>41</v>
      </c>
      <c r="O553" s="92"/>
      <c r="P553" s="229">
        <f>O553*H553</f>
        <v>0</v>
      </c>
      <c r="Q553" s="229">
        <v>0.222</v>
      </c>
      <c r="R553" s="229">
        <f>Q553*H553</f>
        <v>22.644000000000002</v>
      </c>
      <c r="S553" s="229">
        <v>0</v>
      </c>
      <c r="T553" s="230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231" t="s">
        <v>213</v>
      </c>
      <c r="AT553" s="231" t="s">
        <v>284</v>
      </c>
      <c r="AU553" s="231" t="s">
        <v>86</v>
      </c>
      <c r="AY553" s="18" t="s">
        <v>162</v>
      </c>
      <c r="BE553" s="232">
        <f>IF(N553="základní",J553,0)</f>
        <v>0</v>
      </c>
      <c r="BF553" s="232">
        <f>IF(N553="snížená",J553,0)</f>
        <v>0</v>
      </c>
      <c r="BG553" s="232">
        <f>IF(N553="zákl. přenesená",J553,0)</f>
        <v>0</v>
      </c>
      <c r="BH553" s="232">
        <f>IF(N553="sníž. přenesená",J553,0)</f>
        <v>0</v>
      </c>
      <c r="BI553" s="232">
        <f>IF(N553="nulová",J553,0)</f>
        <v>0</v>
      </c>
      <c r="BJ553" s="18" t="s">
        <v>84</v>
      </c>
      <c r="BK553" s="232">
        <f>ROUND(I553*H553,2)</f>
        <v>0</v>
      </c>
      <c r="BL553" s="18" t="s">
        <v>169</v>
      </c>
      <c r="BM553" s="231" t="s">
        <v>686</v>
      </c>
    </row>
    <row r="554" s="13" customFormat="1">
      <c r="A554" s="13"/>
      <c r="B554" s="238"/>
      <c r="C554" s="239"/>
      <c r="D554" s="233" t="s">
        <v>173</v>
      </c>
      <c r="E554" s="240" t="s">
        <v>1</v>
      </c>
      <c r="F554" s="241" t="s">
        <v>681</v>
      </c>
      <c r="G554" s="239"/>
      <c r="H554" s="240" t="s">
        <v>1</v>
      </c>
      <c r="I554" s="242"/>
      <c r="J554" s="239"/>
      <c r="K554" s="239"/>
      <c r="L554" s="243"/>
      <c r="M554" s="244"/>
      <c r="N554" s="245"/>
      <c r="O554" s="245"/>
      <c r="P554" s="245"/>
      <c r="Q554" s="245"/>
      <c r="R554" s="245"/>
      <c r="S554" s="245"/>
      <c r="T554" s="246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47" t="s">
        <v>173</v>
      </c>
      <c r="AU554" s="247" t="s">
        <v>86</v>
      </c>
      <c r="AV554" s="13" t="s">
        <v>84</v>
      </c>
      <c r="AW554" s="13" t="s">
        <v>32</v>
      </c>
      <c r="AX554" s="13" t="s">
        <v>76</v>
      </c>
      <c r="AY554" s="247" t="s">
        <v>162</v>
      </c>
    </row>
    <row r="555" s="14" customFormat="1">
      <c r="A555" s="14"/>
      <c r="B555" s="248"/>
      <c r="C555" s="249"/>
      <c r="D555" s="233" t="s">
        <v>173</v>
      </c>
      <c r="E555" s="250" t="s">
        <v>1</v>
      </c>
      <c r="F555" s="251" t="s">
        <v>687</v>
      </c>
      <c r="G555" s="249"/>
      <c r="H555" s="252">
        <v>102</v>
      </c>
      <c r="I555" s="253"/>
      <c r="J555" s="249"/>
      <c r="K555" s="249"/>
      <c r="L555" s="254"/>
      <c r="M555" s="255"/>
      <c r="N555" s="256"/>
      <c r="O555" s="256"/>
      <c r="P555" s="256"/>
      <c r="Q555" s="256"/>
      <c r="R555" s="256"/>
      <c r="S555" s="256"/>
      <c r="T555" s="257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58" t="s">
        <v>173</v>
      </c>
      <c r="AU555" s="258" t="s">
        <v>86</v>
      </c>
      <c r="AV555" s="14" t="s">
        <v>86</v>
      </c>
      <c r="AW555" s="14" t="s">
        <v>32</v>
      </c>
      <c r="AX555" s="14" t="s">
        <v>76</v>
      </c>
      <c r="AY555" s="258" t="s">
        <v>162</v>
      </c>
    </row>
    <row r="556" s="15" customFormat="1">
      <c r="A556" s="15"/>
      <c r="B556" s="259"/>
      <c r="C556" s="260"/>
      <c r="D556" s="233" t="s">
        <v>173</v>
      </c>
      <c r="E556" s="261" t="s">
        <v>1</v>
      </c>
      <c r="F556" s="262" t="s">
        <v>176</v>
      </c>
      <c r="G556" s="260"/>
      <c r="H556" s="263">
        <v>102</v>
      </c>
      <c r="I556" s="264"/>
      <c r="J556" s="260"/>
      <c r="K556" s="260"/>
      <c r="L556" s="265"/>
      <c r="M556" s="266"/>
      <c r="N556" s="267"/>
      <c r="O556" s="267"/>
      <c r="P556" s="267"/>
      <c r="Q556" s="267"/>
      <c r="R556" s="267"/>
      <c r="S556" s="267"/>
      <c r="T556" s="268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69" t="s">
        <v>173</v>
      </c>
      <c r="AU556" s="269" t="s">
        <v>86</v>
      </c>
      <c r="AV556" s="15" t="s">
        <v>169</v>
      </c>
      <c r="AW556" s="15" t="s">
        <v>32</v>
      </c>
      <c r="AX556" s="15" t="s">
        <v>84</v>
      </c>
      <c r="AY556" s="269" t="s">
        <v>162</v>
      </c>
    </row>
    <row r="557" s="2" customFormat="1" ht="49.05" customHeight="1">
      <c r="A557" s="39"/>
      <c r="B557" s="40"/>
      <c r="C557" s="220" t="s">
        <v>688</v>
      </c>
      <c r="D557" s="220" t="s">
        <v>164</v>
      </c>
      <c r="E557" s="221" t="s">
        <v>689</v>
      </c>
      <c r="F557" s="222" t="s">
        <v>690</v>
      </c>
      <c r="G557" s="223" t="s">
        <v>216</v>
      </c>
      <c r="H557" s="224">
        <v>415</v>
      </c>
      <c r="I557" s="225"/>
      <c r="J557" s="226">
        <f>ROUND(I557*H557,2)</f>
        <v>0</v>
      </c>
      <c r="K557" s="222" t="s">
        <v>168</v>
      </c>
      <c r="L557" s="45"/>
      <c r="M557" s="227" t="s">
        <v>1</v>
      </c>
      <c r="N557" s="228" t="s">
        <v>41</v>
      </c>
      <c r="O557" s="92"/>
      <c r="P557" s="229">
        <f>O557*H557</f>
        <v>0</v>
      </c>
      <c r="Q557" s="229">
        <v>0.1295</v>
      </c>
      <c r="R557" s="229">
        <f>Q557*H557</f>
        <v>53.7425</v>
      </c>
      <c r="S557" s="229">
        <v>0</v>
      </c>
      <c r="T557" s="230">
        <f>S557*H557</f>
        <v>0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R557" s="231" t="s">
        <v>169</v>
      </c>
      <c r="AT557" s="231" t="s">
        <v>164</v>
      </c>
      <c r="AU557" s="231" t="s">
        <v>86</v>
      </c>
      <c r="AY557" s="18" t="s">
        <v>162</v>
      </c>
      <c r="BE557" s="232">
        <f>IF(N557="základní",J557,0)</f>
        <v>0</v>
      </c>
      <c r="BF557" s="232">
        <f>IF(N557="snížená",J557,0)</f>
        <v>0</v>
      </c>
      <c r="BG557" s="232">
        <f>IF(N557="zákl. přenesená",J557,0)</f>
        <v>0</v>
      </c>
      <c r="BH557" s="232">
        <f>IF(N557="sníž. přenesená",J557,0)</f>
        <v>0</v>
      </c>
      <c r="BI557" s="232">
        <f>IF(N557="nulová",J557,0)</f>
        <v>0</v>
      </c>
      <c r="BJ557" s="18" t="s">
        <v>84</v>
      </c>
      <c r="BK557" s="232">
        <f>ROUND(I557*H557,2)</f>
        <v>0</v>
      </c>
      <c r="BL557" s="18" t="s">
        <v>169</v>
      </c>
      <c r="BM557" s="231" t="s">
        <v>691</v>
      </c>
    </row>
    <row r="558" s="13" customFormat="1">
      <c r="A558" s="13"/>
      <c r="B558" s="238"/>
      <c r="C558" s="239"/>
      <c r="D558" s="233" t="s">
        <v>173</v>
      </c>
      <c r="E558" s="240" t="s">
        <v>1</v>
      </c>
      <c r="F558" s="241" t="s">
        <v>692</v>
      </c>
      <c r="G558" s="239"/>
      <c r="H558" s="240" t="s">
        <v>1</v>
      </c>
      <c r="I558" s="242"/>
      <c r="J558" s="239"/>
      <c r="K558" s="239"/>
      <c r="L558" s="243"/>
      <c r="M558" s="244"/>
      <c r="N558" s="245"/>
      <c r="O558" s="245"/>
      <c r="P558" s="245"/>
      <c r="Q558" s="245"/>
      <c r="R558" s="245"/>
      <c r="S558" s="245"/>
      <c r="T558" s="246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7" t="s">
        <v>173</v>
      </c>
      <c r="AU558" s="247" t="s">
        <v>86</v>
      </c>
      <c r="AV558" s="13" t="s">
        <v>84</v>
      </c>
      <c r="AW558" s="13" t="s">
        <v>32</v>
      </c>
      <c r="AX558" s="13" t="s">
        <v>76</v>
      </c>
      <c r="AY558" s="247" t="s">
        <v>162</v>
      </c>
    </row>
    <row r="559" s="14" customFormat="1">
      <c r="A559" s="14"/>
      <c r="B559" s="248"/>
      <c r="C559" s="249"/>
      <c r="D559" s="233" t="s">
        <v>173</v>
      </c>
      <c r="E559" s="250" t="s">
        <v>1</v>
      </c>
      <c r="F559" s="251" t="s">
        <v>693</v>
      </c>
      <c r="G559" s="249"/>
      <c r="H559" s="252">
        <v>415</v>
      </c>
      <c r="I559" s="253"/>
      <c r="J559" s="249"/>
      <c r="K559" s="249"/>
      <c r="L559" s="254"/>
      <c r="M559" s="255"/>
      <c r="N559" s="256"/>
      <c r="O559" s="256"/>
      <c r="P559" s="256"/>
      <c r="Q559" s="256"/>
      <c r="R559" s="256"/>
      <c r="S559" s="256"/>
      <c r="T559" s="257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58" t="s">
        <v>173</v>
      </c>
      <c r="AU559" s="258" t="s">
        <v>86</v>
      </c>
      <c r="AV559" s="14" t="s">
        <v>86</v>
      </c>
      <c r="AW559" s="14" t="s">
        <v>32</v>
      </c>
      <c r="AX559" s="14" t="s">
        <v>76</v>
      </c>
      <c r="AY559" s="258" t="s">
        <v>162</v>
      </c>
    </row>
    <row r="560" s="15" customFormat="1">
      <c r="A560" s="15"/>
      <c r="B560" s="259"/>
      <c r="C560" s="260"/>
      <c r="D560" s="233" t="s">
        <v>173</v>
      </c>
      <c r="E560" s="261" t="s">
        <v>1</v>
      </c>
      <c r="F560" s="262" t="s">
        <v>176</v>
      </c>
      <c r="G560" s="260"/>
      <c r="H560" s="263">
        <v>415</v>
      </c>
      <c r="I560" s="264"/>
      <c r="J560" s="260"/>
      <c r="K560" s="260"/>
      <c r="L560" s="265"/>
      <c r="M560" s="266"/>
      <c r="N560" s="267"/>
      <c r="O560" s="267"/>
      <c r="P560" s="267"/>
      <c r="Q560" s="267"/>
      <c r="R560" s="267"/>
      <c r="S560" s="267"/>
      <c r="T560" s="268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T560" s="269" t="s">
        <v>173</v>
      </c>
      <c r="AU560" s="269" t="s">
        <v>86</v>
      </c>
      <c r="AV560" s="15" t="s">
        <v>169</v>
      </c>
      <c r="AW560" s="15" t="s">
        <v>32</v>
      </c>
      <c r="AX560" s="15" t="s">
        <v>84</v>
      </c>
      <c r="AY560" s="269" t="s">
        <v>162</v>
      </c>
    </row>
    <row r="561" s="2" customFormat="1" ht="16.5" customHeight="1">
      <c r="A561" s="39"/>
      <c r="B561" s="40"/>
      <c r="C561" s="270" t="s">
        <v>694</v>
      </c>
      <c r="D561" s="270" t="s">
        <v>284</v>
      </c>
      <c r="E561" s="271" t="s">
        <v>695</v>
      </c>
      <c r="F561" s="272" t="s">
        <v>696</v>
      </c>
      <c r="G561" s="273" t="s">
        <v>216</v>
      </c>
      <c r="H561" s="274">
        <v>423.30000000000001</v>
      </c>
      <c r="I561" s="275"/>
      <c r="J561" s="276">
        <f>ROUND(I561*H561,2)</f>
        <v>0</v>
      </c>
      <c r="K561" s="272" t="s">
        <v>168</v>
      </c>
      <c r="L561" s="277"/>
      <c r="M561" s="278" t="s">
        <v>1</v>
      </c>
      <c r="N561" s="279" t="s">
        <v>41</v>
      </c>
      <c r="O561" s="92"/>
      <c r="P561" s="229">
        <f>O561*H561</f>
        <v>0</v>
      </c>
      <c r="Q561" s="229">
        <v>0.044999999999999998</v>
      </c>
      <c r="R561" s="229">
        <f>Q561*H561</f>
        <v>19.048500000000001</v>
      </c>
      <c r="S561" s="229">
        <v>0</v>
      </c>
      <c r="T561" s="230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231" t="s">
        <v>213</v>
      </c>
      <c r="AT561" s="231" t="s">
        <v>284</v>
      </c>
      <c r="AU561" s="231" t="s">
        <v>86</v>
      </c>
      <c r="AY561" s="18" t="s">
        <v>162</v>
      </c>
      <c r="BE561" s="232">
        <f>IF(N561="základní",J561,0)</f>
        <v>0</v>
      </c>
      <c r="BF561" s="232">
        <f>IF(N561="snížená",J561,0)</f>
        <v>0</v>
      </c>
      <c r="BG561" s="232">
        <f>IF(N561="zákl. přenesená",J561,0)</f>
        <v>0</v>
      </c>
      <c r="BH561" s="232">
        <f>IF(N561="sníž. přenesená",J561,0)</f>
        <v>0</v>
      </c>
      <c r="BI561" s="232">
        <f>IF(N561="nulová",J561,0)</f>
        <v>0</v>
      </c>
      <c r="BJ561" s="18" t="s">
        <v>84</v>
      </c>
      <c r="BK561" s="232">
        <f>ROUND(I561*H561,2)</f>
        <v>0</v>
      </c>
      <c r="BL561" s="18" t="s">
        <v>169</v>
      </c>
      <c r="BM561" s="231" t="s">
        <v>697</v>
      </c>
    </row>
    <row r="562" s="13" customFormat="1">
      <c r="A562" s="13"/>
      <c r="B562" s="238"/>
      <c r="C562" s="239"/>
      <c r="D562" s="233" t="s">
        <v>173</v>
      </c>
      <c r="E562" s="240" t="s">
        <v>1</v>
      </c>
      <c r="F562" s="241" t="s">
        <v>692</v>
      </c>
      <c r="G562" s="239"/>
      <c r="H562" s="240" t="s">
        <v>1</v>
      </c>
      <c r="I562" s="242"/>
      <c r="J562" s="239"/>
      <c r="K562" s="239"/>
      <c r="L562" s="243"/>
      <c r="M562" s="244"/>
      <c r="N562" s="245"/>
      <c r="O562" s="245"/>
      <c r="P562" s="245"/>
      <c r="Q562" s="245"/>
      <c r="R562" s="245"/>
      <c r="S562" s="245"/>
      <c r="T562" s="246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7" t="s">
        <v>173</v>
      </c>
      <c r="AU562" s="247" t="s">
        <v>86</v>
      </c>
      <c r="AV562" s="13" t="s">
        <v>84</v>
      </c>
      <c r="AW562" s="13" t="s">
        <v>32</v>
      </c>
      <c r="AX562" s="13" t="s">
        <v>76</v>
      </c>
      <c r="AY562" s="247" t="s">
        <v>162</v>
      </c>
    </row>
    <row r="563" s="14" customFormat="1">
      <c r="A563" s="14"/>
      <c r="B563" s="248"/>
      <c r="C563" s="249"/>
      <c r="D563" s="233" t="s">
        <v>173</v>
      </c>
      <c r="E563" s="250" t="s">
        <v>1</v>
      </c>
      <c r="F563" s="251" t="s">
        <v>698</v>
      </c>
      <c r="G563" s="249"/>
      <c r="H563" s="252">
        <v>423.30000000000001</v>
      </c>
      <c r="I563" s="253"/>
      <c r="J563" s="249"/>
      <c r="K563" s="249"/>
      <c r="L563" s="254"/>
      <c r="M563" s="255"/>
      <c r="N563" s="256"/>
      <c r="O563" s="256"/>
      <c r="P563" s="256"/>
      <c r="Q563" s="256"/>
      <c r="R563" s="256"/>
      <c r="S563" s="256"/>
      <c r="T563" s="257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8" t="s">
        <v>173</v>
      </c>
      <c r="AU563" s="258" t="s">
        <v>86</v>
      </c>
      <c r="AV563" s="14" t="s">
        <v>86</v>
      </c>
      <c r="AW563" s="14" t="s">
        <v>32</v>
      </c>
      <c r="AX563" s="14" t="s">
        <v>76</v>
      </c>
      <c r="AY563" s="258" t="s">
        <v>162</v>
      </c>
    </row>
    <row r="564" s="15" customFormat="1">
      <c r="A564" s="15"/>
      <c r="B564" s="259"/>
      <c r="C564" s="260"/>
      <c r="D564" s="233" t="s">
        <v>173</v>
      </c>
      <c r="E564" s="261" t="s">
        <v>1</v>
      </c>
      <c r="F564" s="262" t="s">
        <v>176</v>
      </c>
      <c r="G564" s="260"/>
      <c r="H564" s="263">
        <v>423.30000000000001</v>
      </c>
      <c r="I564" s="264"/>
      <c r="J564" s="260"/>
      <c r="K564" s="260"/>
      <c r="L564" s="265"/>
      <c r="M564" s="266"/>
      <c r="N564" s="267"/>
      <c r="O564" s="267"/>
      <c r="P564" s="267"/>
      <c r="Q564" s="267"/>
      <c r="R564" s="267"/>
      <c r="S564" s="267"/>
      <c r="T564" s="268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69" t="s">
        <v>173</v>
      </c>
      <c r="AU564" s="269" t="s">
        <v>86</v>
      </c>
      <c r="AV564" s="15" t="s">
        <v>169</v>
      </c>
      <c r="AW564" s="15" t="s">
        <v>32</v>
      </c>
      <c r="AX564" s="15" t="s">
        <v>84</v>
      </c>
      <c r="AY564" s="269" t="s">
        <v>162</v>
      </c>
    </row>
    <row r="565" s="2" customFormat="1" ht="24.15" customHeight="1">
      <c r="A565" s="39"/>
      <c r="B565" s="40"/>
      <c r="C565" s="220" t="s">
        <v>699</v>
      </c>
      <c r="D565" s="220" t="s">
        <v>164</v>
      </c>
      <c r="E565" s="221" t="s">
        <v>700</v>
      </c>
      <c r="F565" s="222" t="s">
        <v>701</v>
      </c>
      <c r="G565" s="223" t="s">
        <v>216</v>
      </c>
      <c r="H565" s="224">
        <v>63</v>
      </c>
      <c r="I565" s="225"/>
      <c r="J565" s="226">
        <f>ROUND(I565*H565,2)</f>
        <v>0</v>
      </c>
      <c r="K565" s="222" t="s">
        <v>168</v>
      </c>
      <c r="L565" s="45"/>
      <c r="M565" s="227" t="s">
        <v>1</v>
      </c>
      <c r="N565" s="228" t="s">
        <v>41</v>
      </c>
      <c r="O565" s="92"/>
      <c r="P565" s="229">
        <f>O565*H565</f>
        <v>0</v>
      </c>
      <c r="Q565" s="229">
        <v>0</v>
      </c>
      <c r="R565" s="229">
        <f>Q565*H565</f>
        <v>0</v>
      </c>
      <c r="S565" s="229">
        <v>0</v>
      </c>
      <c r="T565" s="230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1" t="s">
        <v>169</v>
      </c>
      <c r="AT565" s="231" t="s">
        <v>164</v>
      </c>
      <c r="AU565" s="231" t="s">
        <v>86</v>
      </c>
      <c r="AY565" s="18" t="s">
        <v>162</v>
      </c>
      <c r="BE565" s="232">
        <f>IF(N565="základní",J565,0)</f>
        <v>0</v>
      </c>
      <c r="BF565" s="232">
        <f>IF(N565="snížená",J565,0)</f>
        <v>0</v>
      </c>
      <c r="BG565" s="232">
        <f>IF(N565="zákl. přenesená",J565,0)</f>
        <v>0</v>
      </c>
      <c r="BH565" s="232">
        <f>IF(N565="sníž. přenesená",J565,0)</f>
        <v>0</v>
      </c>
      <c r="BI565" s="232">
        <f>IF(N565="nulová",J565,0)</f>
        <v>0</v>
      </c>
      <c r="BJ565" s="18" t="s">
        <v>84</v>
      </c>
      <c r="BK565" s="232">
        <f>ROUND(I565*H565,2)</f>
        <v>0</v>
      </c>
      <c r="BL565" s="18" t="s">
        <v>169</v>
      </c>
      <c r="BM565" s="231" t="s">
        <v>702</v>
      </c>
    </row>
    <row r="566" s="14" customFormat="1">
      <c r="A566" s="14"/>
      <c r="B566" s="248"/>
      <c r="C566" s="249"/>
      <c r="D566" s="233" t="s">
        <v>173</v>
      </c>
      <c r="E566" s="250" t="s">
        <v>1</v>
      </c>
      <c r="F566" s="251" t="s">
        <v>508</v>
      </c>
      <c r="G566" s="249"/>
      <c r="H566" s="252">
        <v>63</v>
      </c>
      <c r="I566" s="253"/>
      <c r="J566" s="249"/>
      <c r="K566" s="249"/>
      <c r="L566" s="254"/>
      <c r="M566" s="255"/>
      <c r="N566" s="256"/>
      <c r="O566" s="256"/>
      <c r="P566" s="256"/>
      <c r="Q566" s="256"/>
      <c r="R566" s="256"/>
      <c r="S566" s="256"/>
      <c r="T566" s="257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58" t="s">
        <v>173</v>
      </c>
      <c r="AU566" s="258" t="s">
        <v>86</v>
      </c>
      <c r="AV566" s="14" t="s">
        <v>86</v>
      </c>
      <c r="AW566" s="14" t="s">
        <v>32</v>
      </c>
      <c r="AX566" s="14" t="s">
        <v>76</v>
      </c>
      <c r="AY566" s="258" t="s">
        <v>162</v>
      </c>
    </row>
    <row r="567" s="15" customFormat="1">
      <c r="A567" s="15"/>
      <c r="B567" s="259"/>
      <c r="C567" s="260"/>
      <c r="D567" s="233" t="s">
        <v>173</v>
      </c>
      <c r="E567" s="261" t="s">
        <v>1</v>
      </c>
      <c r="F567" s="262" t="s">
        <v>176</v>
      </c>
      <c r="G567" s="260"/>
      <c r="H567" s="263">
        <v>63</v>
      </c>
      <c r="I567" s="264"/>
      <c r="J567" s="260"/>
      <c r="K567" s="260"/>
      <c r="L567" s="265"/>
      <c r="M567" s="266"/>
      <c r="N567" s="267"/>
      <c r="O567" s="267"/>
      <c r="P567" s="267"/>
      <c r="Q567" s="267"/>
      <c r="R567" s="267"/>
      <c r="S567" s="267"/>
      <c r="T567" s="268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69" t="s">
        <v>173</v>
      </c>
      <c r="AU567" s="269" t="s">
        <v>86</v>
      </c>
      <c r="AV567" s="15" t="s">
        <v>169</v>
      </c>
      <c r="AW567" s="15" t="s">
        <v>32</v>
      </c>
      <c r="AX567" s="15" t="s">
        <v>84</v>
      </c>
      <c r="AY567" s="269" t="s">
        <v>162</v>
      </c>
    </row>
    <row r="568" s="2" customFormat="1" ht="62.7" customHeight="1">
      <c r="A568" s="39"/>
      <c r="B568" s="40"/>
      <c r="C568" s="220" t="s">
        <v>703</v>
      </c>
      <c r="D568" s="220" t="s">
        <v>164</v>
      </c>
      <c r="E568" s="221" t="s">
        <v>704</v>
      </c>
      <c r="F568" s="222" t="s">
        <v>705</v>
      </c>
      <c r="G568" s="223" t="s">
        <v>216</v>
      </c>
      <c r="H568" s="224">
        <v>63</v>
      </c>
      <c r="I568" s="225"/>
      <c r="J568" s="226">
        <f>ROUND(I568*H568,2)</f>
        <v>0</v>
      </c>
      <c r="K568" s="222" t="s">
        <v>168</v>
      </c>
      <c r="L568" s="45"/>
      <c r="M568" s="227" t="s">
        <v>1</v>
      </c>
      <c r="N568" s="228" t="s">
        <v>41</v>
      </c>
      <c r="O568" s="92"/>
      <c r="P568" s="229">
        <f>O568*H568</f>
        <v>0</v>
      </c>
      <c r="Q568" s="229">
        <v>0.00060999999999999997</v>
      </c>
      <c r="R568" s="229">
        <f>Q568*H568</f>
        <v>0.038429999999999999</v>
      </c>
      <c r="S568" s="229">
        <v>0</v>
      </c>
      <c r="T568" s="230">
        <f>S568*H568</f>
        <v>0</v>
      </c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R568" s="231" t="s">
        <v>169</v>
      </c>
      <c r="AT568" s="231" t="s">
        <v>164</v>
      </c>
      <c r="AU568" s="231" t="s">
        <v>86</v>
      </c>
      <c r="AY568" s="18" t="s">
        <v>162</v>
      </c>
      <c r="BE568" s="232">
        <f>IF(N568="základní",J568,0)</f>
        <v>0</v>
      </c>
      <c r="BF568" s="232">
        <f>IF(N568="snížená",J568,0)</f>
        <v>0</v>
      </c>
      <c r="BG568" s="232">
        <f>IF(N568="zákl. přenesená",J568,0)</f>
        <v>0</v>
      </c>
      <c r="BH568" s="232">
        <f>IF(N568="sníž. přenesená",J568,0)</f>
        <v>0</v>
      </c>
      <c r="BI568" s="232">
        <f>IF(N568="nulová",J568,0)</f>
        <v>0</v>
      </c>
      <c r="BJ568" s="18" t="s">
        <v>84</v>
      </c>
      <c r="BK568" s="232">
        <f>ROUND(I568*H568,2)</f>
        <v>0</v>
      </c>
      <c r="BL568" s="18" t="s">
        <v>169</v>
      </c>
      <c r="BM568" s="231" t="s">
        <v>706</v>
      </c>
    </row>
    <row r="569" s="14" customFormat="1">
      <c r="A569" s="14"/>
      <c r="B569" s="248"/>
      <c r="C569" s="249"/>
      <c r="D569" s="233" t="s">
        <v>173</v>
      </c>
      <c r="E569" s="250" t="s">
        <v>1</v>
      </c>
      <c r="F569" s="251" t="s">
        <v>508</v>
      </c>
      <c r="G569" s="249"/>
      <c r="H569" s="252">
        <v>63</v>
      </c>
      <c r="I569" s="253"/>
      <c r="J569" s="249"/>
      <c r="K569" s="249"/>
      <c r="L569" s="254"/>
      <c r="M569" s="255"/>
      <c r="N569" s="256"/>
      <c r="O569" s="256"/>
      <c r="P569" s="256"/>
      <c r="Q569" s="256"/>
      <c r="R569" s="256"/>
      <c r="S569" s="256"/>
      <c r="T569" s="257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8" t="s">
        <v>173</v>
      </c>
      <c r="AU569" s="258" t="s">
        <v>86</v>
      </c>
      <c r="AV569" s="14" t="s">
        <v>86</v>
      </c>
      <c r="AW569" s="14" t="s">
        <v>32</v>
      </c>
      <c r="AX569" s="14" t="s">
        <v>76</v>
      </c>
      <c r="AY569" s="258" t="s">
        <v>162</v>
      </c>
    </row>
    <row r="570" s="15" customFormat="1">
      <c r="A570" s="15"/>
      <c r="B570" s="259"/>
      <c r="C570" s="260"/>
      <c r="D570" s="233" t="s">
        <v>173</v>
      </c>
      <c r="E570" s="261" t="s">
        <v>1</v>
      </c>
      <c r="F570" s="262" t="s">
        <v>176</v>
      </c>
      <c r="G570" s="260"/>
      <c r="H570" s="263">
        <v>63</v>
      </c>
      <c r="I570" s="264"/>
      <c r="J570" s="260"/>
      <c r="K570" s="260"/>
      <c r="L570" s="265"/>
      <c r="M570" s="266"/>
      <c r="N570" s="267"/>
      <c r="O570" s="267"/>
      <c r="P570" s="267"/>
      <c r="Q570" s="267"/>
      <c r="R570" s="267"/>
      <c r="S570" s="267"/>
      <c r="T570" s="268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T570" s="269" t="s">
        <v>173</v>
      </c>
      <c r="AU570" s="269" t="s">
        <v>86</v>
      </c>
      <c r="AV570" s="15" t="s">
        <v>169</v>
      </c>
      <c r="AW570" s="15" t="s">
        <v>32</v>
      </c>
      <c r="AX570" s="15" t="s">
        <v>84</v>
      </c>
      <c r="AY570" s="269" t="s">
        <v>162</v>
      </c>
    </row>
    <row r="571" s="2" customFormat="1" ht="55.5" customHeight="1">
      <c r="A571" s="39"/>
      <c r="B571" s="40"/>
      <c r="C571" s="220" t="s">
        <v>707</v>
      </c>
      <c r="D571" s="220" t="s">
        <v>164</v>
      </c>
      <c r="E571" s="221" t="s">
        <v>708</v>
      </c>
      <c r="F571" s="222" t="s">
        <v>709</v>
      </c>
      <c r="G571" s="223" t="s">
        <v>280</v>
      </c>
      <c r="H571" s="224">
        <v>6</v>
      </c>
      <c r="I571" s="225"/>
      <c r="J571" s="226">
        <f>ROUND(I571*H571,2)</f>
        <v>0</v>
      </c>
      <c r="K571" s="222" t="s">
        <v>168</v>
      </c>
      <c r="L571" s="45"/>
      <c r="M571" s="227" t="s">
        <v>1</v>
      </c>
      <c r="N571" s="228" t="s">
        <v>41</v>
      </c>
      <c r="O571" s="92"/>
      <c r="P571" s="229">
        <f>O571*H571</f>
        <v>0</v>
      </c>
      <c r="Q571" s="229">
        <v>0</v>
      </c>
      <c r="R571" s="229">
        <f>Q571*H571</f>
        <v>0</v>
      </c>
      <c r="S571" s="229">
        <v>0.082000000000000003</v>
      </c>
      <c r="T571" s="230">
        <f>S571*H571</f>
        <v>0.49199999999999999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31" t="s">
        <v>169</v>
      </c>
      <c r="AT571" s="231" t="s">
        <v>164</v>
      </c>
      <c r="AU571" s="231" t="s">
        <v>86</v>
      </c>
      <c r="AY571" s="18" t="s">
        <v>162</v>
      </c>
      <c r="BE571" s="232">
        <f>IF(N571="základní",J571,0)</f>
        <v>0</v>
      </c>
      <c r="BF571" s="232">
        <f>IF(N571="snížená",J571,0)</f>
        <v>0</v>
      </c>
      <c r="BG571" s="232">
        <f>IF(N571="zákl. přenesená",J571,0)</f>
        <v>0</v>
      </c>
      <c r="BH571" s="232">
        <f>IF(N571="sníž. přenesená",J571,0)</f>
        <v>0</v>
      </c>
      <c r="BI571" s="232">
        <f>IF(N571="nulová",J571,0)</f>
        <v>0</v>
      </c>
      <c r="BJ571" s="18" t="s">
        <v>84</v>
      </c>
      <c r="BK571" s="232">
        <f>ROUND(I571*H571,2)</f>
        <v>0</v>
      </c>
      <c r="BL571" s="18" t="s">
        <v>169</v>
      </c>
      <c r="BM571" s="231" t="s">
        <v>710</v>
      </c>
    </row>
    <row r="572" s="14" customFormat="1">
      <c r="A572" s="14"/>
      <c r="B572" s="248"/>
      <c r="C572" s="249"/>
      <c r="D572" s="233" t="s">
        <v>173</v>
      </c>
      <c r="E572" s="250" t="s">
        <v>1</v>
      </c>
      <c r="F572" s="251" t="s">
        <v>202</v>
      </c>
      <c r="G572" s="249"/>
      <c r="H572" s="252">
        <v>6</v>
      </c>
      <c r="I572" s="253"/>
      <c r="J572" s="249"/>
      <c r="K572" s="249"/>
      <c r="L572" s="254"/>
      <c r="M572" s="255"/>
      <c r="N572" s="256"/>
      <c r="O572" s="256"/>
      <c r="P572" s="256"/>
      <c r="Q572" s="256"/>
      <c r="R572" s="256"/>
      <c r="S572" s="256"/>
      <c r="T572" s="257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58" t="s">
        <v>173</v>
      </c>
      <c r="AU572" s="258" t="s">
        <v>86</v>
      </c>
      <c r="AV572" s="14" t="s">
        <v>86</v>
      </c>
      <c r="AW572" s="14" t="s">
        <v>32</v>
      </c>
      <c r="AX572" s="14" t="s">
        <v>76</v>
      </c>
      <c r="AY572" s="258" t="s">
        <v>162</v>
      </c>
    </row>
    <row r="573" s="15" customFormat="1">
      <c r="A573" s="15"/>
      <c r="B573" s="259"/>
      <c r="C573" s="260"/>
      <c r="D573" s="233" t="s">
        <v>173</v>
      </c>
      <c r="E573" s="261" t="s">
        <v>1</v>
      </c>
      <c r="F573" s="262" t="s">
        <v>176</v>
      </c>
      <c r="G573" s="260"/>
      <c r="H573" s="263">
        <v>6</v>
      </c>
      <c r="I573" s="264"/>
      <c r="J573" s="260"/>
      <c r="K573" s="260"/>
      <c r="L573" s="265"/>
      <c r="M573" s="266"/>
      <c r="N573" s="267"/>
      <c r="O573" s="267"/>
      <c r="P573" s="267"/>
      <c r="Q573" s="267"/>
      <c r="R573" s="267"/>
      <c r="S573" s="267"/>
      <c r="T573" s="268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T573" s="269" t="s">
        <v>173</v>
      </c>
      <c r="AU573" s="269" t="s">
        <v>86</v>
      </c>
      <c r="AV573" s="15" t="s">
        <v>169</v>
      </c>
      <c r="AW573" s="15" t="s">
        <v>32</v>
      </c>
      <c r="AX573" s="15" t="s">
        <v>84</v>
      </c>
      <c r="AY573" s="269" t="s">
        <v>162</v>
      </c>
    </row>
    <row r="574" s="2" customFormat="1" ht="55.5" customHeight="1">
      <c r="A574" s="39"/>
      <c r="B574" s="40"/>
      <c r="C574" s="220" t="s">
        <v>96</v>
      </c>
      <c r="D574" s="220" t="s">
        <v>164</v>
      </c>
      <c r="E574" s="221" t="s">
        <v>711</v>
      </c>
      <c r="F574" s="222" t="s">
        <v>712</v>
      </c>
      <c r="G574" s="223" t="s">
        <v>280</v>
      </c>
      <c r="H574" s="224">
        <v>3</v>
      </c>
      <c r="I574" s="225"/>
      <c r="J574" s="226">
        <f>ROUND(I574*H574,2)</f>
        <v>0</v>
      </c>
      <c r="K574" s="222" t="s">
        <v>168</v>
      </c>
      <c r="L574" s="45"/>
      <c r="M574" s="227" t="s">
        <v>1</v>
      </c>
      <c r="N574" s="228" t="s">
        <v>41</v>
      </c>
      <c r="O574" s="92"/>
      <c r="P574" s="229">
        <f>O574*H574</f>
        <v>0</v>
      </c>
      <c r="Q574" s="229">
        <v>0</v>
      </c>
      <c r="R574" s="229">
        <f>Q574*H574</f>
        <v>0</v>
      </c>
      <c r="S574" s="229">
        <v>0.0040000000000000001</v>
      </c>
      <c r="T574" s="230">
        <f>S574*H574</f>
        <v>0.012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31" t="s">
        <v>169</v>
      </c>
      <c r="AT574" s="231" t="s">
        <v>164</v>
      </c>
      <c r="AU574" s="231" t="s">
        <v>86</v>
      </c>
      <c r="AY574" s="18" t="s">
        <v>162</v>
      </c>
      <c r="BE574" s="232">
        <f>IF(N574="základní",J574,0)</f>
        <v>0</v>
      </c>
      <c r="BF574" s="232">
        <f>IF(N574="snížená",J574,0)</f>
        <v>0</v>
      </c>
      <c r="BG574" s="232">
        <f>IF(N574="zákl. přenesená",J574,0)</f>
        <v>0</v>
      </c>
      <c r="BH574" s="232">
        <f>IF(N574="sníž. přenesená",J574,0)</f>
        <v>0</v>
      </c>
      <c r="BI574" s="232">
        <f>IF(N574="nulová",J574,0)</f>
        <v>0</v>
      </c>
      <c r="BJ574" s="18" t="s">
        <v>84</v>
      </c>
      <c r="BK574" s="232">
        <f>ROUND(I574*H574,2)</f>
        <v>0</v>
      </c>
      <c r="BL574" s="18" t="s">
        <v>169</v>
      </c>
      <c r="BM574" s="231" t="s">
        <v>713</v>
      </c>
    </row>
    <row r="575" s="14" customFormat="1">
      <c r="A575" s="14"/>
      <c r="B575" s="248"/>
      <c r="C575" s="249"/>
      <c r="D575" s="233" t="s">
        <v>173</v>
      </c>
      <c r="E575" s="250" t="s">
        <v>1</v>
      </c>
      <c r="F575" s="251" t="s">
        <v>183</v>
      </c>
      <c r="G575" s="249"/>
      <c r="H575" s="252">
        <v>3</v>
      </c>
      <c r="I575" s="253"/>
      <c r="J575" s="249"/>
      <c r="K575" s="249"/>
      <c r="L575" s="254"/>
      <c r="M575" s="255"/>
      <c r="N575" s="256"/>
      <c r="O575" s="256"/>
      <c r="P575" s="256"/>
      <c r="Q575" s="256"/>
      <c r="R575" s="256"/>
      <c r="S575" s="256"/>
      <c r="T575" s="257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8" t="s">
        <v>173</v>
      </c>
      <c r="AU575" s="258" t="s">
        <v>86</v>
      </c>
      <c r="AV575" s="14" t="s">
        <v>86</v>
      </c>
      <c r="AW575" s="14" t="s">
        <v>32</v>
      </c>
      <c r="AX575" s="14" t="s">
        <v>76</v>
      </c>
      <c r="AY575" s="258" t="s">
        <v>162</v>
      </c>
    </row>
    <row r="576" s="15" customFormat="1">
      <c r="A576" s="15"/>
      <c r="B576" s="259"/>
      <c r="C576" s="260"/>
      <c r="D576" s="233" t="s">
        <v>173</v>
      </c>
      <c r="E576" s="261" t="s">
        <v>1</v>
      </c>
      <c r="F576" s="262" t="s">
        <v>176</v>
      </c>
      <c r="G576" s="260"/>
      <c r="H576" s="263">
        <v>3</v>
      </c>
      <c r="I576" s="264"/>
      <c r="J576" s="260"/>
      <c r="K576" s="260"/>
      <c r="L576" s="265"/>
      <c r="M576" s="266"/>
      <c r="N576" s="267"/>
      <c r="O576" s="267"/>
      <c r="P576" s="267"/>
      <c r="Q576" s="267"/>
      <c r="R576" s="267"/>
      <c r="S576" s="267"/>
      <c r="T576" s="268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69" t="s">
        <v>173</v>
      </c>
      <c r="AU576" s="269" t="s">
        <v>86</v>
      </c>
      <c r="AV576" s="15" t="s">
        <v>169</v>
      </c>
      <c r="AW576" s="15" t="s">
        <v>32</v>
      </c>
      <c r="AX576" s="15" t="s">
        <v>84</v>
      </c>
      <c r="AY576" s="269" t="s">
        <v>162</v>
      </c>
    </row>
    <row r="577" s="2" customFormat="1" ht="24.15" customHeight="1">
      <c r="A577" s="39"/>
      <c r="B577" s="40"/>
      <c r="C577" s="220" t="s">
        <v>714</v>
      </c>
      <c r="D577" s="220" t="s">
        <v>164</v>
      </c>
      <c r="E577" s="221" t="s">
        <v>715</v>
      </c>
      <c r="F577" s="222" t="s">
        <v>716</v>
      </c>
      <c r="G577" s="223" t="s">
        <v>280</v>
      </c>
      <c r="H577" s="224">
        <v>13</v>
      </c>
      <c r="I577" s="225"/>
      <c r="J577" s="226">
        <f>ROUND(I577*H577,2)</f>
        <v>0</v>
      </c>
      <c r="K577" s="222" t="s">
        <v>168</v>
      </c>
      <c r="L577" s="45"/>
      <c r="M577" s="227" t="s">
        <v>1</v>
      </c>
      <c r="N577" s="228" t="s">
        <v>41</v>
      </c>
      <c r="O577" s="92"/>
      <c r="P577" s="229">
        <f>O577*H577</f>
        <v>0</v>
      </c>
      <c r="Q577" s="229">
        <v>0.00069999999999999999</v>
      </c>
      <c r="R577" s="229">
        <f>Q577*H577</f>
        <v>0.0091000000000000004</v>
      </c>
      <c r="S577" s="229">
        <v>0</v>
      </c>
      <c r="T577" s="230">
        <f>S577*H577</f>
        <v>0</v>
      </c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R577" s="231" t="s">
        <v>169</v>
      </c>
      <c r="AT577" s="231" t="s">
        <v>164</v>
      </c>
      <c r="AU577" s="231" t="s">
        <v>86</v>
      </c>
      <c r="AY577" s="18" t="s">
        <v>162</v>
      </c>
      <c r="BE577" s="232">
        <f>IF(N577="základní",J577,0)</f>
        <v>0</v>
      </c>
      <c r="BF577" s="232">
        <f>IF(N577="snížená",J577,0)</f>
        <v>0</v>
      </c>
      <c r="BG577" s="232">
        <f>IF(N577="zákl. přenesená",J577,0)</f>
        <v>0</v>
      </c>
      <c r="BH577" s="232">
        <f>IF(N577="sníž. přenesená",J577,0)</f>
        <v>0</v>
      </c>
      <c r="BI577" s="232">
        <f>IF(N577="nulová",J577,0)</f>
        <v>0</v>
      </c>
      <c r="BJ577" s="18" t="s">
        <v>84</v>
      </c>
      <c r="BK577" s="232">
        <f>ROUND(I577*H577,2)</f>
        <v>0</v>
      </c>
      <c r="BL577" s="18" t="s">
        <v>169</v>
      </c>
      <c r="BM577" s="231" t="s">
        <v>717</v>
      </c>
    </row>
    <row r="578" s="14" customFormat="1">
      <c r="A578" s="14"/>
      <c r="B578" s="248"/>
      <c r="C578" s="249"/>
      <c r="D578" s="233" t="s">
        <v>173</v>
      </c>
      <c r="E578" s="250" t="s">
        <v>1</v>
      </c>
      <c r="F578" s="251" t="s">
        <v>243</v>
      </c>
      <c r="G578" s="249"/>
      <c r="H578" s="252">
        <v>13</v>
      </c>
      <c r="I578" s="253"/>
      <c r="J578" s="249"/>
      <c r="K578" s="249"/>
      <c r="L578" s="254"/>
      <c r="M578" s="255"/>
      <c r="N578" s="256"/>
      <c r="O578" s="256"/>
      <c r="P578" s="256"/>
      <c r="Q578" s="256"/>
      <c r="R578" s="256"/>
      <c r="S578" s="256"/>
      <c r="T578" s="257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8" t="s">
        <v>173</v>
      </c>
      <c r="AU578" s="258" t="s">
        <v>86</v>
      </c>
      <c r="AV578" s="14" t="s">
        <v>86</v>
      </c>
      <c r="AW578" s="14" t="s">
        <v>32</v>
      </c>
      <c r="AX578" s="14" t="s">
        <v>76</v>
      </c>
      <c r="AY578" s="258" t="s">
        <v>162</v>
      </c>
    </row>
    <row r="579" s="15" customFormat="1">
      <c r="A579" s="15"/>
      <c r="B579" s="259"/>
      <c r="C579" s="260"/>
      <c r="D579" s="233" t="s">
        <v>173</v>
      </c>
      <c r="E579" s="261" t="s">
        <v>1</v>
      </c>
      <c r="F579" s="262" t="s">
        <v>176</v>
      </c>
      <c r="G579" s="260"/>
      <c r="H579" s="263">
        <v>13</v>
      </c>
      <c r="I579" s="264"/>
      <c r="J579" s="260"/>
      <c r="K579" s="260"/>
      <c r="L579" s="265"/>
      <c r="M579" s="266"/>
      <c r="N579" s="267"/>
      <c r="O579" s="267"/>
      <c r="P579" s="267"/>
      <c r="Q579" s="267"/>
      <c r="R579" s="267"/>
      <c r="S579" s="267"/>
      <c r="T579" s="268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T579" s="269" t="s">
        <v>173</v>
      </c>
      <c r="AU579" s="269" t="s">
        <v>86</v>
      </c>
      <c r="AV579" s="15" t="s">
        <v>169</v>
      </c>
      <c r="AW579" s="15" t="s">
        <v>32</v>
      </c>
      <c r="AX579" s="15" t="s">
        <v>84</v>
      </c>
      <c r="AY579" s="269" t="s">
        <v>162</v>
      </c>
    </row>
    <row r="580" s="2" customFormat="1" ht="24.15" customHeight="1">
      <c r="A580" s="39"/>
      <c r="B580" s="40"/>
      <c r="C580" s="220" t="s">
        <v>718</v>
      </c>
      <c r="D580" s="220" t="s">
        <v>164</v>
      </c>
      <c r="E580" s="221" t="s">
        <v>719</v>
      </c>
      <c r="F580" s="222" t="s">
        <v>720</v>
      </c>
      <c r="G580" s="223" t="s">
        <v>280</v>
      </c>
      <c r="H580" s="224">
        <v>3</v>
      </c>
      <c r="I580" s="225"/>
      <c r="J580" s="226">
        <f>ROUND(I580*H580,2)</f>
        <v>0</v>
      </c>
      <c r="K580" s="222" t="s">
        <v>168</v>
      </c>
      <c r="L580" s="45"/>
      <c r="M580" s="227" t="s">
        <v>1</v>
      </c>
      <c r="N580" s="228" t="s">
        <v>41</v>
      </c>
      <c r="O580" s="92"/>
      <c r="P580" s="229">
        <f>O580*H580</f>
        <v>0</v>
      </c>
      <c r="Q580" s="229">
        <v>1.0000000000000001E-05</v>
      </c>
      <c r="R580" s="229">
        <f>Q580*H580</f>
        <v>3.0000000000000004E-05</v>
      </c>
      <c r="S580" s="229">
        <v>0</v>
      </c>
      <c r="T580" s="230">
        <f>S580*H580</f>
        <v>0</v>
      </c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R580" s="231" t="s">
        <v>169</v>
      </c>
      <c r="AT580" s="231" t="s">
        <v>164</v>
      </c>
      <c r="AU580" s="231" t="s">
        <v>86</v>
      </c>
      <c r="AY580" s="18" t="s">
        <v>162</v>
      </c>
      <c r="BE580" s="232">
        <f>IF(N580="základní",J580,0)</f>
        <v>0</v>
      </c>
      <c r="BF580" s="232">
        <f>IF(N580="snížená",J580,0)</f>
        <v>0</v>
      </c>
      <c r="BG580" s="232">
        <f>IF(N580="zákl. přenesená",J580,0)</f>
        <v>0</v>
      </c>
      <c r="BH580" s="232">
        <f>IF(N580="sníž. přenesená",J580,0)</f>
        <v>0</v>
      </c>
      <c r="BI580" s="232">
        <f>IF(N580="nulová",J580,0)</f>
        <v>0</v>
      </c>
      <c r="BJ580" s="18" t="s">
        <v>84</v>
      </c>
      <c r="BK580" s="232">
        <f>ROUND(I580*H580,2)</f>
        <v>0</v>
      </c>
      <c r="BL580" s="18" t="s">
        <v>169</v>
      </c>
      <c r="BM580" s="231" t="s">
        <v>721</v>
      </c>
    </row>
    <row r="581" s="14" customFormat="1">
      <c r="A581" s="14"/>
      <c r="B581" s="248"/>
      <c r="C581" s="249"/>
      <c r="D581" s="233" t="s">
        <v>173</v>
      </c>
      <c r="E581" s="250" t="s">
        <v>1</v>
      </c>
      <c r="F581" s="251" t="s">
        <v>183</v>
      </c>
      <c r="G581" s="249"/>
      <c r="H581" s="252">
        <v>3</v>
      </c>
      <c r="I581" s="253"/>
      <c r="J581" s="249"/>
      <c r="K581" s="249"/>
      <c r="L581" s="254"/>
      <c r="M581" s="255"/>
      <c r="N581" s="256"/>
      <c r="O581" s="256"/>
      <c r="P581" s="256"/>
      <c r="Q581" s="256"/>
      <c r="R581" s="256"/>
      <c r="S581" s="256"/>
      <c r="T581" s="257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8" t="s">
        <v>173</v>
      </c>
      <c r="AU581" s="258" t="s">
        <v>86</v>
      </c>
      <c r="AV581" s="14" t="s">
        <v>86</v>
      </c>
      <c r="AW581" s="14" t="s">
        <v>32</v>
      </c>
      <c r="AX581" s="14" t="s">
        <v>76</v>
      </c>
      <c r="AY581" s="258" t="s">
        <v>162</v>
      </c>
    </row>
    <row r="582" s="15" customFormat="1">
      <c r="A582" s="15"/>
      <c r="B582" s="259"/>
      <c r="C582" s="260"/>
      <c r="D582" s="233" t="s">
        <v>173</v>
      </c>
      <c r="E582" s="261" t="s">
        <v>1</v>
      </c>
      <c r="F582" s="262" t="s">
        <v>176</v>
      </c>
      <c r="G582" s="260"/>
      <c r="H582" s="263">
        <v>3</v>
      </c>
      <c r="I582" s="264"/>
      <c r="J582" s="260"/>
      <c r="K582" s="260"/>
      <c r="L582" s="265"/>
      <c r="M582" s="266"/>
      <c r="N582" s="267"/>
      <c r="O582" s="267"/>
      <c r="P582" s="267"/>
      <c r="Q582" s="267"/>
      <c r="R582" s="267"/>
      <c r="S582" s="267"/>
      <c r="T582" s="268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69" t="s">
        <v>173</v>
      </c>
      <c r="AU582" s="269" t="s">
        <v>86</v>
      </c>
      <c r="AV582" s="15" t="s">
        <v>169</v>
      </c>
      <c r="AW582" s="15" t="s">
        <v>32</v>
      </c>
      <c r="AX582" s="15" t="s">
        <v>84</v>
      </c>
      <c r="AY582" s="269" t="s">
        <v>162</v>
      </c>
    </row>
    <row r="583" s="2" customFormat="1" ht="16.5" customHeight="1">
      <c r="A583" s="39"/>
      <c r="B583" s="40"/>
      <c r="C583" s="270" t="s">
        <v>722</v>
      </c>
      <c r="D583" s="270" t="s">
        <v>284</v>
      </c>
      <c r="E583" s="271" t="s">
        <v>723</v>
      </c>
      <c r="F583" s="272" t="s">
        <v>724</v>
      </c>
      <c r="G583" s="273" t="s">
        <v>280</v>
      </c>
      <c r="H583" s="274">
        <v>16</v>
      </c>
      <c r="I583" s="275"/>
      <c r="J583" s="276">
        <f>ROUND(I583*H583,2)</f>
        <v>0</v>
      </c>
      <c r="K583" s="272" t="s">
        <v>168</v>
      </c>
      <c r="L583" s="277"/>
      <c r="M583" s="278" t="s">
        <v>1</v>
      </c>
      <c r="N583" s="279" t="s">
        <v>41</v>
      </c>
      <c r="O583" s="92"/>
      <c r="P583" s="229">
        <f>O583*H583</f>
        <v>0</v>
      </c>
      <c r="Q583" s="229">
        <v>0.0035000000000000001</v>
      </c>
      <c r="R583" s="229">
        <f>Q583*H583</f>
        <v>0.056000000000000001</v>
      </c>
      <c r="S583" s="229">
        <v>0</v>
      </c>
      <c r="T583" s="230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31" t="s">
        <v>213</v>
      </c>
      <c r="AT583" s="231" t="s">
        <v>284</v>
      </c>
      <c r="AU583" s="231" t="s">
        <v>86</v>
      </c>
      <c r="AY583" s="18" t="s">
        <v>162</v>
      </c>
      <c r="BE583" s="232">
        <f>IF(N583="základní",J583,0)</f>
        <v>0</v>
      </c>
      <c r="BF583" s="232">
        <f>IF(N583="snížená",J583,0)</f>
        <v>0</v>
      </c>
      <c r="BG583" s="232">
        <f>IF(N583="zákl. přenesená",J583,0)</f>
        <v>0</v>
      </c>
      <c r="BH583" s="232">
        <f>IF(N583="sníž. přenesená",J583,0)</f>
        <v>0</v>
      </c>
      <c r="BI583" s="232">
        <f>IF(N583="nulová",J583,0)</f>
        <v>0</v>
      </c>
      <c r="BJ583" s="18" t="s">
        <v>84</v>
      </c>
      <c r="BK583" s="232">
        <f>ROUND(I583*H583,2)</f>
        <v>0</v>
      </c>
      <c r="BL583" s="18" t="s">
        <v>169</v>
      </c>
      <c r="BM583" s="231" t="s">
        <v>725</v>
      </c>
    </row>
    <row r="584" s="14" customFormat="1">
      <c r="A584" s="14"/>
      <c r="B584" s="248"/>
      <c r="C584" s="249"/>
      <c r="D584" s="233" t="s">
        <v>173</v>
      </c>
      <c r="E584" s="250" t="s">
        <v>1</v>
      </c>
      <c r="F584" s="251" t="s">
        <v>264</v>
      </c>
      <c r="G584" s="249"/>
      <c r="H584" s="252">
        <v>16</v>
      </c>
      <c r="I584" s="253"/>
      <c r="J584" s="249"/>
      <c r="K584" s="249"/>
      <c r="L584" s="254"/>
      <c r="M584" s="255"/>
      <c r="N584" s="256"/>
      <c r="O584" s="256"/>
      <c r="P584" s="256"/>
      <c r="Q584" s="256"/>
      <c r="R584" s="256"/>
      <c r="S584" s="256"/>
      <c r="T584" s="257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58" t="s">
        <v>173</v>
      </c>
      <c r="AU584" s="258" t="s">
        <v>86</v>
      </c>
      <c r="AV584" s="14" t="s">
        <v>86</v>
      </c>
      <c r="AW584" s="14" t="s">
        <v>32</v>
      </c>
      <c r="AX584" s="14" t="s">
        <v>76</v>
      </c>
      <c r="AY584" s="258" t="s">
        <v>162</v>
      </c>
    </row>
    <row r="585" s="15" customFormat="1">
      <c r="A585" s="15"/>
      <c r="B585" s="259"/>
      <c r="C585" s="260"/>
      <c r="D585" s="233" t="s">
        <v>173</v>
      </c>
      <c r="E585" s="261" t="s">
        <v>1</v>
      </c>
      <c r="F585" s="262" t="s">
        <v>176</v>
      </c>
      <c r="G585" s="260"/>
      <c r="H585" s="263">
        <v>16</v>
      </c>
      <c r="I585" s="264"/>
      <c r="J585" s="260"/>
      <c r="K585" s="260"/>
      <c r="L585" s="265"/>
      <c r="M585" s="266"/>
      <c r="N585" s="267"/>
      <c r="O585" s="267"/>
      <c r="P585" s="267"/>
      <c r="Q585" s="267"/>
      <c r="R585" s="267"/>
      <c r="S585" s="267"/>
      <c r="T585" s="268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T585" s="269" t="s">
        <v>173</v>
      </c>
      <c r="AU585" s="269" t="s">
        <v>86</v>
      </c>
      <c r="AV585" s="15" t="s">
        <v>169</v>
      </c>
      <c r="AW585" s="15" t="s">
        <v>32</v>
      </c>
      <c r="AX585" s="15" t="s">
        <v>84</v>
      </c>
      <c r="AY585" s="269" t="s">
        <v>162</v>
      </c>
    </row>
    <row r="586" s="2" customFormat="1" ht="21.75" customHeight="1">
      <c r="A586" s="39"/>
      <c r="B586" s="40"/>
      <c r="C586" s="270" t="s">
        <v>726</v>
      </c>
      <c r="D586" s="270" t="s">
        <v>284</v>
      </c>
      <c r="E586" s="271" t="s">
        <v>727</v>
      </c>
      <c r="F586" s="272" t="s">
        <v>728</v>
      </c>
      <c r="G586" s="273" t="s">
        <v>280</v>
      </c>
      <c r="H586" s="274">
        <v>26</v>
      </c>
      <c r="I586" s="275"/>
      <c r="J586" s="276">
        <f>ROUND(I586*H586,2)</f>
        <v>0</v>
      </c>
      <c r="K586" s="272" t="s">
        <v>168</v>
      </c>
      <c r="L586" s="277"/>
      <c r="M586" s="278" t="s">
        <v>1</v>
      </c>
      <c r="N586" s="279" t="s">
        <v>41</v>
      </c>
      <c r="O586" s="92"/>
      <c r="P586" s="229">
        <f>O586*H586</f>
        <v>0</v>
      </c>
      <c r="Q586" s="229">
        <v>0.00035</v>
      </c>
      <c r="R586" s="229">
        <f>Q586*H586</f>
        <v>0.0091000000000000004</v>
      </c>
      <c r="S586" s="229">
        <v>0</v>
      </c>
      <c r="T586" s="230">
        <f>S586*H586</f>
        <v>0</v>
      </c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R586" s="231" t="s">
        <v>213</v>
      </c>
      <c r="AT586" s="231" t="s">
        <v>284</v>
      </c>
      <c r="AU586" s="231" t="s">
        <v>86</v>
      </c>
      <c r="AY586" s="18" t="s">
        <v>162</v>
      </c>
      <c r="BE586" s="232">
        <f>IF(N586="základní",J586,0)</f>
        <v>0</v>
      </c>
      <c r="BF586" s="232">
        <f>IF(N586="snížená",J586,0)</f>
        <v>0</v>
      </c>
      <c r="BG586" s="232">
        <f>IF(N586="zákl. přenesená",J586,0)</f>
        <v>0</v>
      </c>
      <c r="BH586" s="232">
        <f>IF(N586="sníž. přenesená",J586,0)</f>
        <v>0</v>
      </c>
      <c r="BI586" s="232">
        <f>IF(N586="nulová",J586,0)</f>
        <v>0</v>
      </c>
      <c r="BJ586" s="18" t="s">
        <v>84</v>
      </c>
      <c r="BK586" s="232">
        <f>ROUND(I586*H586,2)</f>
        <v>0</v>
      </c>
      <c r="BL586" s="18" t="s">
        <v>169</v>
      </c>
      <c r="BM586" s="231" t="s">
        <v>729</v>
      </c>
    </row>
    <row r="587" s="14" customFormat="1">
      <c r="A587" s="14"/>
      <c r="B587" s="248"/>
      <c r="C587" s="249"/>
      <c r="D587" s="233" t="s">
        <v>173</v>
      </c>
      <c r="E587" s="250" t="s">
        <v>1</v>
      </c>
      <c r="F587" s="251" t="s">
        <v>730</v>
      </c>
      <c r="G587" s="249"/>
      <c r="H587" s="252">
        <v>26</v>
      </c>
      <c r="I587" s="253"/>
      <c r="J587" s="249"/>
      <c r="K587" s="249"/>
      <c r="L587" s="254"/>
      <c r="M587" s="255"/>
      <c r="N587" s="256"/>
      <c r="O587" s="256"/>
      <c r="P587" s="256"/>
      <c r="Q587" s="256"/>
      <c r="R587" s="256"/>
      <c r="S587" s="256"/>
      <c r="T587" s="257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8" t="s">
        <v>173</v>
      </c>
      <c r="AU587" s="258" t="s">
        <v>86</v>
      </c>
      <c r="AV587" s="14" t="s">
        <v>86</v>
      </c>
      <c r="AW587" s="14" t="s">
        <v>32</v>
      </c>
      <c r="AX587" s="14" t="s">
        <v>76</v>
      </c>
      <c r="AY587" s="258" t="s">
        <v>162</v>
      </c>
    </row>
    <row r="588" s="15" customFormat="1">
      <c r="A588" s="15"/>
      <c r="B588" s="259"/>
      <c r="C588" s="260"/>
      <c r="D588" s="233" t="s">
        <v>173</v>
      </c>
      <c r="E588" s="261" t="s">
        <v>1</v>
      </c>
      <c r="F588" s="262" t="s">
        <v>176</v>
      </c>
      <c r="G588" s="260"/>
      <c r="H588" s="263">
        <v>26</v>
      </c>
      <c r="I588" s="264"/>
      <c r="J588" s="260"/>
      <c r="K588" s="260"/>
      <c r="L588" s="265"/>
      <c r="M588" s="266"/>
      <c r="N588" s="267"/>
      <c r="O588" s="267"/>
      <c r="P588" s="267"/>
      <c r="Q588" s="267"/>
      <c r="R588" s="267"/>
      <c r="S588" s="267"/>
      <c r="T588" s="268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69" t="s">
        <v>173</v>
      </c>
      <c r="AU588" s="269" t="s">
        <v>86</v>
      </c>
      <c r="AV588" s="15" t="s">
        <v>169</v>
      </c>
      <c r="AW588" s="15" t="s">
        <v>32</v>
      </c>
      <c r="AX588" s="15" t="s">
        <v>84</v>
      </c>
      <c r="AY588" s="269" t="s">
        <v>162</v>
      </c>
    </row>
    <row r="589" s="2" customFormat="1" ht="24.15" customHeight="1">
      <c r="A589" s="39"/>
      <c r="B589" s="40"/>
      <c r="C589" s="220" t="s">
        <v>731</v>
      </c>
      <c r="D589" s="220" t="s">
        <v>164</v>
      </c>
      <c r="E589" s="221" t="s">
        <v>732</v>
      </c>
      <c r="F589" s="222" t="s">
        <v>733</v>
      </c>
      <c r="G589" s="223" t="s">
        <v>280</v>
      </c>
      <c r="H589" s="224">
        <v>10</v>
      </c>
      <c r="I589" s="225"/>
      <c r="J589" s="226">
        <f>ROUND(I589*H589,2)</f>
        <v>0</v>
      </c>
      <c r="K589" s="222" t="s">
        <v>168</v>
      </c>
      <c r="L589" s="45"/>
      <c r="M589" s="227" t="s">
        <v>1</v>
      </c>
      <c r="N589" s="228" t="s">
        <v>41</v>
      </c>
      <c r="O589" s="92"/>
      <c r="P589" s="229">
        <f>O589*H589</f>
        <v>0</v>
      </c>
      <c r="Q589" s="229">
        <v>0.11241</v>
      </c>
      <c r="R589" s="229">
        <f>Q589*H589</f>
        <v>1.1240999999999999</v>
      </c>
      <c r="S589" s="229">
        <v>0</v>
      </c>
      <c r="T589" s="230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31" t="s">
        <v>169</v>
      </c>
      <c r="AT589" s="231" t="s">
        <v>164</v>
      </c>
      <c r="AU589" s="231" t="s">
        <v>86</v>
      </c>
      <c r="AY589" s="18" t="s">
        <v>162</v>
      </c>
      <c r="BE589" s="232">
        <f>IF(N589="základní",J589,0)</f>
        <v>0</v>
      </c>
      <c r="BF589" s="232">
        <f>IF(N589="snížená",J589,0)</f>
        <v>0</v>
      </c>
      <c r="BG589" s="232">
        <f>IF(N589="zákl. přenesená",J589,0)</f>
        <v>0</v>
      </c>
      <c r="BH589" s="232">
        <f>IF(N589="sníž. přenesená",J589,0)</f>
        <v>0</v>
      </c>
      <c r="BI589" s="232">
        <f>IF(N589="nulová",J589,0)</f>
        <v>0</v>
      </c>
      <c r="BJ589" s="18" t="s">
        <v>84</v>
      </c>
      <c r="BK589" s="232">
        <f>ROUND(I589*H589,2)</f>
        <v>0</v>
      </c>
      <c r="BL589" s="18" t="s">
        <v>169</v>
      </c>
      <c r="BM589" s="231" t="s">
        <v>734</v>
      </c>
    </row>
    <row r="590" s="14" customFormat="1">
      <c r="A590" s="14"/>
      <c r="B590" s="248"/>
      <c r="C590" s="249"/>
      <c r="D590" s="233" t="s">
        <v>173</v>
      </c>
      <c r="E590" s="250" t="s">
        <v>1</v>
      </c>
      <c r="F590" s="251" t="s">
        <v>227</v>
      </c>
      <c r="G590" s="249"/>
      <c r="H590" s="252">
        <v>10</v>
      </c>
      <c r="I590" s="253"/>
      <c r="J590" s="249"/>
      <c r="K590" s="249"/>
      <c r="L590" s="254"/>
      <c r="M590" s="255"/>
      <c r="N590" s="256"/>
      <c r="O590" s="256"/>
      <c r="P590" s="256"/>
      <c r="Q590" s="256"/>
      <c r="R590" s="256"/>
      <c r="S590" s="256"/>
      <c r="T590" s="257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8" t="s">
        <v>173</v>
      </c>
      <c r="AU590" s="258" t="s">
        <v>86</v>
      </c>
      <c r="AV590" s="14" t="s">
        <v>86</v>
      </c>
      <c r="AW590" s="14" t="s">
        <v>32</v>
      </c>
      <c r="AX590" s="14" t="s">
        <v>76</v>
      </c>
      <c r="AY590" s="258" t="s">
        <v>162</v>
      </c>
    </row>
    <row r="591" s="15" customFormat="1">
      <c r="A591" s="15"/>
      <c r="B591" s="259"/>
      <c r="C591" s="260"/>
      <c r="D591" s="233" t="s">
        <v>173</v>
      </c>
      <c r="E591" s="261" t="s">
        <v>1</v>
      </c>
      <c r="F591" s="262" t="s">
        <v>176</v>
      </c>
      <c r="G591" s="260"/>
      <c r="H591" s="263">
        <v>10</v>
      </c>
      <c r="I591" s="264"/>
      <c r="J591" s="260"/>
      <c r="K591" s="260"/>
      <c r="L591" s="265"/>
      <c r="M591" s="266"/>
      <c r="N591" s="267"/>
      <c r="O591" s="267"/>
      <c r="P591" s="267"/>
      <c r="Q591" s="267"/>
      <c r="R591" s="267"/>
      <c r="S591" s="267"/>
      <c r="T591" s="268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69" t="s">
        <v>173</v>
      </c>
      <c r="AU591" s="269" t="s">
        <v>86</v>
      </c>
      <c r="AV591" s="15" t="s">
        <v>169</v>
      </c>
      <c r="AW591" s="15" t="s">
        <v>32</v>
      </c>
      <c r="AX591" s="15" t="s">
        <v>84</v>
      </c>
      <c r="AY591" s="269" t="s">
        <v>162</v>
      </c>
    </row>
    <row r="592" s="2" customFormat="1" ht="16.5" customHeight="1">
      <c r="A592" s="39"/>
      <c r="B592" s="40"/>
      <c r="C592" s="270" t="s">
        <v>735</v>
      </c>
      <c r="D592" s="270" t="s">
        <v>284</v>
      </c>
      <c r="E592" s="271" t="s">
        <v>736</v>
      </c>
      <c r="F592" s="272" t="s">
        <v>737</v>
      </c>
      <c r="G592" s="273" t="s">
        <v>280</v>
      </c>
      <c r="H592" s="274">
        <v>10</v>
      </c>
      <c r="I592" s="275"/>
      <c r="J592" s="276">
        <f>ROUND(I592*H592,2)</f>
        <v>0</v>
      </c>
      <c r="K592" s="272" t="s">
        <v>168</v>
      </c>
      <c r="L592" s="277"/>
      <c r="M592" s="278" t="s">
        <v>1</v>
      </c>
      <c r="N592" s="279" t="s">
        <v>41</v>
      </c>
      <c r="O592" s="92"/>
      <c r="P592" s="229">
        <f>O592*H592</f>
        <v>0</v>
      </c>
      <c r="Q592" s="229">
        <v>0.0030000000000000001</v>
      </c>
      <c r="R592" s="229">
        <f>Q592*H592</f>
        <v>0.029999999999999999</v>
      </c>
      <c r="S592" s="229">
        <v>0</v>
      </c>
      <c r="T592" s="230">
        <f>S592*H592</f>
        <v>0</v>
      </c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R592" s="231" t="s">
        <v>213</v>
      </c>
      <c r="AT592" s="231" t="s">
        <v>284</v>
      </c>
      <c r="AU592" s="231" t="s">
        <v>86</v>
      </c>
      <c r="AY592" s="18" t="s">
        <v>162</v>
      </c>
      <c r="BE592" s="232">
        <f>IF(N592="základní",J592,0)</f>
        <v>0</v>
      </c>
      <c r="BF592" s="232">
        <f>IF(N592="snížená",J592,0)</f>
        <v>0</v>
      </c>
      <c r="BG592" s="232">
        <f>IF(N592="zákl. přenesená",J592,0)</f>
        <v>0</v>
      </c>
      <c r="BH592" s="232">
        <f>IF(N592="sníž. přenesená",J592,0)</f>
        <v>0</v>
      </c>
      <c r="BI592" s="232">
        <f>IF(N592="nulová",J592,0)</f>
        <v>0</v>
      </c>
      <c r="BJ592" s="18" t="s">
        <v>84</v>
      </c>
      <c r="BK592" s="232">
        <f>ROUND(I592*H592,2)</f>
        <v>0</v>
      </c>
      <c r="BL592" s="18" t="s">
        <v>169</v>
      </c>
      <c r="BM592" s="231" t="s">
        <v>738</v>
      </c>
    </row>
    <row r="593" s="14" customFormat="1">
      <c r="A593" s="14"/>
      <c r="B593" s="248"/>
      <c r="C593" s="249"/>
      <c r="D593" s="233" t="s">
        <v>173</v>
      </c>
      <c r="E593" s="250" t="s">
        <v>1</v>
      </c>
      <c r="F593" s="251" t="s">
        <v>227</v>
      </c>
      <c r="G593" s="249"/>
      <c r="H593" s="252">
        <v>10</v>
      </c>
      <c r="I593" s="253"/>
      <c r="J593" s="249"/>
      <c r="K593" s="249"/>
      <c r="L593" s="254"/>
      <c r="M593" s="255"/>
      <c r="N593" s="256"/>
      <c r="O593" s="256"/>
      <c r="P593" s="256"/>
      <c r="Q593" s="256"/>
      <c r="R593" s="256"/>
      <c r="S593" s="256"/>
      <c r="T593" s="257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8" t="s">
        <v>173</v>
      </c>
      <c r="AU593" s="258" t="s">
        <v>86</v>
      </c>
      <c r="AV593" s="14" t="s">
        <v>86</v>
      </c>
      <c r="AW593" s="14" t="s">
        <v>32</v>
      </c>
      <c r="AX593" s="14" t="s">
        <v>76</v>
      </c>
      <c r="AY593" s="258" t="s">
        <v>162</v>
      </c>
    </row>
    <row r="594" s="15" customFormat="1">
      <c r="A594" s="15"/>
      <c r="B594" s="259"/>
      <c r="C594" s="260"/>
      <c r="D594" s="233" t="s">
        <v>173</v>
      </c>
      <c r="E594" s="261" t="s">
        <v>1</v>
      </c>
      <c r="F594" s="262" t="s">
        <v>176</v>
      </c>
      <c r="G594" s="260"/>
      <c r="H594" s="263">
        <v>10</v>
      </c>
      <c r="I594" s="264"/>
      <c r="J594" s="260"/>
      <c r="K594" s="260"/>
      <c r="L594" s="265"/>
      <c r="M594" s="266"/>
      <c r="N594" s="267"/>
      <c r="O594" s="267"/>
      <c r="P594" s="267"/>
      <c r="Q594" s="267"/>
      <c r="R594" s="267"/>
      <c r="S594" s="267"/>
      <c r="T594" s="268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T594" s="269" t="s">
        <v>173</v>
      </c>
      <c r="AU594" s="269" t="s">
        <v>86</v>
      </c>
      <c r="AV594" s="15" t="s">
        <v>169</v>
      </c>
      <c r="AW594" s="15" t="s">
        <v>32</v>
      </c>
      <c r="AX594" s="15" t="s">
        <v>84</v>
      </c>
      <c r="AY594" s="269" t="s">
        <v>162</v>
      </c>
    </row>
    <row r="595" s="2" customFormat="1" ht="21.75" customHeight="1">
      <c r="A595" s="39"/>
      <c r="B595" s="40"/>
      <c r="C595" s="270" t="s">
        <v>739</v>
      </c>
      <c r="D595" s="270" t="s">
        <v>284</v>
      </c>
      <c r="E595" s="271" t="s">
        <v>740</v>
      </c>
      <c r="F595" s="272" t="s">
        <v>741</v>
      </c>
      <c r="G595" s="273" t="s">
        <v>280</v>
      </c>
      <c r="H595" s="274">
        <v>10</v>
      </c>
      <c r="I595" s="275"/>
      <c r="J595" s="276">
        <f>ROUND(I595*H595,2)</f>
        <v>0</v>
      </c>
      <c r="K595" s="272" t="s">
        <v>168</v>
      </c>
      <c r="L595" s="277"/>
      <c r="M595" s="278" t="s">
        <v>1</v>
      </c>
      <c r="N595" s="279" t="s">
        <v>41</v>
      </c>
      <c r="O595" s="92"/>
      <c r="P595" s="229">
        <f>O595*H595</f>
        <v>0</v>
      </c>
      <c r="Q595" s="229">
        <v>0.0061000000000000004</v>
      </c>
      <c r="R595" s="229">
        <f>Q595*H595</f>
        <v>0.061000000000000006</v>
      </c>
      <c r="S595" s="229">
        <v>0</v>
      </c>
      <c r="T595" s="230">
        <f>S595*H595</f>
        <v>0</v>
      </c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R595" s="231" t="s">
        <v>213</v>
      </c>
      <c r="AT595" s="231" t="s">
        <v>284</v>
      </c>
      <c r="AU595" s="231" t="s">
        <v>86</v>
      </c>
      <c r="AY595" s="18" t="s">
        <v>162</v>
      </c>
      <c r="BE595" s="232">
        <f>IF(N595="základní",J595,0)</f>
        <v>0</v>
      </c>
      <c r="BF595" s="232">
        <f>IF(N595="snížená",J595,0)</f>
        <v>0</v>
      </c>
      <c r="BG595" s="232">
        <f>IF(N595="zákl. přenesená",J595,0)</f>
        <v>0</v>
      </c>
      <c r="BH595" s="232">
        <f>IF(N595="sníž. přenesená",J595,0)</f>
        <v>0</v>
      </c>
      <c r="BI595" s="232">
        <f>IF(N595="nulová",J595,0)</f>
        <v>0</v>
      </c>
      <c r="BJ595" s="18" t="s">
        <v>84</v>
      </c>
      <c r="BK595" s="232">
        <f>ROUND(I595*H595,2)</f>
        <v>0</v>
      </c>
      <c r="BL595" s="18" t="s">
        <v>169</v>
      </c>
      <c r="BM595" s="231" t="s">
        <v>742</v>
      </c>
    </row>
    <row r="596" s="14" customFormat="1">
      <c r="A596" s="14"/>
      <c r="B596" s="248"/>
      <c r="C596" s="249"/>
      <c r="D596" s="233" t="s">
        <v>173</v>
      </c>
      <c r="E596" s="250" t="s">
        <v>1</v>
      </c>
      <c r="F596" s="251" t="s">
        <v>227</v>
      </c>
      <c r="G596" s="249"/>
      <c r="H596" s="252">
        <v>10</v>
      </c>
      <c r="I596" s="253"/>
      <c r="J596" s="249"/>
      <c r="K596" s="249"/>
      <c r="L596" s="254"/>
      <c r="M596" s="255"/>
      <c r="N596" s="256"/>
      <c r="O596" s="256"/>
      <c r="P596" s="256"/>
      <c r="Q596" s="256"/>
      <c r="R596" s="256"/>
      <c r="S596" s="256"/>
      <c r="T596" s="257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58" t="s">
        <v>173</v>
      </c>
      <c r="AU596" s="258" t="s">
        <v>86</v>
      </c>
      <c r="AV596" s="14" t="s">
        <v>86</v>
      </c>
      <c r="AW596" s="14" t="s">
        <v>32</v>
      </c>
      <c r="AX596" s="14" t="s">
        <v>76</v>
      </c>
      <c r="AY596" s="258" t="s">
        <v>162</v>
      </c>
    </row>
    <row r="597" s="15" customFormat="1">
      <c r="A597" s="15"/>
      <c r="B597" s="259"/>
      <c r="C597" s="260"/>
      <c r="D597" s="233" t="s">
        <v>173</v>
      </c>
      <c r="E597" s="261" t="s">
        <v>1</v>
      </c>
      <c r="F597" s="262" t="s">
        <v>176</v>
      </c>
      <c r="G597" s="260"/>
      <c r="H597" s="263">
        <v>10</v>
      </c>
      <c r="I597" s="264"/>
      <c r="J597" s="260"/>
      <c r="K597" s="260"/>
      <c r="L597" s="265"/>
      <c r="M597" s="266"/>
      <c r="N597" s="267"/>
      <c r="O597" s="267"/>
      <c r="P597" s="267"/>
      <c r="Q597" s="267"/>
      <c r="R597" s="267"/>
      <c r="S597" s="267"/>
      <c r="T597" s="268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69" t="s">
        <v>173</v>
      </c>
      <c r="AU597" s="269" t="s">
        <v>86</v>
      </c>
      <c r="AV597" s="15" t="s">
        <v>169</v>
      </c>
      <c r="AW597" s="15" t="s">
        <v>32</v>
      </c>
      <c r="AX597" s="15" t="s">
        <v>84</v>
      </c>
      <c r="AY597" s="269" t="s">
        <v>162</v>
      </c>
    </row>
    <row r="598" s="2" customFormat="1" ht="16.5" customHeight="1">
      <c r="A598" s="39"/>
      <c r="B598" s="40"/>
      <c r="C598" s="270" t="s">
        <v>743</v>
      </c>
      <c r="D598" s="270" t="s">
        <v>284</v>
      </c>
      <c r="E598" s="271" t="s">
        <v>744</v>
      </c>
      <c r="F598" s="272" t="s">
        <v>745</v>
      </c>
      <c r="G598" s="273" t="s">
        <v>280</v>
      </c>
      <c r="H598" s="274">
        <v>10</v>
      </c>
      <c r="I598" s="275"/>
      <c r="J598" s="276">
        <f>ROUND(I598*H598,2)</f>
        <v>0</v>
      </c>
      <c r="K598" s="272" t="s">
        <v>746</v>
      </c>
      <c r="L598" s="277"/>
      <c r="M598" s="278" t="s">
        <v>1</v>
      </c>
      <c r="N598" s="279" t="s">
        <v>41</v>
      </c>
      <c r="O598" s="92"/>
      <c r="P598" s="229">
        <f>O598*H598</f>
        <v>0</v>
      </c>
      <c r="Q598" s="229">
        <v>0.00010000000000000001</v>
      </c>
      <c r="R598" s="229">
        <f>Q598*H598</f>
        <v>0.001</v>
      </c>
      <c r="S598" s="229">
        <v>0</v>
      </c>
      <c r="T598" s="230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231" t="s">
        <v>213</v>
      </c>
      <c r="AT598" s="231" t="s">
        <v>284</v>
      </c>
      <c r="AU598" s="231" t="s">
        <v>86</v>
      </c>
      <c r="AY598" s="18" t="s">
        <v>162</v>
      </c>
      <c r="BE598" s="232">
        <f>IF(N598="základní",J598,0)</f>
        <v>0</v>
      </c>
      <c r="BF598" s="232">
        <f>IF(N598="snížená",J598,0)</f>
        <v>0</v>
      </c>
      <c r="BG598" s="232">
        <f>IF(N598="zákl. přenesená",J598,0)</f>
        <v>0</v>
      </c>
      <c r="BH598" s="232">
        <f>IF(N598="sníž. přenesená",J598,0)</f>
        <v>0</v>
      </c>
      <c r="BI598" s="232">
        <f>IF(N598="nulová",J598,0)</f>
        <v>0</v>
      </c>
      <c r="BJ598" s="18" t="s">
        <v>84</v>
      </c>
      <c r="BK598" s="232">
        <f>ROUND(I598*H598,2)</f>
        <v>0</v>
      </c>
      <c r="BL598" s="18" t="s">
        <v>169</v>
      </c>
      <c r="BM598" s="231" t="s">
        <v>747</v>
      </c>
    </row>
    <row r="599" s="14" customFormat="1">
      <c r="A599" s="14"/>
      <c r="B599" s="248"/>
      <c r="C599" s="249"/>
      <c r="D599" s="233" t="s">
        <v>173</v>
      </c>
      <c r="E599" s="250" t="s">
        <v>1</v>
      </c>
      <c r="F599" s="251" t="s">
        <v>227</v>
      </c>
      <c r="G599" s="249"/>
      <c r="H599" s="252">
        <v>10</v>
      </c>
      <c r="I599" s="253"/>
      <c r="J599" s="249"/>
      <c r="K599" s="249"/>
      <c r="L599" s="254"/>
      <c r="M599" s="255"/>
      <c r="N599" s="256"/>
      <c r="O599" s="256"/>
      <c r="P599" s="256"/>
      <c r="Q599" s="256"/>
      <c r="R599" s="256"/>
      <c r="S599" s="256"/>
      <c r="T599" s="25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8" t="s">
        <v>173</v>
      </c>
      <c r="AU599" s="258" t="s">
        <v>86</v>
      </c>
      <c r="AV599" s="14" t="s">
        <v>86</v>
      </c>
      <c r="AW599" s="14" t="s">
        <v>32</v>
      </c>
      <c r="AX599" s="14" t="s">
        <v>76</v>
      </c>
      <c r="AY599" s="258" t="s">
        <v>162</v>
      </c>
    </row>
    <row r="600" s="15" customFormat="1">
      <c r="A600" s="15"/>
      <c r="B600" s="259"/>
      <c r="C600" s="260"/>
      <c r="D600" s="233" t="s">
        <v>173</v>
      </c>
      <c r="E600" s="261" t="s">
        <v>1</v>
      </c>
      <c r="F600" s="262" t="s">
        <v>176</v>
      </c>
      <c r="G600" s="260"/>
      <c r="H600" s="263">
        <v>10</v>
      </c>
      <c r="I600" s="264"/>
      <c r="J600" s="260"/>
      <c r="K600" s="260"/>
      <c r="L600" s="265"/>
      <c r="M600" s="266"/>
      <c r="N600" s="267"/>
      <c r="O600" s="267"/>
      <c r="P600" s="267"/>
      <c r="Q600" s="267"/>
      <c r="R600" s="267"/>
      <c r="S600" s="267"/>
      <c r="T600" s="268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T600" s="269" t="s">
        <v>173</v>
      </c>
      <c r="AU600" s="269" t="s">
        <v>86</v>
      </c>
      <c r="AV600" s="15" t="s">
        <v>169</v>
      </c>
      <c r="AW600" s="15" t="s">
        <v>32</v>
      </c>
      <c r="AX600" s="15" t="s">
        <v>84</v>
      </c>
      <c r="AY600" s="269" t="s">
        <v>162</v>
      </c>
    </row>
    <row r="601" s="2" customFormat="1" ht="24.15" customHeight="1">
      <c r="A601" s="39"/>
      <c r="B601" s="40"/>
      <c r="C601" s="220" t="s">
        <v>748</v>
      </c>
      <c r="D601" s="220" t="s">
        <v>164</v>
      </c>
      <c r="E601" s="221" t="s">
        <v>749</v>
      </c>
      <c r="F601" s="222" t="s">
        <v>750</v>
      </c>
      <c r="G601" s="223" t="s">
        <v>216</v>
      </c>
      <c r="H601" s="224">
        <v>875</v>
      </c>
      <c r="I601" s="225"/>
      <c r="J601" s="226">
        <f>ROUND(I601*H601,2)</f>
        <v>0</v>
      </c>
      <c r="K601" s="222" t="s">
        <v>168</v>
      </c>
      <c r="L601" s="45"/>
      <c r="M601" s="227" t="s">
        <v>1</v>
      </c>
      <c r="N601" s="228" t="s">
        <v>41</v>
      </c>
      <c r="O601" s="92"/>
      <c r="P601" s="229">
        <f>O601*H601</f>
        <v>0</v>
      </c>
      <c r="Q601" s="229">
        <v>0.00020000000000000001</v>
      </c>
      <c r="R601" s="229">
        <f>Q601*H601</f>
        <v>0.17500000000000002</v>
      </c>
      <c r="S601" s="229">
        <v>0</v>
      </c>
      <c r="T601" s="230">
        <f>S601*H601</f>
        <v>0</v>
      </c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R601" s="231" t="s">
        <v>169</v>
      </c>
      <c r="AT601" s="231" t="s">
        <v>164</v>
      </c>
      <c r="AU601" s="231" t="s">
        <v>86</v>
      </c>
      <c r="AY601" s="18" t="s">
        <v>162</v>
      </c>
      <c r="BE601" s="232">
        <f>IF(N601="základní",J601,0)</f>
        <v>0</v>
      </c>
      <c r="BF601" s="232">
        <f>IF(N601="snížená",J601,0)</f>
        <v>0</v>
      </c>
      <c r="BG601" s="232">
        <f>IF(N601="zákl. přenesená",J601,0)</f>
        <v>0</v>
      </c>
      <c r="BH601" s="232">
        <f>IF(N601="sníž. přenesená",J601,0)</f>
        <v>0</v>
      </c>
      <c r="BI601" s="232">
        <f>IF(N601="nulová",J601,0)</f>
        <v>0</v>
      </c>
      <c r="BJ601" s="18" t="s">
        <v>84</v>
      </c>
      <c r="BK601" s="232">
        <f>ROUND(I601*H601,2)</f>
        <v>0</v>
      </c>
      <c r="BL601" s="18" t="s">
        <v>169</v>
      </c>
      <c r="BM601" s="231" t="s">
        <v>751</v>
      </c>
    </row>
    <row r="602" s="13" customFormat="1">
      <c r="A602" s="13"/>
      <c r="B602" s="238"/>
      <c r="C602" s="239"/>
      <c r="D602" s="233" t="s">
        <v>173</v>
      </c>
      <c r="E602" s="240" t="s">
        <v>1</v>
      </c>
      <c r="F602" s="241" t="s">
        <v>752</v>
      </c>
      <c r="G602" s="239"/>
      <c r="H602" s="240" t="s">
        <v>1</v>
      </c>
      <c r="I602" s="242"/>
      <c r="J602" s="239"/>
      <c r="K602" s="239"/>
      <c r="L602" s="243"/>
      <c r="M602" s="244"/>
      <c r="N602" s="245"/>
      <c r="O602" s="245"/>
      <c r="P602" s="245"/>
      <c r="Q602" s="245"/>
      <c r="R602" s="245"/>
      <c r="S602" s="245"/>
      <c r="T602" s="246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7" t="s">
        <v>173</v>
      </c>
      <c r="AU602" s="247" t="s">
        <v>86</v>
      </c>
      <c r="AV602" s="13" t="s">
        <v>84</v>
      </c>
      <c r="AW602" s="13" t="s">
        <v>32</v>
      </c>
      <c r="AX602" s="13" t="s">
        <v>76</v>
      </c>
      <c r="AY602" s="247" t="s">
        <v>162</v>
      </c>
    </row>
    <row r="603" s="14" customFormat="1">
      <c r="A603" s="14"/>
      <c r="B603" s="248"/>
      <c r="C603" s="249"/>
      <c r="D603" s="233" t="s">
        <v>173</v>
      </c>
      <c r="E603" s="250" t="s">
        <v>1</v>
      </c>
      <c r="F603" s="251" t="s">
        <v>753</v>
      </c>
      <c r="G603" s="249"/>
      <c r="H603" s="252">
        <v>875</v>
      </c>
      <c r="I603" s="253"/>
      <c r="J603" s="249"/>
      <c r="K603" s="249"/>
      <c r="L603" s="254"/>
      <c r="M603" s="255"/>
      <c r="N603" s="256"/>
      <c r="O603" s="256"/>
      <c r="P603" s="256"/>
      <c r="Q603" s="256"/>
      <c r="R603" s="256"/>
      <c r="S603" s="256"/>
      <c r="T603" s="25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8" t="s">
        <v>173</v>
      </c>
      <c r="AU603" s="258" t="s">
        <v>86</v>
      </c>
      <c r="AV603" s="14" t="s">
        <v>86</v>
      </c>
      <c r="AW603" s="14" t="s">
        <v>32</v>
      </c>
      <c r="AX603" s="14" t="s">
        <v>76</v>
      </c>
      <c r="AY603" s="258" t="s">
        <v>162</v>
      </c>
    </row>
    <row r="604" s="15" customFormat="1">
      <c r="A604" s="15"/>
      <c r="B604" s="259"/>
      <c r="C604" s="260"/>
      <c r="D604" s="233" t="s">
        <v>173</v>
      </c>
      <c r="E604" s="261" t="s">
        <v>1</v>
      </c>
      <c r="F604" s="262" t="s">
        <v>176</v>
      </c>
      <c r="G604" s="260"/>
      <c r="H604" s="263">
        <v>875</v>
      </c>
      <c r="I604" s="264"/>
      <c r="J604" s="260"/>
      <c r="K604" s="260"/>
      <c r="L604" s="265"/>
      <c r="M604" s="266"/>
      <c r="N604" s="267"/>
      <c r="O604" s="267"/>
      <c r="P604" s="267"/>
      <c r="Q604" s="267"/>
      <c r="R604" s="267"/>
      <c r="S604" s="267"/>
      <c r="T604" s="268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69" t="s">
        <v>173</v>
      </c>
      <c r="AU604" s="269" t="s">
        <v>86</v>
      </c>
      <c r="AV604" s="15" t="s">
        <v>169</v>
      </c>
      <c r="AW604" s="15" t="s">
        <v>32</v>
      </c>
      <c r="AX604" s="15" t="s">
        <v>84</v>
      </c>
      <c r="AY604" s="269" t="s">
        <v>162</v>
      </c>
    </row>
    <row r="605" s="2" customFormat="1" ht="33" customHeight="1">
      <c r="A605" s="39"/>
      <c r="B605" s="40"/>
      <c r="C605" s="220" t="s">
        <v>754</v>
      </c>
      <c r="D605" s="220" t="s">
        <v>164</v>
      </c>
      <c r="E605" s="221" t="s">
        <v>755</v>
      </c>
      <c r="F605" s="222" t="s">
        <v>756</v>
      </c>
      <c r="G605" s="223" t="s">
        <v>216</v>
      </c>
      <c r="H605" s="224">
        <v>17</v>
      </c>
      <c r="I605" s="225"/>
      <c r="J605" s="226">
        <f>ROUND(I605*H605,2)</f>
        <v>0</v>
      </c>
      <c r="K605" s="222" t="s">
        <v>168</v>
      </c>
      <c r="L605" s="45"/>
      <c r="M605" s="227" t="s">
        <v>1</v>
      </c>
      <c r="N605" s="228" t="s">
        <v>41</v>
      </c>
      <c r="O605" s="92"/>
      <c r="P605" s="229">
        <f>O605*H605</f>
        <v>0</v>
      </c>
      <c r="Q605" s="229">
        <v>0.00010000000000000001</v>
      </c>
      <c r="R605" s="229">
        <f>Q605*H605</f>
        <v>0.0017000000000000001</v>
      </c>
      <c r="S605" s="229">
        <v>0</v>
      </c>
      <c r="T605" s="230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31" t="s">
        <v>169</v>
      </c>
      <c r="AT605" s="231" t="s">
        <v>164</v>
      </c>
      <c r="AU605" s="231" t="s">
        <v>86</v>
      </c>
      <c r="AY605" s="18" t="s">
        <v>162</v>
      </c>
      <c r="BE605" s="232">
        <f>IF(N605="základní",J605,0)</f>
        <v>0</v>
      </c>
      <c r="BF605" s="232">
        <f>IF(N605="snížená",J605,0)</f>
        <v>0</v>
      </c>
      <c r="BG605" s="232">
        <f>IF(N605="zákl. přenesená",J605,0)</f>
        <v>0</v>
      </c>
      <c r="BH605" s="232">
        <f>IF(N605="sníž. přenesená",J605,0)</f>
        <v>0</v>
      </c>
      <c r="BI605" s="232">
        <f>IF(N605="nulová",J605,0)</f>
        <v>0</v>
      </c>
      <c r="BJ605" s="18" t="s">
        <v>84</v>
      </c>
      <c r="BK605" s="232">
        <f>ROUND(I605*H605,2)</f>
        <v>0</v>
      </c>
      <c r="BL605" s="18" t="s">
        <v>169</v>
      </c>
      <c r="BM605" s="231" t="s">
        <v>757</v>
      </c>
    </row>
    <row r="606" s="13" customFormat="1">
      <c r="A606" s="13"/>
      <c r="B606" s="238"/>
      <c r="C606" s="239"/>
      <c r="D606" s="233" t="s">
        <v>173</v>
      </c>
      <c r="E606" s="240" t="s">
        <v>1</v>
      </c>
      <c r="F606" s="241" t="s">
        <v>758</v>
      </c>
      <c r="G606" s="239"/>
      <c r="H606" s="240" t="s">
        <v>1</v>
      </c>
      <c r="I606" s="242"/>
      <c r="J606" s="239"/>
      <c r="K606" s="239"/>
      <c r="L606" s="243"/>
      <c r="M606" s="244"/>
      <c r="N606" s="245"/>
      <c r="O606" s="245"/>
      <c r="P606" s="245"/>
      <c r="Q606" s="245"/>
      <c r="R606" s="245"/>
      <c r="S606" s="245"/>
      <c r="T606" s="24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7" t="s">
        <v>173</v>
      </c>
      <c r="AU606" s="247" t="s">
        <v>86</v>
      </c>
      <c r="AV606" s="13" t="s">
        <v>84</v>
      </c>
      <c r="AW606" s="13" t="s">
        <v>32</v>
      </c>
      <c r="AX606" s="13" t="s">
        <v>76</v>
      </c>
      <c r="AY606" s="247" t="s">
        <v>162</v>
      </c>
    </row>
    <row r="607" s="14" customFormat="1">
      <c r="A607" s="14"/>
      <c r="B607" s="248"/>
      <c r="C607" s="249"/>
      <c r="D607" s="233" t="s">
        <v>173</v>
      </c>
      <c r="E607" s="250" t="s">
        <v>1</v>
      </c>
      <c r="F607" s="251" t="s">
        <v>253</v>
      </c>
      <c r="G607" s="249"/>
      <c r="H607" s="252">
        <v>17</v>
      </c>
      <c r="I607" s="253"/>
      <c r="J607" s="249"/>
      <c r="K607" s="249"/>
      <c r="L607" s="254"/>
      <c r="M607" s="255"/>
      <c r="N607" s="256"/>
      <c r="O607" s="256"/>
      <c r="P607" s="256"/>
      <c r="Q607" s="256"/>
      <c r="R607" s="256"/>
      <c r="S607" s="256"/>
      <c r="T607" s="257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8" t="s">
        <v>173</v>
      </c>
      <c r="AU607" s="258" t="s">
        <v>86</v>
      </c>
      <c r="AV607" s="14" t="s">
        <v>86</v>
      </c>
      <c r="AW607" s="14" t="s">
        <v>32</v>
      </c>
      <c r="AX607" s="14" t="s">
        <v>76</v>
      </c>
      <c r="AY607" s="258" t="s">
        <v>162</v>
      </c>
    </row>
    <row r="608" s="15" customFormat="1">
      <c r="A608" s="15"/>
      <c r="B608" s="259"/>
      <c r="C608" s="260"/>
      <c r="D608" s="233" t="s">
        <v>173</v>
      </c>
      <c r="E608" s="261" t="s">
        <v>1</v>
      </c>
      <c r="F608" s="262" t="s">
        <v>176</v>
      </c>
      <c r="G608" s="260"/>
      <c r="H608" s="263">
        <v>17</v>
      </c>
      <c r="I608" s="264"/>
      <c r="J608" s="260"/>
      <c r="K608" s="260"/>
      <c r="L608" s="265"/>
      <c r="M608" s="266"/>
      <c r="N608" s="267"/>
      <c r="O608" s="267"/>
      <c r="P608" s="267"/>
      <c r="Q608" s="267"/>
      <c r="R608" s="267"/>
      <c r="S608" s="267"/>
      <c r="T608" s="268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T608" s="269" t="s">
        <v>173</v>
      </c>
      <c r="AU608" s="269" t="s">
        <v>86</v>
      </c>
      <c r="AV608" s="15" t="s">
        <v>169</v>
      </c>
      <c r="AW608" s="15" t="s">
        <v>32</v>
      </c>
      <c r="AX608" s="15" t="s">
        <v>84</v>
      </c>
      <c r="AY608" s="269" t="s">
        <v>162</v>
      </c>
    </row>
    <row r="609" s="2" customFormat="1" ht="33" customHeight="1">
      <c r="A609" s="39"/>
      <c r="B609" s="40"/>
      <c r="C609" s="220" t="s">
        <v>759</v>
      </c>
      <c r="D609" s="220" t="s">
        <v>164</v>
      </c>
      <c r="E609" s="221" t="s">
        <v>760</v>
      </c>
      <c r="F609" s="222" t="s">
        <v>761</v>
      </c>
      <c r="G609" s="223" t="s">
        <v>167</v>
      </c>
      <c r="H609" s="224">
        <v>10.5</v>
      </c>
      <c r="I609" s="225"/>
      <c r="J609" s="226">
        <f>ROUND(I609*H609,2)</f>
        <v>0</v>
      </c>
      <c r="K609" s="222" t="s">
        <v>168</v>
      </c>
      <c r="L609" s="45"/>
      <c r="M609" s="227" t="s">
        <v>1</v>
      </c>
      <c r="N609" s="228" t="s">
        <v>41</v>
      </c>
      <c r="O609" s="92"/>
      <c r="P609" s="229">
        <f>O609*H609</f>
        <v>0</v>
      </c>
      <c r="Q609" s="229">
        <v>0.0011999999999999999</v>
      </c>
      <c r="R609" s="229">
        <f>Q609*H609</f>
        <v>0.012599999999999998</v>
      </c>
      <c r="S609" s="229">
        <v>0</v>
      </c>
      <c r="T609" s="230">
        <f>S609*H609</f>
        <v>0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31" t="s">
        <v>169</v>
      </c>
      <c r="AT609" s="231" t="s">
        <v>164</v>
      </c>
      <c r="AU609" s="231" t="s">
        <v>86</v>
      </c>
      <c r="AY609" s="18" t="s">
        <v>162</v>
      </c>
      <c r="BE609" s="232">
        <f>IF(N609="základní",J609,0)</f>
        <v>0</v>
      </c>
      <c r="BF609" s="232">
        <f>IF(N609="snížená",J609,0)</f>
        <v>0</v>
      </c>
      <c r="BG609" s="232">
        <f>IF(N609="zákl. přenesená",J609,0)</f>
        <v>0</v>
      </c>
      <c r="BH609" s="232">
        <f>IF(N609="sníž. přenesená",J609,0)</f>
        <v>0</v>
      </c>
      <c r="BI609" s="232">
        <f>IF(N609="nulová",J609,0)</f>
        <v>0</v>
      </c>
      <c r="BJ609" s="18" t="s">
        <v>84</v>
      </c>
      <c r="BK609" s="232">
        <f>ROUND(I609*H609,2)</f>
        <v>0</v>
      </c>
      <c r="BL609" s="18" t="s">
        <v>169</v>
      </c>
      <c r="BM609" s="231" t="s">
        <v>762</v>
      </c>
    </row>
    <row r="610" s="13" customFormat="1">
      <c r="A610" s="13"/>
      <c r="B610" s="238"/>
      <c r="C610" s="239"/>
      <c r="D610" s="233" t="s">
        <v>173</v>
      </c>
      <c r="E610" s="240" t="s">
        <v>1</v>
      </c>
      <c r="F610" s="241" t="s">
        <v>763</v>
      </c>
      <c r="G610" s="239"/>
      <c r="H610" s="240" t="s">
        <v>1</v>
      </c>
      <c r="I610" s="242"/>
      <c r="J610" s="239"/>
      <c r="K610" s="239"/>
      <c r="L610" s="243"/>
      <c r="M610" s="244"/>
      <c r="N610" s="245"/>
      <c r="O610" s="245"/>
      <c r="P610" s="245"/>
      <c r="Q610" s="245"/>
      <c r="R610" s="245"/>
      <c r="S610" s="245"/>
      <c r="T610" s="246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7" t="s">
        <v>173</v>
      </c>
      <c r="AU610" s="247" t="s">
        <v>86</v>
      </c>
      <c r="AV610" s="13" t="s">
        <v>84</v>
      </c>
      <c r="AW610" s="13" t="s">
        <v>32</v>
      </c>
      <c r="AX610" s="13" t="s">
        <v>76</v>
      </c>
      <c r="AY610" s="247" t="s">
        <v>162</v>
      </c>
    </row>
    <row r="611" s="14" customFormat="1">
      <c r="A611" s="14"/>
      <c r="B611" s="248"/>
      <c r="C611" s="249"/>
      <c r="D611" s="233" t="s">
        <v>173</v>
      </c>
      <c r="E611" s="250" t="s">
        <v>1</v>
      </c>
      <c r="F611" s="251" t="s">
        <v>764</v>
      </c>
      <c r="G611" s="249"/>
      <c r="H611" s="252">
        <v>10.5</v>
      </c>
      <c r="I611" s="253"/>
      <c r="J611" s="249"/>
      <c r="K611" s="249"/>
      <c r="L611" s="254"/>
      <c r="M611" s="255"/>
      <c r="N611" s="256"/>
      <c r="O611" s="256"/>
      <c r="P611" s="256"/>
      <c r="Q611" s="256"/>
      <c r="R611" s="256"/>
      <c r="S611" s="256"/>
      <c r="T611" s="257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8" t="s">
        <v>173</v>
      </c>
      <c r="AU611" s="258" t="s">
        <v>86</v>
      </c>
      <c r="AV611" s="14" t="s">
        <v>86</v>
      </c>
      <c r="AW611" s="14" t="s">
        <v>32</v>
      </c>
      <c r="AX611" s="14" t="s">
        <v>76</v>
      </c>
      <c r="AY611" s="258" t="s">
        <v>162</v>
      </c>
    </row>
    <row r="612" s="15" customFormat="1">
      <c r="A612" s="15"/>
      <c r="B612" s="259"/>
      <c r="C612" s="260"/>
      <c r="D612" s="233" t="s">
        <v>173</v>
      </c>
      <c r="E612" s="261" t="s">
        <v>1</v>
      </c>
      <c r="F612" s="262" t="s">
        <v>176</v>
      </c>
      <c r="G612" s="260"/>
      <c r="H612" s="263">
        <v>10.5</v>
      </c>
      <c r="I612" s="264"/>
      <c r="J612" s="260"/>
      <c r="K612" s="260"/>
      <c r="L612" s="265"/>
      <c r="M612" s="266"/>
      <c r="N612" s="267"/>
      <c r="O612" s="267"/>
      <c r="P612" s="267"/>
      <c r="Q612" s="267"/>
      <c r="R612" s="267"/>
      <c r="S612" s="267"/>
      <c r="T612" s="268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69" t="s">
        <v>173</v>
      </c>
      <c r="AU612" s="269" t="s">
        <v>86</v>
      </c>
      <c r="AV612" s="15" t="s">
        <v>169</v>
      </c>
      <c r="AW612" s="15" t="s">
        <v>32</v>
      </c>
      <c r="AX612" s="15" t="s">
        <v>84</v>
      </c>
      <c r="AY612" s="269" t="s">
        <v>162</v>
      </c>
    </row>
    <row r="613" s="2" customFormat="1" ht="33" customHeight="1">
      <c r="A613" s="39"/>
      <c r="B613" s="40"/>
      <c r="C613" s="220" t="s">
        <v>765</v>
      </c>
      <c r="D613" s="220" t="s">
        <v>164</v>
      </c>
      <c r="E613" s="221" t="s">
        <v>766</v>
      </c>
      <c r="F613" s="222" t="s">
        <v>767</v>
      </c>
      <c r="G613" s="223" t="s">
        <v>216</v>
      </c>
      <c r="H613" s="224">
        <v>875</v>
      </c>
      <c r="I613" s="225"/>
      <c r="J613" s="226">
        <f>ROUND(I613*H613,2)</f>
        <v>0</v>
      </c>
      <c r="K613" s="222" t="s">
        <v>168</v>
      </c>
      <c r="L613" s="45"/>
      <c r="M613" s="227" t="s">
        <v>1</v>
      </c>
      <c r="N613" s="228" t="s">
        <v>41</v>
      </c>
      <c r="O613" s="92"/>
      <c r="P613" s="229">
        <f>O613*H613</f>
        <v>0</v>
      </c>
      <c r="Q613" s="229">
        <v>0.00064999999999999997</v>
      </c>
      <c r="R613" s="229">
        <f>Q613*H613</f>
        <v>0.56874999999999998</v>
      </c>
      <c r="S613" s="229">
        <v>0</v>
      </c>
      <c r="T613" s="230">
        <f>S613*H613</f>
        <v>0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1" t="s">
        <v>169</v>
      </c>
      <c r="AT613" s="231" t="s">
        <v>164</v>
      </c>
      <c r="AU613" s="231" t="s">
        <v>86</v>
      </c>
      <c r="AY613" s="18" t="s">
        <v>162</v>
      </c>
      <c r="BE613" s="232">
        <f>IF(N613="základní",J613,0)</f>
        <v>0</v>
      </c>
      <c r="BF613" s="232">
        <f>IF(N613="snížená",J613,0)</f>
        <v>0</v>
      </c>
      <c r="BG613" s="232">
        <f>IF(N613="zákl. přenesená",J613,0)</f>
        <v>0</v>
      </c>
      <c r="BH613" s="232">
        <f>IF(N613="sníž. přenesená",J613,0)</f>
        <v>0</v>
      </c>
      <c r="BI613" s="232">
        <f>IF(N613="nulová",J613,0)</f>
        <v>0</v>
      </c>
      <c r="BJ613" s="18" t="s">
        <v>84</v>
      </c>
      <c r="BK613" s="232">
        <f>ROUND(I613*H613,2)</f>
        <v>0</v>
      </c>
      <c r="BL613" s="18" t="s">
        <v>169</v>
      </c>
      <c r="BM613" s="231" t="s">
        <v>768</v>
      </c>
    </row>
    <row r="614" s="13" customFormat="1">
      <c r="A614" s="13"/>
      <c r="B614" s="238"/>
      <c r="C614" s="239"/>
      <c r="D614" s="233" t="s">
        <v>173</v>
      </c>
      <c r="E614" s="240" t="s">
        <v>1</v>
      </c>
      <c r="F614" s="241" t="s">
        <v>752</v>
      </c>
      <c r="G614" s="239"/>
      <c r="H614" s="240" t="s">
        <v>1</v>
      </c>
      <c r="I614" s="242"/>
      <c r="J614" s="239"/>
      <c r="K614" s="239"/>
      <c r="L614" s="243"/>
      <c r="M614" s="244"/>
      <c r="N614" s="245"/>
      <c r="O614" s="245"/>
      <c r="P614" s="245"/>
      <c r="Q614" s="245"/>
      <c r="R614" s="245"/>
      <c r="S614" s="245"/>
      <c r="T614" s="246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7" t="s">
        <v>173</v>
      </c>
      <c r="AU614" s="247" t="s">
        <v>86</v>
      </c>
      <c r="AV614" s="13" t="s">
        <v>84</v>
      </c>
      <c r="AW614" s="13" t="s">
        <v>32</v>
      </c>
      <c r="AX614" s="13" t="s">
        <v>76</v>
      </c>
      <c r="AY614" s="247" t="s">
        <v>162</v>
      </c>
    </row>
    <row r="615" s="14" customFormat="1">
      <c r="A615" s="14"/>
      <c r="B615" s="248"/>
      <c r="C615" s="249"/>
      <c r="D615" s="233" t="s">
        <v>173</v>
      </c>
      <c r="E615" s="250" t="s">
        <v>1</v>
      </c>
      <c r="F615" s="251" t="s">
        <v>753</v>
      </c>
      <c r="G615" s="249"/>
      <c r="H615" s="252">
        <v>875</v>
      </c>
      <c r="I615" s="253"/>
      <c r="J615" s="249"/>
      <c r="K615" s="249"/>
      <c r="L615" s="254"/>
      <c r="M615" s="255"/>
      <c r="N615" s="256"/>
      <c r="O615" s="256"/>
      <c r="P615" s="256"/>
      <c r="Q615" s="256"/>
      <c r="R615" s="256"/>
      <c r="S615" s="256"/>
      <c r="T615" s="257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58" t="s">
        <v>173</v>
      </c>
      <c r="AU615" s="258" t="s">
        <v>86</v>
      </c>
      <c r="AV615" s="14" t="s">
        <v>86</v>
      </c>
      <c r="AW615" s="14" t="s">
        <v>32</v>
      </c>
      <c r="AX615" s="14" t="s">
        <v>76</v>
      </c>
      <c r="AY615" s="258" t="s">
        <v>162</v>
      </c>
    </row>
    <row r="616" s="15" customFormat="1">
      <c r="A616" s="15"/>
      <c r="B616" s="259"/>
      <c r="C616" s="260"/>
      <c r="D616" s="233" t="s">
        <v>173</v>
      </c>
      <c r="E616" s="261" t="s">
        <v>1</v>
      </c>
      <c r="F616" s="262" t="s">
        <v>176</v>
      </c>
      <c r="G616" s="260"/>
      <c r="H616" s="263">
        <v>875</v>
      </c>
      <c r="I616" s="264"/>
      <c r="J616" s="260"/>
      <c r="K616" s="260"/>
      <c r="L616" s="265"/>
      <c r="M616" s="266"/>
      <c r="N616" s="267"/>
      <c r="O616" s="267"/>
      <c r="P616" s="267"/>
      <c r="Q616" s="267"/>
      <c r="R616" s="267"/>
      <c r="S616" s="267"/>
      <c r="T616" s="268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T616" s="269" t="s">
        <v>173</v>
      </c>
      <c r="AU616" s="269" t="s">
        <v>86</v>
      </c>
      <c r="AV616" s="15" t="s">
        <v>169</v>
      </c>
      <c r="AW616" s="15" t="s">
        <v>32</v>
      </c>
      <c r="AX616" s="15" t="s">
        <v>84</v>
      </c>
      <c r="AY616" s="269" t="s">
        <v>162</v>
      </c>
    </row>
    <row r="617" s="2" customFormat="1" ht="33" customHeight="1">
      <c r="A617" s="39"/>
      <c r="B617" s="40"/>
      <c r="C617" s="220" t="s">
        <v>769</v>
      </c>
      <c r="D617" s="220" t="s">
        <v>164</v>
      </c>
      <c r="E617" s="221" t="s">
        <v>770</v>
      </c>
      <c r="F617" s="222" t="s">
        <v>771</v>
      </c>
      <c r="G617" s="223" t="s">
        <v>216</v>
      </c>
      <c r="H617" s="224">
        <v>17</v>
      </c>
      <c r="I617" s="225"/>
      <c r="J617" s="226">
        <f>ROUND(I617*H617,2)</f>
        <v>0</v>
      </c>
      <c r="K617" s="222" t="s">
        <v>168</v>
      </c>
      <c r="L617" s="45"/>
      <c r="M617" s="227" t="s">
        <v>1</v>
      </c>
      <c r="N617" s="228" t="s">
        <v>41</v>
      </c>
      <c r="O617" s="92"/>
      <c r="P617" s="229">
        <f>O617*H617</f>
        <v>0</v>
      </c>
      <c r="Q617" s="229">
        <v>0.00038000000000000002</v>
      </c>
      <c r="R617" s="229">
        <f>Q617*H617</f>
        <v>0.0064600000000000005</v>
      </c>
      <c r="S617" s="229">
        <v>0</v>
      </c>
      <c r="T617" s="230">
        <f>S617*H617</f>
        <v>0</v>
      </c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R617" s="231" t="s">
        <v>169</v>
      </c>
      <c r="AT617" s="231" t="s">
        <v>164</v>
      </c>
      <c r="AU617" s="231" t="s">
        <v>86</v>
      </c>
      <c r="AY617" s="18" t="s">
        <v>162</v>
      </c>
      <c r="BE617" s="232">
        <f>IF(N617="základní",J617,0)</f>
        <v>0</v>
      </c>
      <c r="BF617" s="232">
        <f>IF(N617="snížená",J617,0)</f>
        <v>0</v>
      </c>
      <c r="BG617" s="232">
        <f>IF(N617="zákl. přenesená",J617,0)</f>
        <v>0</v>
      </c>
      <c r="BH617" s="232">
        <f>IF(N617="sníž. přenesená",J617,0)</f>
        <v>0</v>
      </c>
      <c r="BI617" s="232">
        <f>IF(N617="nulová",J617,0)</f>
        <v>0</v>
      </c>
      <c r="BJ617" s="18" t="s">
        <v>84</v>
      </c>
      <c r="BK617" s="232">
        <f>ROUND(I617*H617,2)</f>
        <v>0</v>
      </c>
      <c r="BL617" s="18" t="s">
        <v>169</v>
      </c>
      <c r="BM617" s="231" t="s">
        <v>772</v>
      </c>
    </row>
    <row r="618" s="13" customFormat="1">
      <c r="A618" s="13"/>
      <c r="B618" s="238"/>
      <c r="C618" s="239"/>
      <c r="D618" s="233" t="s">
        <v>173</v>
      </c>
      <c r="E618" s="240" t="s">
        <v>1</v>
      </c>
      <c r="F618" s="241" t="s">
        <v>758</v>
      </c>
      <c r="G618" s="239"/>
      <c r="H618" s="240" t="s">
        <v>1</v>
      </c>
      <c r="I618" s="242"/>
      <c r="J618" s="239"/>
      <c r="K618" s="239"/>
      <c r="L618" s="243"/>
      <c r="M618" s="244"/>
      <c r="N618" s="245"/>
      <c r="O618" s="245"/>
      <c r="P618" s="245"/>
      <c r="Q618" s="245"/>
      <c r="R618" s="245"/>
      <c r="S618" s="245"/>
      <c r="T618" s="246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47" t="s">
        <v>173</v>
      </c>
      <c r="AU618" s="247" t="s">
        <v>86</v>
      </c>
      <c r="AV618" s="13" t="s">
        <v>84</v>
      </c>
      <c r="AW618" s="13" t="s">
        <v>32</v>
      </c>
      <c r="AX618" s="13" t="s">
        <v>76</v>
      </c>
      <c r="AY618" s="247" t="s">
        <v>162</v>
      </c>
    </row>
    <row r="619" s="14" customFormat="1">
      <c r="A619" s="14"/>
      <c r="B619" s="248"/>
      <c r="C619" s="249"/>
      <c r="D619" s="233" t="s">
        <v>173</v>
      </c>
      <c r="E619" s="250" t="s">
        <v>1</v>
      </c>
      <c r="F619" s="251" t="s">
        <v>253</v>
      </c>
      <c r="G619" s="249"/>
      <c r="H619" s="252">
        <v>17</v>
      </c>
      <c r="I619" s="253"/>
      <c r="J619" s="249"/>
      <c r="K619" s="249"/>
      <c r="L619" s="254"/>
      <c r="M619" s="255"/>
      <c r="N619" s="256"/>
      <c r="O619" s="256"/>
      <c r="P619" s="256"/>
      <c r="Q619" s="256"/>
      <c r="R619" s="256"/>
      <c r="S619" s="256"/>
      <c r="T619" s="257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8" t="s">
        <v>173</v>
      </c>
      <c r="AU619" s="258" t="s">
        <v>86</v>
      </c>
      <c r="AV619" s="14" t="s">
        <v>86</v>
      </c>
      <c r="AW619" s="14" t="s">
        <v>32</v>
      </c>
      <c r="AX619" s="14" t="s">
        <v>76</v>
      </c>
      <c r="AY619" s="258" t="s">
        <v>162</v>
      </c>
    </row>
    <row r="620" s="15" customFormat="1">
      <c r="A620" s="15"/>
      <c r="B620" s="259"/>
      <c r="C620" s="260"/>
      <c r="D620" s="233" t="s">
        <v>173</v>
      </c>
      <c r="E620" s="261" t="s">
        <v>1</v>
      </c>
      <c r="F620" s="262" t="s">
        <v>176</v>
      </c>
      <c r="G620" s="260"/>
      <c r="H620" s="263">
        <v>17</v>
      </c>
      <c r="I620" s="264"/>
      <c r="J620" s="260"/>
      <c r="K620" s="260"/>
      <c r="L620" s="265"/>
      <c r="M620" s="266"/>
      <c r="N620" s="267"/>
      <c r="O620" s="267"/>
      <c r="P620" s="267"/>
      <c r="Q620" s="267"/>
      <c r="R620" s="267"/>
      <c r="S620" s="267"/>
      <c r="T620" s="268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T620" s="269" t="s">
        <v>173</v>
      </c>
      <c r="AU620" s="269" t="s">
        <v>86</v>
      </c>
      <c r="AV620" s="15" t="s">
        <v>169</v>
      </c>
      <c r="AW620" s="15" t="s">
        <v>32</v>
      </c>
      <c r="AX620" s="15" t="s">
        <v>84</v>
      </c>
      <c r="AY620" s="269" t="s">
        <v>162</v>
      </c>
    </row>
    <row r="621" s="2" customFormat="1" ht="37.8" customHeight="1">
      <c r="A621" s="39"/>
      <c r="B621" s="40"/>
      <c r="C621" s="220" t="s">
        <v>773</v>
      </c>
      <c r="D621" s="220" t="s">
        <v>164</v>
      </c>
      <c r="E621" s="221" t="s">
        <v>774</v>
      </c>
      <c r="F621" s="222" t="s">
        <v>775</v>
      </c>
      <c r="G621" s="223" t="s">
        <v>167</v>
      </c>
      <c r="H621" s="224">
        <v>10.5</v>
      </c>
      <c r="I621" s="225"/>
      <c r="J621" s="226">
        <f>ROUND(I621*H621,2)</f>
        <v>0</v>
      </c>
      <c r="K621" s="222" t="s">
        <v>168</v>
      </c>
      <c r="L621" s="45"/>
      <c r="M621" s="227" t="s">
        <v>1</v>
      </c>
      <c r="N621" s="228" t="s">
        <v>41</v>
      </c>
      <c r="O621" s="92"/>
      <c r="P621" s="229">
        <f>O621*H621</f>
        <v>0</v>
      </c>
      <c r="Q621" s="229">
        <v>0.0025999999999999999</v>
      </c>
      <c r="R621" s="229">
        <f>Q621*H621</f>
        <v>0.027299999999999998</v>
      </c>
      <c r="S621" s="229">
        <v>0</v>
      </c>
      <c r="T621" s="230">
        <f>S621*H621</f>
        <v>0</v>
      </c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R621" s="231" t="s">
        <v>169</v>
      </c>
      <c r="AT621" s="231" t="s">
        <v>164</v>
      </c>
      <c r="AU621" s="231" t="s">
        <v>86</v>
      </c>
      <c r="AY621" s="18" t="s">
        <v>162</v>
      </c>
      <c r="BE621" s="232">
        <f>IF(N621="základní",J621,0)</f>
        <v>0</v>
      </c>
      <c r="BF621" s="232">
        <f>IF(N621="snížená",J621,0)</f>
        <v>0</v>
      </c>
      <c r="BG621" s="232">
        <f>IF(N621="zákl. přenesená",J621,0)</f>
        <v>0</v>
      </c>
      <c r="BH621" s="232">
        <f>IF(N621="sníž. přenesená",J621,0)</f>
        <v>0</v>
      </c>
      <c r="BI621" s="232">
        <f>IF(N621="nulová",J621,0)</f>
        <v>0</v>
      </c>
      <c r="BJ621" s="18" t="s">
        <v>84</v>
      </c>
      <c r="BK621" s="232">
        <f>ROUND(I621*H621,2)</f>
        <v>0</v>
      </c>
      <c r="BL621" s="18" t="s">
        <v>169</v>
      </c>
      <c r="BM621" s="231" t="s">
        <v>776</v>
      </c>
    </row>
    <row r="622" s="13" customFormat="1">
      <c r="A622" s="13"/>
      <c r="B622" s="238"/>
      <c r="C622" s="239"/>
      <c r="D622" s="233" t="s">
        <v>173</v>
      </c>
      <c r="E622" s="240" t="s">
        <v>1</v>
      </c>
      <c r="F622" s="241" t="s">
        <v>763</v>
      </c>
      <c r="G622" s="239"/>
      <c r="H622" s="240" t="s">
        <v>1</v>
      </c>
      <c r="I622" s="242"/>
      <c r="J622" s="239"/>
      <c r="K622" s="239"/>
      <c r="L622" s="243"/>
      <c r="M622" s="244"/>
      <c r="N622" s="245"/>
      <c r="O622" s="245"/>
      <c r="P622" s="245"/>
      <c r="Q622" s="245"/>
      <c r="R622" s="245"/>
      <c r="S622" s="245"/>
      <c r="T622" s="246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47" t="s">
        <v>173</v>
      </c>
      <c r="AU622" s="247" t="s">
        <v>86</v>
      </c>
      <c r="AV622" s="13" t="s">
        <v>84</v>
      </c>
      <c r="AW622" s="13" t="s">
        <v>32</v>
      </c>
      <c r="AX622" s="13" t="s">
        <v>76</v>
      </c>
      <c r="AY622" s="247" t="s">
        <v>162</v>
      </c>
    </row>
    <row r="623" s="14" customFormat="1">
      <c r="A623" s="14"/>
      <c r="B623" s="248"/>
      <c r="C623" s="249"/>
      <c r="D623" s="233" t="s">
        <v>173</v>
      </c>
      <c r="E623" s="250" t="s">
        <v>1</v>
      </c>
      <c r="F623" s="251" t="s">
        <v>764</v>
      </c>
      <c r="G623" s="249"/>
      <c r="H623" s="252">
        <v>10.5</v>
      </c>
      <c r="I623" s="253"/>
      <c r="J623" s="249"/>
      <c r="K623" s="249"/>
      <c r="L623" s="254"/>
      <c r="M623" s="255"/>
      <c r="N623" s="256"/>
      <c r="O623" s="256"/>
      <c r="P623" s="256"/>
      <c r="Q623" s="256"/>
      <c r="R623" s="256"/>
      <c r="S623" s="256"/>
      <c r="T623" s="257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58" t="s">
        <v>173</v>
      </c>
      <c r="AU623" s="258" t="s">
        <v>86</v>
      </c>
      <c r="AV623" s="14" t="s">
        <v>86</v>
      </c>
      <c r="AW623" s="14" t="s">
        <v>32</v>
      </c>
      <c r="AX623" s="14" t="s">
        <v>76</v>
      </c>
      <c r="AY623" s="258" t="s">
        <v>162</v>
      </c>
    </row>
    <row r="624" s="15" customFormat="1">
      <c r="A624" s="15"/>
      <c r="B624" s="259"/>
      <c r="C624" s="260"/>
      <c r="D624" s="233" t="s">
        <v>173</v>
      </c>
      <c r="E624" s="261" t="s">
        <v>1</v>
      </c>
      <c r="F624" s="262" t="s">
        <v>176</v>
      </c>
      <c r="G624" s="260"/>
      <c r="H624" s="263">
        <v>10.5</v>
      </c>
      <c r="I624" s="264"/>
      <c r="J624" s="260"/>
      <c r="K624" s="260"/>
      <c r="L624" s="265"/>
      <c r="M624" s="266"/>
      <c r="N624" s="267"/>
      <c r="O624" s="267"/>
      <c r="P624" s="267"/>
      <c r="Q624" s="267"/>
      <c r="R624" s="267"/>
      <c r="S624" s="267"/>
      <c r="T624" s="268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T624" s="269" t="s">
        <v>173</v>
      </c>
      <c r="AU624" s="269" t="s">
        <v>86</v>
      </c>
      <c r="AV624" s="15" t="s">
        <v>169</v>
      </c>
      <c r="AW624" s="15" t="s">
        <v>32</v>
      </c>
      <c r="AX624" s="15" t="s">
        <v>84</v>
      </c>
      <c r="AY624" s="269" t="s">
        <v>162</v>
      </c>
    </row>
    <row r="625" s="2" customFormat="1" ht="49.05" customHeight="1">
      <c r="A625" s="39"/>
      <c r="B625" s="40"/>
      <c r="C625" s="220" t="s">
        <v>777</v>
      </c>
      <c r="D625" s="220" t="s">
        <v>164</v>
      </c>
      <c r="E625" s="221" t="s">
        <v>778</v>
      </c>
      <c r="F625" s="222" t="s">
        <v>779</v>
      </c>
      <c r="G625" s="223" t="s">
        <v>216</v>
      </c>
      <c r="H625" s="224">
        <v>290</v>
      </c>
      <c r="I625" s="225"/>
      <c r="J625" s="226">
        <f>ROUND(I625*H625,2)</f>
        <v>0</v>
      </c>
      <c r="K625" s="222" t="s">
        <v>168</v>
      </c>
      <c r="L625" s="45"/>
      <c r="M625" s="227" t="s">
        <v>1</v>
      </c>
      <c r="N625" s="228" t="s">
        <v>41</v>
      </c>
      <c r="O625" s="92"/>
      <c r="P625" s="229">
        <f>O625*H625</f>
        <v>0</v>
      </c>
      <c r="Q625" s="229">
        <v>0.029999999999999999</v>
      </c>
      <c r="R625" s="229">
        <f>Q625*H625</f>
        <v>8.6999999999999993</v>
      </c>
      <c r="S625" s="229">
        <v>0</v>
      </c>
      <c r="T625" s="230">
        <f>S625*H625</f>
        <v>0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231" t="s">
        <v>169</v>
      </c>
      <c r="AT625" s="231" t="s">
        <v>164</v>
      </c>
      <c r="AU625" s="231" t="s">
        <v>86</v>
      </c>
      <c r="AY625" s="18" t="s">
        <v>162</v>
      </c>
      <c r="BE625" s="232">
        <f>IF(N625="základní",J625,0)</f>
        <v>0</v>
      </c>
      <c r="BF625" s="232">
        <f>IF(N625="snížená",J625,0)</f>
        <v>0</v>
      </c>
      <c r="BG625" s="232">
        <f>IF(N625="zákl. přenesená",J625,0)</f>
        <v>0</v>
      </c>
      <c r="BH625" s="232">
        <f>IF(N625="sníž. přenesená",J625,0)</f>
        <v>0</v>
      </c>
      <c r="BI625" s="232">
        <f>IF(N625="nulová",J625,0)</f>
        <v>0</v>
      </c>
      <c r="BJ625" s="18" t="s">
        <v>84</v>
      </c>
      <c r="BK625" s="232">
        <f>ROUND(I625*H625,2)</f>
        <v>0</v>
      </c>
      <c r="BL625" s="18" t="s">
        <v>169</v>
      </c>
      <c r="BM625" s="231" t="s">
        <v>780</v>
      </c>
    </row>
    <row r="626" s="13" customFormat="1">
      <c r="A626" s="13"/>
      <c r="B626" s="238"/>
      <c r="C626" s="239"/>
      <c r="D626" s="233" t="s">
        <v>173</v>
      </c>
      <c r="E626" s="240" t="s">
        <v>1</v>
      </c>
      <c r="F626" s="241" t="s">
        <v>781</v>
      </c>
      <c r="G626" s="239"/>
      <c r="H626" s="240" t="s">
        <v>1</v>
      </c>
      <c r="I626" s="242"/>
      <c r="J626" s="239"/>
      <c r="K626" s="239"/>
      <c r="L626" s="243"/>
      <c r="M626" s="244"/>
      <c r="N626" s="245"/>
      <c r="O626" s="245"/>
      <c r="P626" s="245"/>
      <c r="Q626" s="245"/>
      <c r="R626" s="245"/>
      <c r="S626" s="245"/>
      <c r="T626" s="246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7" t="s">
        <v>173</v>
      </c>
      <c r="AU626" s="247" t="s">
        <v>86</v>
      </c>
      <c r="AV626" s="13" t="s">
        <v>84</v>
      </c>
      <c r="AW626" s="13" t="s">
        <v>32</v>
      </c>
      <c r="AX626" s="13" t="s">
        <v>76</v>
      </c>
      <c r="AY626" s="247" t="s">
        <v>162</v>
      </c>
    </row>
    <row r="627" s="14" customFormat="1">
      <c r="A627" s="14"/>
      <c r="B627" s="248"/>
      <c r="C627" s="249"/>
      <c r="D627" s="233" t="s">
        <v>173</v>
      </c>
      <c r="E627" s="250" t="s">
        <v>1</v>
      </c>
      <c r="F627" s="251" t="s">
        <v>782</v>
      </c>
      <c r="G627" s="249"/>
      <c r="H627" s="252">
        <v>290</v>
      </c>
      <c r="I627" s="253"/>
      <c r="J627" s="249"/>
      <c r="K627" s="249"/>
      <c r="L627" s="254"/>
      <c r="M627" s="255"/>
      <c r="N627" s="256"/>
      <c r="O627" s="256"/>
      <c r="P627" s="256"/>
      <c r="Q627" s="256"/>
      <c r="R627" s="256"/>
      <c r="S627" s="256"/>
      <c r="T627" s="257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8" t="s">
        <v>173</v>
      </c>
      <c r="AU627" s="258" t="s">
        <v>86</v>
      </c>
      <c r="AV627" s="14" t="s">
        <v>86</v>
      </c>
      <c r="AW627" s="14" t="s">
        <v>32</v>
      </c>
      <c r="AX627" s="14" t="s">
        <v>76</v>
      </c>
      <c r="AY627" s="258" t="s">
        <v>162</v>
      </c>
    </row>
    <row r="628" s="15" customFormat="1">
      <c r="A628" s="15"/>
      <c r="B628" s="259"/>
      <c r="C628" s="260"/>
      <c r="D628" s="233" t="s">
        <v>173</v>
      </c>
      <c r="E628" s="261" t="s">
        <v>1</v>
      </c>
      <c r="F628" s="262" t="s">
        <v>176</v>
      </c>
      <c r="G628" s="260"/>
      <c r="H628" s="263">
        <v>290</v>
      </c>
      <c r="I628" s="264"/>
      <c r="J628" s="260"/>
      <c r="K628" s="260"/>
      <c r="L628" s="265"/>
      <c r="M628" s="266"/>
      <c r="N628" s="267"/>
      <c r="O628" s="267"/>
      <c r="P628" s="267"/>
      <c r="Q628" s="267"/>
      <c r="R628" s="267"/>
      <c r="S628" s="267"/>
      <c r="T628" s="268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T628" s="269" t="s">
        <v>173</v>
      </c>
      <c r="AU628" s="269" t="s">
        <v>86</v>
      </c>
      <c r="AV628" s="15" t="s">
        <v>169</v>
      </c>
      <c r="AW628" s="15" t="s">
        <v>32</v>
      </c>
      <c r="AX628" s="15" t="s">
        <v>84</v>
      </c>
      <c r="AY628" s="269" t="s">
        <v>162</v>
      </c>
    </row>
    <row r="629" s="2" customFormat="1" ht="37.8" customHeight="1">
      <c r="A629" s="39"/>
      <c r="B629" s="40"/>
      <c r="C629" s="220" t="s">
        <v>783</v>
      </c>
      <c r="D629" s="220" t="s">
        <v>164</v>
      </c>
      <c r="E629" s="221" t="s">
        <v>784</v>
      </c>
      <c r="F629" s="222" t="s">
        <v>785</v>
      </c>
      <c r="G629" s="223" t="s">
        <v>216</v>
      </c>
      <c r="H629" s="224">
        <v>32</v>
      </c>
      <c r="I629" s="225"/>
      <c r="J629" s="226">
        <f>ROUND(I629*H629,2)</f>
        <v>0</v>
      </c>
      <c r="K629" s="222" t="s">
        <v>168</v>
      </c>
      <c r="L629" s="45"/>
      <c r="M629" s="227" t="s">
        <v>1</v>
      </c>
      <c r="N629" s="228" t="s">
        <v>41</v>
      </c>
      <c r="O629" s="92"/>
      <c r="P629" s="229">
        <f>O629*H629</f>
        <v>0</v>
      </c>
      <c r="Q629" s="229">
        <v>0.05611</v>
      </c>
      <c r="R629" s="229">
        <f>Q629*H629</f>
        <v>1.79552</v>
      </c>
      <c r="S629" s="229">
        <v>0</v>
      </c>
      <c r="T629" s="230">
        <f>S629*H629</f>
        <v>0</v>
      </c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R629" s="231" t="s">
        <v>169</v>
      </c>
      <c r="AT629" s="231" t="s">
        <v>164</v>
      </c>
      <c r="AU629" s="231" t="s">
        <v>86</v>
      </c>
      <c r="AY629" s="18" t="s">
        <v>162</v>
      </c>
      <c r="BE629" s="232">
        <f>IF(N629="základní",J629,0)</f>
        <v>0</v>
      </c>
      <c r="BF629" s="232">
        <f>IF(N629="snížená",J629,0)</f>
        <v>0</v>
      </c>
      <c r="BG629" s="232">
        <f>IF(N629="zákl. přenesená",J629,0)</f>
        <v>0</v>
      </c>
      <c r="BH629" s="232">
        <f>IF(N629="sníž. přenesená",J629,0)</f>
        <v>0</v>
      </c>
      <c r="BI629" s="232">
        <f>IF(N629="nulová",J629,0)</f>
        <v>0</v>
      </c>
      <c r="BJ629" s="18" t="s">
        <v>84</v>
      </c>
      <c r="BK629" s="232">
        <f>ROUND(I629*H629,2)</f>
        <v>0</v>
      </c>
      <c r="BL629" s="18" t="s">
        <v>169</v>
      </c>
      <c r="BM629" s="231" t="s">
        <v>786</v>
      </c>
    </row>
    <row r="630" s="13" customFormat="1">
      <c r="A630" s="13"/>
      <c r="B630" s="238"/>
      <c r="C630" s="239"/>
      <c r="D630" s="233" t="s">
        <v>173</v>
      </c>
      <c r="E630" s="240" t="s">
        <v>1</v>
      </c>
      <c r="F630" s="241" t="s">
        <v>787</v>
      </c>
      <c r="G630" s="239"/>
      <c r="H630" s="240" t="s">
        <v>1</v>
      </c>
      <c r="I630" s="242"/>
      <c r="J630" s="239"/>
      <c r="K630" s="239"/>
      <c r="L630" s="243"/>
      <c r="M630" s="244"/>
      <c r="N630" s="245"/>
      <c r="O630" s="245"/>
      <c r="P630" s="245"/>
      <c r="Q630" s="245"/>
      <c r="R630" s="245"/>
      <c r="S630" s="245"/>
      <c r="T630" s="246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47" t="s">
        <v>173</v>
      </c>
      <c r="AU630" s="247" t="s">
        <v>86</v>
      </c>
      <c r="AV630" s="13" t="s">
        <v>84</v>
      </c>
      <c r="AW630" s="13" t="s">
        <v>32</v>
      </c>
      <c r="AX630" s="13" t="s">
        <v>76</v>
      </c>
      <c r="AY630" s="247" t="s">
        <v>162</v>
      </c>
    </row>
    <row r="631" s="14" customFormat="1">
      <c r="A631" s="14"/>
      <c r="B631" s="248"/>
      <c r="C631" s="249"/>
      <c r="D631" s="233" t="s">
        <v>173</v>
      </c>
      <c r="E631" s="250" t="s">
        <v>1</v>
      </c>
      <c r="F631" s="251" t="s">
        <v>342</v>
      </c>
      <c r="G631" s="249"/>
      <c r="H631" s="252">
        <v>32</v>
      </c>
      <c r="I631" s="253"/>
      <c r="J631" s="249"/>
      <c r="K631" s="249"/>
      <c r="L631" s="254"/>
      <c r="M631" s="255"/>
      <c r="N631" s="256"/>
      <c r="O631" s="256"/>
      <c r="P631" s="256"/>
      <c r="Q631" s="256"/>
      <c r="R631" s="256"/>
      <c r="S631" s="256"/>
      <c r="T631" s="257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T631" s="258" t="s">
        <v>173</v>
      </c>
      <c r="AU631" s="258" t="s">
        <v>86</v>
      </c>
      <c r="AV631" s="14" t="s">
        <v>86</v>
      </c>
      <c r="AW631" s="14" t="s">
        <v>32</v>
      </c>
      <c r="AX631" s="14" t="s">
        <v>76</v>
      </c>
      <c r="AY631" s="258" t="s">
        <v>162</v>
      </c>
    </row>
    <row r="632" s="15" customFormat="1">
      <c r="A632" s="15"/>
      <c r="B632" s="259"/>
      <c r="C632" s="260"/>
      <c r="D632" s="233" t="s">
        <v>173</v>
      </c>
      <c r="E632" s="261" t="s">
        <v>1</v>
      </c>
      <c r="F632" s="262" t="s">
        <v>176</v>
      </c>
      <c r="G632" s="260"/>
      <c r="H632" s="263">
        <v>32</v>
      </c>
      <c r="I632" s="264"/>
      <c r="J632" s="260"/>
      <c r="K632" s="260"/>
      <c r="L632" s="265"/>
      <c r="M632" s="266"/>
      <c r="N632" s="267"/>
      <c r="O632" s="267"/>
      <c r="P632" s="267"/>
      <c r="Q632" s="267"/>
      <c r="R632" s="267"/>
      <c r="S632" s="267"/>
      <c r="T632" s="268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T632" s="269" t="s">
        <v>173</v>
      </c>
      <c r="AU632" s="269" t="s">
        <v>86</v>
      </c>
      <c r="AV632" s="15" t="s">
        <v>169</v>
      </c>
      <c r="AW632" s="15" t="s">
        <v>32</v>
      </c>
      <c r="AX632" s="15" t="s">
        <v>84</v>
      </c>
      <c r="AY632" s="269" t="s">
        <v>162</v>
      </c>
    </row>
    <row r="633" s="2" customFormat="1" ht="66.75" customHeight="1">
      <c r="A633" s="39"/>
      <c r="B633" s="40"/>
      <c r="C633" s="220" t="s">
        <v>788</v>
      </c>
      <c r="D633" s="220" t="s">
        <v>164</v>
      </c>
      <c r="E633" s="221" t="s">
        <v>789</v>
      </c>
      <c r="F633" s="222" t="s">
        <v>790</v>
      </c>
      <c r="G633" s="223" t="s">
        <v>216</v>
      </c>
      <c r="H633" s="224">
        <v>135</v>
      </c>
      <c r="I633" s="225"/>
      <c r="J633" s="226">
        <f>ROUND(I633*H633,2)</f>
        <v>0</v>
      </c>
      <c r="K633" s="222" t="s">
        <v>168</v>
      </c>
      <c r="L633" s="45"/>
      <c r="M633" s="227" t="s">
        <v>1</v>
      </c>
      <c r="N633" s="228" t="s">
        <v>41</v>
      </c>
      <c r="O633" s="92"/>
      <c r="P633" s="229">
        <f>O633*H633</f>
        <v>0</v>
      </c>
      <c r="Q633" s="229">
        <v>0</v>
      </c>
      <c r="R633" s="229">
        <f>Q633*H633</f>
        <v>0</v>
      </c>
      <c r="S633" s="229">
        <v>0</v>
      </c>
      <c r="T633" s="230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231" t="s">
        <v>169</v>
      </c>
      <c r="AT633" s="231" t="s">
        <v>164</v>
      </c>
      <c r="AU633" s="231" t="s">
        <v>86</v>
      </c>
      <c r="AY633" s="18" t="s">
        <v>162</v>
      </c>
      <c r="BE633" s="232">
        <f>IF(N633="základní",J633,0)</f>
        <v>0</v>
      </c>
      <c r="BF633" s="232">
        <f>IF(N633="snížená",J633,0)</f>
        <v>0</v>
      </c>
      <c r="BG633" s="232">
        <f>IF(N633="zákl. přenesená",J633,0)</f>
        <v>0</v>
      </c>
      <c r="BH633" s="232">
        <f>IF(N633="sníž. přenesená",J633,0)</f>
        <v>0</v>
      </c>
      <c r="BI633" s="232">
        <f>IF(N633="nulová",J633,0)</f>
        <v>0</v>
      </c>
      <c r="BJ633" s="18" t="s">
        <v>84</v>
      </c>
      <c r="BK633" s="232">
        <f>ROUND(I633*H633,2)</f>
        <v>0</v>
      </c>
      <c r="BL633" s="18" t="s">
        <v>169</v>
      </c>
      <c r="BM633" s="231" t="s">
        <v>791</v>
      </c>
    </row>
    <row r="634" s="13" customFormat="1">
      <c r="A634" s="13"/>
      <c r="B634" s="238"/>
      <c r="C634" s="239"/>
      <c r="D634" s="233" t="s">
        <v>173</v>
      </c>
      <c r="E634" s="240" t="s">
        <v>1</v>
      </c>
      <c r="F634" s="241" t="s">
        <v>219</v>
      </c>
      <c r="G634" s="239"/>
      <c r="H634" s="240" t="s">
        <v>1</v>
      </c>
      <c r="I634" s="242"/>
      <c r="J634" s="239"/>
      <c r="K634" s="239"/>
      <c r="L634" s="243"/>
      <c r="M634" s="244"/>
      <c r="N634" s="245"/>
      <c r="O634" s="245"/>
      <c r="P634" s="245"/>
      <c r="Q634" s="245"/>
      <c r="R634" s="245"/>
      <c r="S634" s="245"/>
      <c r="T634" s="246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7" t="s">
        <v>173</v>
      </c>
      <c r="AU634" s="247" t="s">
        <v>86</v>
      </c>
      <c r="AV634" s="13" t="s">
        <v>84</v>
      </c>
      <c r="AW634" s="13" t="s">
        <v>32</v>
      </c>
      <c r="AX634" s="13" t="s">
        <v>76</v>
      </c>
      <c r="AY634" s="247" t="s">
        <v>162</v>
      </c>
    </row>
    <row r="635" s="14" customFormat="1">
      <c r="A635" s="14"/>
      <c r="B635" s="248"/>
      <c r="C635" s="249"/>
      <c r="D635" s="233" t="s">
        <v>173</v>
      </c>
      <c r="E635" s="250" t="s">
        <v>1</v>
      </c>
      <c r="F635" s="251" t="s">
        <v>220</v>
      </c>
      <c r="G635" s="249"/>
      <c r="H635" s="252">
        <v>135</v>
      </c>
      <c r="I635" s="253"/>
      <c r="J635" s="249"/>
      <c r="K635" s="249"/>
      <c r="L635" s="254"/>
      <c r="M635" s="255"/>
      <c r="N635" s="256"/>
      <c r="O635" s="256"/>
      <c r="P635" s="256"/>
      <c r="Q635" s="256"/>
      <c r="R635" s="256"/>
      <c r="S635" s="256"/>
      <c r="T635" s="257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8" t="s">
        <v>173</v>
      </c>
      <c r="AU635" s="258" t="s">
        <v>86</v>
      </c>
      <c r="AV635" s="14" t="s">
        <v>86</v>
      </c>
      <c r="AW635" s="14" t="s">
        <v>32</v>
      </c>
      <c r="AX635" s="14" t="s">
        <v>76</v>
      </c>
      <c r="AY635" s="258" t="s">
        <v>162</v>
      </c>
    </row>
    <row r="636" s="15" customFormat="1">
      <c r="A636" s="15"/>
      <c r="B636" s="259"/>
      <c r="C636" s="260"/>
      <c r="D636" s="233" t="s">
        <v>173</v>
      </c>
      <c r="E636" s="261" t="s">
        <v>1</v>
      </c>
      <c r="F636" s="262" t="s">
        <v>176</v>
      </c>
      <c r="G636" s="260"/>
      <c r="H636" s="263">
        <v>135</v>
      </c>
      <c r="I636" s="264"/>
      <c r="J636" s="260"/>
      <c r="K636" s="260"/>
      <c r="L636" s="265"/>
      <c r="M636" s="266"/>
      <c r="N636" s="267"/>
      <c r="O636" s="267"/>
      <c r="P636" s="267"/>
      <c r="Q636" s="267"/>
      <c r="R636" s="267"/>
      <c r="S636" s="267"/>
      <c r="T636" s="268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T636" s="269" t="s">
        <v>173</v>
      </c>
      <c r="AU636" s="269" t="s">
        <v>86</v>
      </c>
      <c r="AV636" s="15" t="s">
        <v>169</v>
      </c>
      <c r="AW636" s="15" t="s">
        <v>32</v>
      </c>
      <c r="AX636" s="15" t="s">
        <v>84</v>
      </c>
      <c r="AY636" s="269" t="s">
        <v>162</v>
      </c>
    </row>
    <row r="637" s="2" customFormat="1" ht="78" customHeight="1">
      <c r="A637" s="39"/>
      <c r="B637" s="40"/>
      <c r="C637" s="220" t="s">
        <v>792</v>
      </c>
      <c r="D637" s="220" t="s">
        <v>164</v>
      </c>
      <c r="E637" s="221" t="s">
        <v>793</v>
      </c>
      <c r="F637" s="222" t="s">
        <v>794</v>
      </c>
      <c r="G637" s="223" t="s">
        <v>216</v>
      </c>
      <c r="H637" s="224">
        <v>160</v>
      </c>
      <c r="I637" s="225"/>
      <c r="J637" s="226">
        <f>ROUND(I637*H637,2)</f>
        <v>0</v>
      </c>
      <c r="K637" s="222" t="s">
        <v>168</v>
      </c>
      <c r="L637" s="45"/>
      <c r="M637" s="227" t="s">
        <v>1</v>
      </c>
      <c r="N637" s="228" t="s">
        <v>41</v>
      </c>
      <c r="O637" s="92"/>
      <c r="P637" s="229">
        <f>O637*H637</f>
        <v>0</v>
      </c>
      <c r="Q637" s="229">
        <v>9.0000000000000006E-05</v>
      </c>
      <c r="R637" s="229">
        <f>Q637*H637</f>
        <v>0.014400000000000001</v>
      </c>
      <c r="S637" s="229">
        <v>0.042000000000000003</v>
      </c>
      <c r="T637" s="230">
        <f>S637*H637</f>
        <v>6.7200000000000006</v>
      </c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R637" s="231" t="s">
        <v>169</v>
      </c>
      <c r="AT637" s="231" t="s">
        <v>164</v>
      </c>
      <c r="AU637" s="231" t="s">
        <v>86</v>
      </c>
      <c r="AY637" s="18" t="s">
        <v>162</v>
      </c>
      <c r="BE637" s="232">
        <f>IF(N637="základní",J637,0)</f>
        <v>0</v>
      </c>
      <c r="BF637" s="232">
        <f>IF(N637="snížená",J637,0)</f>
        <v>0</v>
      </c>
      <c r="BG637" s="232">
        <f>IF(N637="zákl. přenesená",J637,0)</f>
        <v>0</v>
      </c>
      <c r="BH637" s="232">
        <f>IF(N637="sníž. přenesená",J637,0)</f>
        <v>0</v>
      </c>
      <c r="BI637" s="232">
        <f>IF(N637="nulová",J637,0)</f>
        <v>0</v>
      </c>
      <c r="BJ637" s="18" t="s">
        <v>84</v>
      </c>
      <c r="BK637" s="232">
        <f>ROUND(I637*H637,2)</f>
        <v>0</v>
      </c>
      <c r="BL637" s="18" t="s">
        <v>169</v>
      </c>
      <c r="BM637" s="231" t="s">
        <v>795</v>
      </c>
    </row>
    <row r="638" s="2" customFormat="1">
      <c r="A638" s="39"/>
      <c r="B638" s="40"/>
      <c r="C638" s="41"/>
      <c r="D638" s="233" t="s">
        <v>171</v>
      </c>
      <c r="E638" s="41"/>
      <c r="F638" s="234" t="s">
        <v>193</v>
      </c>
      <c r="G638" s="41"/>
      <c r="H638" s="41"/>
      <c r="I638" s="235"/>
      <c r="J638" s="41"/>
      <c r="K638" s="41"/>
      <c r="L638" s="45"/>
      <c r="M638" s="236"/>
      <c r="N638" s="237"/>
      <c r="O638" s="92"/>
      <c r="P638" s="92"/>
      <c r="Q638" s="92"/>
      <c r="R638" s="92"/>
      <c r="S638" s="92"/>
      <c r="T638" s="93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T638" s="18" t="s">
        <v>171</v>
      </c>
      <c r="AU638" s="18" t="s">
        <v>86</v>
      </c>
    </row>
    <row r="639" s="13" customFormat="1">
      <c r="A639" s="13"/>
      <c r="B639" s="238"/>
      <c r="C639" s="239"/>
      <c r="D639" s="233" t="s">
        <v>173</v>
      </c>
      <c r="E639" s="240" t="s">
        <v>1</v>
      </c>
      <c r="F639" s="241" t="s">
        <v>796</v>
      </c>
      <c r="G639" s="239"/>
      <c r="H639" s="240" t="s">
        <v>1</v>
      </c>
      <c r="I639" s="242"/>
      <c r="J639" s="239"/>
      <c r="K639" s="239"/>
      <c r="L639" s="243"/>
      <c r="M639" s="244"/>
      <c r="N639" s="245"/>
      <c r="O639" s="245"/>
      <c r="P639" s="245"/>
      <c r="Q639" s="245"/>
      <c r="R639" s="245"/>
      <c r="S639" s="245"/>
      <c r="T639" s="246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7" t="s">
        <v>173</v>
      </c>
      <c r="AU639" s="247" t="s">
        <v>86</v>
      </c>
      <c r="AV639" s="13" t="s">
        <v>84</v>
      </c>
      <c r="AW639" s="13" t="s">
        <v>32</v>
      </c>
      <c r="AX639" s="13" t="s">
        <v>76</v>
      </c>
      <c r="AY639" s="247" t="s">
        <v>162</v>
      </c>
    </row>
    <row r="640" s="14" customFormat="1">
      <c r="A640" s="14"/>
      <c r="B640" s="248"/>
      <c r="C640" s="249"/>
      <c r="D640" s="233" t="s">
        <v>173</v>
      </c>
      <c r="E640" s="250" t="s">
        <v>1</v>
      </c>
      <c r="F640" s="251" t="s">
        <v>797</v>
      </c>
      <c r="G640" s="249"/>
      <c r="H640" s="252">
        <v>160</v>
      </c>
      <c r="I640" s="253"/>
      <c r="J640" s="249"/>
      <c r="K640" s="249"/>
      <c r="L640" s="254"/>
      <c r="M640" s="255"/>
      <c r="N640" s="256"/>
      <c r="O640" s="256"/>
      <c r="P640" s="256"/>
      <c r="Q640" s="256"/>
      <c r="R640" s="256"/>
      <c r="S640" s="256"/>
      <c r="T640" s="257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8" t="s">
        <v>173</v>
      </c>
      <c r="AU640" s="258" t="s">
        <v>86</v>
      </c>
      <c r="AV640" s="14" t="s">
        <v>86</v>
      </c>
      <c r="AW640" s="14" t="s">
        <v>32</v>
      </c>
      <c r="AX640" s="14" t="s">
        <v>76</v>
      </c>
      <c r="AY640" s="258" t="s">
        <v>162</v>
      </c>
    </row>
    <row r="641" s="15" customFormat="1">
      <c r="A641" s="15"/>
      <c r="B641" s="259"/>
      <c r="C641" s="260"/>
      <c r="D641" s="233" t="s">
        <v>173</v>
      </c>
      <c r="E641" s="261" t="s">
        <v>1</v>
      </c>
      <c r="F641" s="262" t="s">
        <v>176</v>
      </c>
      <c r="G641" s="260"/>
      <c r="H641" s="263">
        <v>160</v>
      </c>
      <c r="I641" s="264"/>
      <c r="J641" s="260"/>
      <c r="K641" s="260"/>
      <c r="L641" s="265"/>
      <c r="M641" s="266"/>
      <c r="N641" s="267"/>
      <c r="O641" s="267"/>
      <c r="P641" s="267"/>
      <c r="Q641" s="267"/>
      <c r="R641" s="267"/>
      <c r="S641" s="267"/>
      <c r="T641" s="268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9" t="s">
        <v>173</v>
      </c>
      <c r="AU641" s="269" t="s">
        <v>86</v>
      </c>
      <c r="AV641" s="15" t="s">
        <v>169</v>
      </c>
      <c r="AW641" s="15" t="s">
        <v>32</v>
      </c>
      <c r="AX641" s="15" t="s">
        <v>84</v>
      </c>
      <c r="AY641" s="269" t="s">
        <v>162</v>
      </c>
    </row>
    <row r="642" s="2" customFormat="1" ht="78" customHeight="1">
      <c r="A642" s="39"/>
      <c r="B642" s="40"/>
      <c r="C642" s="220" t="s">
        <v>402</v>
      </c>
      <c r="D642" s="220" t="s">
        <v>164</v>
      </c>
      <c r="E642" s="221" t="s">
        <v>798</v>
      </c>
      <c r="F642" s="222" t="s">
        <v>799</v>
      </c>
      <c r="G642" s="223" t="s">
        <v>216</v>
      </c>
      <c r="H642" s="224">
        <v>29</v>
      </c>
      <c r="I642" s="225"/>
      <c r="J642" s="226">
        <f>ROUND(I642*H642,2)</f>
        <v>0</v>
      </c>
      <c r="K642" s="222" t="s">
        <v>168</v>
      </c>
      <c r="L642" s="45"/>
      <c r="M642" s="227" t="s">
        <v>1</v>
      </c>
      <c r="N642" s="228" t="s">
        <v>41</v>
      </c>
      <c r="O642" s="92"/>
      <c r="P642" s="229">
        <f>O642*H642</f>
        <v>0</v>
      </c>
      <c r="Q642" s="229">
        <v>0</v>
      </c>
      <c r="R642" s="229">
        <f>Q642*H642</f>
        <v>0</v>
      </c>
      <c r="S642" s="229">
        <v>0.025000000000000001</v>
      </c>
      <c r="T642" s="230">
        <f>S642*H642</f>
        <v>0.72500000000000009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1" t="s">
        <v>169</v>
      </c>
      <c r="AT642" s="231" t="s">
        <v>164</v>
      </c>
      <c r="AU642" s="231" t="s">
        <v>86</v>
      </c>
      <c r="AY642" s="18" t="s">
        <v>162</v>
      </c>
      <c r="BE642" s="232">
        <f>IF(N642="základní",J642,0)</f>
        <v>0</v>
      </c>
      <c r="BF642" s="232">
        <f>IF(N642="snížená",J642,0)</f>
        <v>0</v>
      </c>
      <c r="BG642" s="232">
        <f>IF(N642="zákl. přenesená",J642,0)</f>
        <v>0</v>
      </c>
      <c r="BH642" s="232">
        <f>IF(N642="sníž. přenesená",J642,0)</f>
        <v>0</v>
      </c>
      <c r="BI642" s="232">
        <f>IF(N642="nulová",J642,0)</f>
        <v>0</v>
      </c>
      <c r="BJ642" s="18" t="s">
        <v>84</v>
      </c>
      <c r="BK642" s="232">
        <f>ROUND(I642*H642,2)</f>
        <v>0</v>
      </c>
      <c r="BL642" s="18" t="s">
        <v>169</v>
      </c>
      <c r="BM642" s="231" t="s">
        <v>800</v>
      </c>
    </row>
    <row r="643" s="2" customFormat="1">
      <c r="A643" s="39"/>
      <c r="B643" s="40"/>
      <c r="C643" s="41"/>
      <c r="D643" s="233" t="s">
        <v>171</v>
      </c>
      <c r="E643" s="41"/>
      <c r="F643" s="234" t="s">
        <v>801</v>
      </c>
      <c r="G643" s="41"/>
      <c r="H643" s="41"/>
      <c r="I643" s="235"/>
      <c r="J643" s="41"/>
      <c r="K643" s="41"/>
      <c r="L643" s="45"/>
      <c r="M643" s="236"/>
      <c r="N643" s="237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171</v>
      </c>
      <c r="AU643" s="18" t="s">
        <v>86</v>
      </c>
    </row>
    <row r="644" s="13" customFormat="1">
      <c r="A644" s="13"/>
      <c r="B644" s="238"/>
      <c r="C644" s="239"/>
      <c r="D644" s="233" t="s">
        <v>173</v>
      </c>
      <c r="E644" s="240" t="s">
        <v>1</v>
      </c>
      <c r="F644" s="241" t="s">
        <v>802</v>
      </c>
      <c r="G644" s="239"/>
      <c r="H644" s="240" t="s">
        <v>1</v>
      </c>
      <c r="I644" s="242"/>
      <c r="J644" s="239"/>
      <c r="K644" s="239"/>
      <c r="L644" s="243"/>
      <c r="M644" s="244"/>
      <c r="N644" s="245"/>
      <c r="O644" s="245"/>
      <c r="P644" s="245"/>
      <c r="Q644" s="245"/>
      <c r="R644" s="245"/>
      <c r="S644" s="245"/>
      <c r="T644" s="24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7" t="s">
        <v>173</v>
      </c>
      <c r="AU644" s="247" t="s">
        <v>86</v>
      </c>
      <c r="AV644" s="13" t="s">
        <v>84</v>
      </c>
      <c r="AW644" s="13" t="s">
        <v>32</v>
      </c>
      <c r="AX644" s="13" t="s">
        <v>76</v>
      </c>
      <c r="AY644" s="247" t="s">
        <v>162</v>
      </c>
    </row>
    <row r="645" s="14" customFormat="1">
      <c r="A645" s="14"/>
      <c r="B645" s="248"/>
      <c r="C645" s="249"/>
      <c r="D645" s="233" t="s">
        <v>173</v>
      </c>
      <c r="E645" s="250" t="s">
        <v>1</v>
      </c>
      <c r="F645" s="251" t="s">
        <v>326</v>
      </c>
      <c r="G645" s="249"/>
      <c r="H645" s="252">
        <v>29</v>
      </c>
      <c r="I645" s="253"/>
      <c r="J645" s="249"/>
      <c r="K645" s="249"/>
      <c r="L645" s="254"/>
      <c r="M645" s="255"/>
      <c r="N645" s="256"/>
      <c r="O645" s="256"/>
      <c r="P645" s="256"/>
      <c r="Q645" s="256"/>
      <c r="R645" s="256"/>
      <c r="S645" s="256"/>
      <c r="T645" s="257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58" t="s">
        <v>173</v>
      </c>
      <c r="AU645" s="258" t="s">
        <v>86</v>
      </c>
      <c r="AV645" s="14" t="s">
        <v>86</v>
      </c>
      <c r="AW645" s="14" t="s">
        <v>32</v>
      </c>
      <c r="AX645" s="14" t="s">
        <v>76</v>
      </c>
      <c r="AY645" s="258" t="s">
        <v>162</v>
      </c>
    </row>
    <row r="646" s="15" customFormat="1">
      <c r="A646" s="15"/>
      <c r="B646" s="259"/>
      <c r="C646" s="260"/>
      <c r="D646" s="233" t="s">
        <v>173</v>
      </c>
      <c r="E646" s="261" t="s">
        <v>1</v>
      </c>
      <c r="F646" s="262" t="s">
        <v>176</v>
      </c>
      <c r="G646" s="260"/>
      <c r="H646" s="263">
        <v>29</v>
      </c>
      <c r="I646" s="264"/>
      <c r="J646" s="260"/>
      <c r="K646" s="260"/>
      <c r="L646" s="265"/>
      <c r="M646" s="266"/>
      <c r="N646" s="267"/>
      <c r="O646" s="267"/>
      <c r="P646" s="267"/>
      <c r="Q646" s="267"/>
      <c r="R646" s="267"/>
      <c r="S646" s="267"/>
      <c r="T646" s="268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69" t="s">
        <v>173</v>
      </c>
      <c r="AU646" s="269" t="s">
        <v>86</v>
      </c>
      <c r="AV646" s="15" t="s">
        <v>169</v>
      </c>
      <c r="AW646" s="15" t="s">
        <v>32</v>
      </c>
      <c r="AX646" s="15" t="s">
        <v>84</v>
      </c>
      <c r="AY646" s="269" t="s">
        <v>162</v>
      </c>
    </row>
    <row r="647" s="2" customFormat="1" ht="49.05" customHeight="1">
      <c r="A647" s="39"/>
      <c r="B647" s="40"/>
      <c r="C647" s="220" t="s">
        <v>803</v>
      </c>
      <c r="D647" s="220" t="s">
        <v>164</v>
      </c>
      <c r="E647" s="221" t="s">
        <v>804</v>
      </c>
      <c r="F647" s="222" t="s">
        <v>805</v>
      </c>
      <c r="G647" s="223" t="s">
        <v>280</v>
      </c>
      <c r="H647" s="224">
        <v>14</v>
      </c>
      <c r="I647" s="225"/>
      <c r="J647" s="226">
        <f>ROUND(I647*H647,2)</f>
        <v>0</v>
      </c>
      <c r="K647" s="222" t="s">
        <v>168</v>
      </c>
      <c r="L647" s="45"/>
      <c r="M647" s="227" t="s">
        <v>1</v>
      </c>
      <c r="N647" s="228" t="s">
        <v>41</v>
      </c>
      <c r="O647" s="92"/>
      <c r="P647" s="229">
        <f>O647*H647</f>
        <v>0</v>
      </c>
      <c r="Q647" s="229">
        <v>0</v>
      </c>
      <c r="R647" s="229">
        <f>Q647*H647</f>
        <v>0</v>
      </c>
      <c r="S647" s="229">
        <v>0.38</v>
      </c>
      <c r="T647" s="230">
        <f>S647*H647</f>
        <v>5.3200000000000003</v>
      </c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R647" s="231" t="s">
        <v>169</v>
      </c>
      <c r="AT647" s="231" t="s">
        <v>164</v>
      </c>
      <c r="AU647" s="231" t="s">
        <v>86</v>
      </c>
      <c r="AY647" s="18" t="s">
        <v>162</v>
      </c>
      <c r="BE647" s="232">
        <f>IF(N647="základní",J647,0)</f>
        <v>0</v>
      </c>
      <c r="BF647" s="232">
        <f>IF(N647="snížená",J647,0)</f>
        <v>0</v>
      </c>
      <c r="BG647" s="232">
        <f>IF(N647="zákl. přenesená",J647,0)</f>
        <v>0</v>
      </c>
      <c r="BH647" s="232">
        <f>IF(N647="sníž. přenesená",J647,0)</f>
        <v>0</v>
      </c>
      <c r="BI647" s="232">
        <f>IF(N647="nulová",J647,0)</f>
        <v>0</v>
      </c>
      <c r="BJ647" s="18" t="s">
        <v>84</v>
      </c>
      <c r="BK647" s="232">
        <f>ROUND(I647*H647,2)</f>
        <v>0</v>
      </c>
      <c r="BL647" s="18" t="s">
        <v>169</v>
      </c>
      <c r="BM647" s="231" t="s">
        <v>806</v>
      </c>
    </row>
    <row r="648" s="2" customFormat="1">
      <c r="A648" s="39"/>
      <c r="B648" s="40"/>
      <c r="C648" s="41"/>
      <c r="D648" s="233" t="s">
        <v>171</v>
      </c>
      <c r="E648" s="41"/>
      <c r="F648" s="234" t="s">
        <v>801</v>
      </c>
      <c r="G648" s="41"/>
      <c r="H648" s="41"/>
      <c r="I648" s="235"/>
      <c r="J648" s="41"/>
      <c r="K648" s="41"/>
      <c r="L648" s="45"/>
      <c r="M648" s="236"/>
      <c r="N648" s="237"/>
      <c r="O648" s="92"/>
      <c r="P648" s="92"/>
      <c r="Q648" s="92"/>
      <c r="R648" s="92"/>
      <c r="S648" s="92"/>
      <c r="T648" s="93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T648" s="18" t="s">
        <v>171</v>
      </c>
      <c r="AU648" s="18" t="s">
        <v>86</v>
      </c>
    </row>
    <row r="649" s="13" customFormat="1">
      <c r="A649" s="13"/>
      <c r="B649" s="238"/>
      <c r="C649" s="239"/>
      <c r="D649" s="233" t="s">
        <v>173</v>
      </c>
      <c r="E649" s="240" t="s">
        <v>1</v>
      </c>
      <c r="F649" s="241" t="s">
        <v>807</v>
      </c>
      <c r="G649" s="239"/>
      <c r="H649" s="240" t="s">
        <v>1</v>
      </c>
      <c r="I649" s="242"/>
      <c r="J649" s="239"/>
      <c r="K649" s="239"/>
      <c r="L649" s="243"/>
      <c r="M649" s="244"/>
      <c r="N649" s="245"/>
      <c r="O649" s="245"/>
      <c r="P649" s="245"/>
      <c r="Q649" s="245"/>
      <c r="R649" s="245"/>
      <c r="S649" s="245"/>
      <c r="T649" s="246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7" t="s">
        <v>173</v>
      </c>
      <c r="AU649" s="247" t="s">
        <v>86</v>
      </c>
      <c r="AV649" s="13" t="s">
        <v>84</v>
      </c>
      <c r="AW649" s="13" t="s">
        <v>32</v>
      </c>
      <c r="AX649" s="13" t="s">
        <v>76</v>
      </c>
      <c r="AY649" s="247" t="s">
        <v>162</v>
      </c>
    </row>
    <row r="650" s="14" customFormat="1">
      <c r="A650" s="14"/>
      <c r="B650" s="248"/>
      <c r="C650" s="249"/>
      <c r="D650" s="233" t="s">
        <v>173</v>
      </c>
      <c r="E650" s="250" t="s">
        <v>1</v>
      </c>
      <c r="F650" s="251" t="s">
        <v>248</v>
      </c>
      <c r="G650" s="249"/>
      <c r="H650" s="252">
        <v>14</v>
      </c>
      <c r="I650" s="253"/>
      <c r="J650" s="249"/>
      <c r="K650" s="249"/>
      <c r="L650" s="254"/>
      <c r="M650" s="255"/>
      <c r="N650" s="256"/>
      <c r="O650" s="256"/>
      <c r="P650" s="256"/>
      <c r="Q650" s="256"/>
      <c r="R650" s="256"/>
      <c r="S650" s="256"/>
      <c r="T650" s="257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8" t="s">
        <v>173</v>
      </c>
      <c r="AU650" s="258" t="s">
        <v>86</v>
      </c>
      <c r="AV650" s="14" t="s">
        <v>86</v>
      </c>
      <c r="AW650" s="14" t="s">
        <v>32</v>
      </c>
      <c r="AX650" s="14" t="s">
        <v>76</v>
      </c>
      <c r="AY650" s="258" t="s">
        <v>162</v>
      </c>
    </row>
    <row r="651" s="15" customFormat="1">
      <c r="A651" s="15"/>
      <c r="B651" s="259"/>
      <c r="C651" s="260"/>
      <c r="D651" s="233" t="s">
        <v>173</v>
      </c>
      <c r="E651" s="261" t="s">
        <v>1</v>
      </c>
      <c r="F651" s="262" t="s">
        <v>176</v>
      </c>
      <c r="G651" s="260"/>
      <c r="H651" s="263">
        <v>14</v>
      </c>
      <c r="I651" s="264"/>
      <c r="J651" s="260"/>
      <c r="K651" s="260"/>
      <c r="L651" s="265"/>
      <c r="M651" s="266"/>
      <c r="N651" s="267"/>
      <c r="O651" s="267"/>
      <c r="P651" s="267"/>
      <c r="Q651" s="267"/>
      <c r="R651" s="267"/>
      <c r="S651" s="267"/>
      <c r="T651" s="268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T651" s="269" t="s">
        <v>173</v>
      </c>
      <c r="AU651" s="269" t="s">
        <v>86</v>
      </c>
      <c r="AV651" s="15" t="s">
        <v>169</v>
      </c>
      <c r="AW651" s="15" t="s">
        <v>32</v>
      </c>
      <c r="AX651" s="15" t="s">
        <v>84</v>
      </c>
      <c r="AY651" s="269" t="s">
        <v>162</v>
      </c>
    </row>
    <row r="652" s="12" customFormat="1" ht="22.8" customHeight="1">
      <c r="A652" s="12"/>
      <c r="B652" s="204"/>
      <c r="C652" s="205"/>
      <c r="D652" s="206" t="s">
        <v>75</v>
      </c>
      <c r="E652" s="218" t="s">
        <v>808</v>
      </c>
      <c r="F652" s="218" t="s">
        <v>809</v>
      </c>
      <c r="G652" s="205"/>
      <c r="H652" s="205"/>
      <c r="I652" s="208"/>
      <c r="J652" s="219">
        <f>BK652</f>
        <v>0</v>
      </c>
      <c r="K652" s="205"/>
      <c r="L652" s="210"/>
      <c r="M652" s="211"/>
      <c r="N652" s="212"/>
      <c r="O652" s="212"/>
      <c r="P652" s="213">
        <f>SUM(P653:P697)</f>
        <v>0</v>
      </c>
      <c r="Q652" s="212"/>
      <c r="R652" s="213">
        <f>SUM(R653:R697)</f>
        <v>0</v>
      </c>
      <c r="S652" s="212"/>
      <c r="T652" s="214">
        <f>SUM(T653:T697)</f>
        <v>0</v>
      </c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R652" s="215" t="s">
        <v>84</v>
      </c>
      <c r="AT652" s="216" t="s">
        <v>75</v>
      </c>
      <c r="AU652" s="216" t="s">
        <v>84</v>
      </c>
      <c r="AY652" s="215" t="s">
        <v>162</v>
      </c>
      <c r="BK652" s="217">
        <f>SUM(BK653:BK697)</f>
        <v>0</v>
      </c>
    </row>
    <row r="653" s="2" customFormat="1" ht="44.25" customHeight="1">
      <c r="A653" s="39"/>
      <c r="B653" s="40"/>
      <c r="C653" s="220" t="s">
        <v>810</v>
      </c>
      <c r="D653" s="220" t="s">
        <v>164</v>
      </c>
      <c r="E653" s="221" t="s">
        <v>811</v>
      </c>
      <c r="F653" s="222" t="s">
        <v>812</v>
      </c>
      <c r="G653" s="223" t="s">
        <v>116</v>
      </c>
      <c r="H653" s="224">
        <v>210.834</v>
      </c>
      <c r="I653" s="225"/>
      <c r="J653" s="226">
        <f>ROUND(I653*H653,2)</f>
        <v>0</v>
      </c>
      <c r="K653" s="222" t="s">
        <v>1</v>
      </c>
      <c r="L653" s="45"/>
      <c r="M653" s="227" t="s">
        <v>1</v>
      </c>
      <c r="N653" s="228" t="s">
        <v>41</v>
      </c>
      <c r="O653" s="92"/>
      <c r="P653" s="229">
        <f>O653*H653</f>
        <v>0</v>
      </c>
      <c r="Q653" s="229">
        <v>0</v>
      </c>
      <c r="R653" s="229">
        <f>Q653*H653</f>
        <v>0</v>
      </c>
      <c r="S653" s="229">
        <v>0</v>
      </c>
      <c r="T653" s="230">
        <f>S653*H653</f>
        <v>0</v>
      </c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R653" s="231" t="s">
        <v>169</v>
      </c>
      <c r="AT653" s="231" t="s">
        <v>164</v>
      </c>
      <c r="AU653" s="231" t="s">
        <v>86</v>
      </c>
      <c r="AY653" s="18" t="s">
        <v>162</v>
      </c>
      <c r="BE653" s="232">
        <f>IF(N653="základní",J653,0)</f>
        <v>0</v>
      </c>
      <c r="BF653" s="232">
        <f>IF(N653="snížená",J653,0)</f>
        <v>0</v>
      </c>
      <c r="BG653" s="232">
        <f>IF(N653="zákl. přenesená",J653,0)</f>
        <v>0</v>
      </c>
      <c r="BH653" s="232">
        <f>IF(N653="sníž. přenesená",J653,0)</f>
        <v>0</v>
      </c>
      <c r="BI653" s="232">
        <f>IF(N653="nulová",J653,0)</f>
        <v>0</v>
      </c>
      <c r="BJ653" s="18" t="s">
        <v>84</v>
      </c>
      <c r="BK653" s="232">
        <f>ROUND(I653*H653,2)</f>
        <v>0</v>
      </c>
      <c r="BL653" s="18" t="s">
        <v>169</v>
      </c>
      <c r="BM653" s="231" t="s">
        <v>813</v>
      </c>
    </row>
    <row r="654" s="2" customFormat="1">
      <c r="A654" s="39"/>
      <c r="B654" s="40"/>
      <c r="C654" s="41"/>
      <c r="D654" s="233" t="s">
        <v>171</v>
      </c>
      <c r="E654" s="41"/>
      <c r="F654" s="234" t="s">
        <v>814</v>
      </c>
      <c r="G654" s="41"/>
      <c r="H654" s="41"/>
      <c r="I654" s="235"/>
      <c r="J654" s="41"/>
      <c r="K654" s="41"/>
      <c r="L654" s="45"/>
      <c r="M654" s="236"/>
      <c r="N654" s="237"/>
      <c r="O654" s="92"/>
      <c r="P654" s="92"/>
      <c r="Q654" s="92"/>
      <c r="R654" s="92"/>
      <c r="S654" s="92"/>
      <c r="T654" s="93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T654" s="18" t="s">
        <v>171</v>
      </c>
      <c r="AU654" s="18" t="s">
        <v>86</v>
      </c>
    </row>
    <row r="655" s="13" customFormat="1">
      <c r="A655" s="13"/>
      <c r="B655" s="238"/>
      <c r="C655" s="239"/>
      <c r="D655" s="233" t="s">
        <v>173</v>
      </c>
      <c r="E655" s="240" t="s">
        <v>1</v>
      </c>
      <c r="F655" s="241" t="s">
        <v>815</v>
      </c>
      <c r="G655" s="239"/>
      <c r="H655" s="240" t="s">
        <v>1</v>
      </c>
      <c r="I655" s="242"/>
      <c r="J655" s="239"/>
      <c r="K655" s="239"/>
      <c r="L655" s="243"/>
      <c r="M655" s="244"/>
      <c r="N655" s="245"/>
      <c r="O655" s="245"/>
      <c r="P655" s="245"/>
      <c r="Q655" s="245"/>
      <c r="R655" s="245"/>
      <c r="S655" s="245"/>
      <c r="T655" s="246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7" t="s">
        <v>173</v>
      </c>
      <c r="AU655" s="247" t="s">
        <v>86</v>
      </c>
      <c r="AV655" s="13" t="s">
        <v>84</v>
      </c>
      <c r="AW655" s="13" t="s">
        <v>32</v>
      </c>
      <c r="AX655" s="13" t="s">
        <v>76</v>
      </c>
      <c r="AY655" s="247" t="s">
        <v>162</v>
      </c>
    </row>
    <row r="656" s="14" customFormat="1">
      <c r="A656" s="14"/>
      <c r="B656" s="248"/>
      <c r="C656" s="249"/>
      <c r="D656" s="233" t="s">
        <v>173</v>
      </c>
      <c r="E656" s="250" t="s">
        <v>1</v>
      </c>
      <c r="F656" s="251" t="s">
        <v>816</v>
      </c>
      <c r="G656" s="249"/>
      <c r="H656" s="252">
        <v>6152.4089999999997</v>
      </c>
      <c r="I656" s="253"/>
      <c r="J656" s="249"/>
      <c r="K656" s="249"/>
      <c r="L656" s="254"/>
      <c r="M656" s="255"/>
      <c r="N656" s="256"/>
      <c r="O656" s="256"/>
      <c r="P656" s="256"/>
      <c r="Q656" s="256"/>
      <c r="R656" s="256"/>
      <c r="S656" s="256"/>
      <c r="T656" s="25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58" t="s">
        <v>173</v>
      </c>
      <c r="AU656" s="258" t="s">
        <v>86</v>
      </c>
      <c r="AV656" s="14" t="s">
        <v>86</v>
      </c>
      <c r="AW656" s="14" t="s">
        <v>32</v>
      </c>
      <c r="AX656" s="14" t="s">
        <v>76</v>
      </c>
      <c r="AY656" s="258" t="s">
        <v>162</v>
      </c>
    </row>
    <row r="657" s="13" customFormat="1">
      <c r="A657" s="13"/>
      <c r="B657" s="238"/>
      <c r="C657" s="239"/>
      <c r="D657" s="233" t="s">
        <v>173</v>
      </c>
      <c r="E657" s="240" t="s">
        <v>1</v>
      </c>
      <c r="F657" s="241" t="s">
        <v>817</v>
      </c>
      <c r="G657" s="239"/>
      <c r="H657" s="240" t="s">
        <v>1</v>
      </c>
      <c r="I657" s="242"/>
      <c r="J657" s="239"/>
      <c r="K657" s="239"/>
      <c r="L657" s="243"/>
      <c r="M657" s="244"/>
      <c r="N657" s="245"/>
      <c r="O657" s="245"/>
      <c r="P657" s="245"/>
      <c r="Q657" s="245"/>
      <c r="R657" s="245"/>
      <c r="S657" s="245"/>
      <c r="T657" s="246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7" t="s">
        <v>173</v>
      </c>
      <c r="AU657" s="247" t="s">
        <v>86</v>
      </c>
      <c r="AV657" s="13" t="s">
        <v>84</v>
      </c>
      <c r="AW657" s="13" t="s">
        <v>32</v>
      </c>
      <c r="AX657" s="13" t="s">
        <v>76</v>
      </c>
      <c r="AY657" s="247" t="s">
        <v>162</v>
      </c>
    </row>
    <row r="658" s="14" customFormat="1">
      <c r="A658" s="14"/>
      <c r="B658" s="248"/>
      <c r="C658" s="249"/>
      <c r="D658" s="233" t="s">
        <v>173</v>
      </c>
      <c r="E658" s="250" t="s">
        <v>1</v>
      </c>
      <c r="F658" s="251" t="s">
        <v>818</v>
      </c>
      <c r="G658" s="249"/>
      <c r="H658" s="252">
        <v>-39.149999999999999</v>
      </c>
      <c r="I658" s="253"/>
      <c r="J658" s="249"/>
      <c r="K658" s="249"/>
      <c r="L658" s="254"/>
      <c r="M658" s="255"/>
      <c r="N658" s="256"/>
      <c r="O658" s="256"/>
      <c r="P658" s="256"/>
      <c r="Q658" s="256"/>
      <c r="R658" s="256"/>
      <c r="S658" s="256"/>
      <c r="T658" s="257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8" t="s">
        <v>173</v>
      </c>
      <c r="AU658" s="258" t="s">
        <v>86</v>
      </c>
      <c r="AV658" s="14" t="s">
        <v>86</v>
      </c>
      <c r="AW658" s="14" t="s">
        <v>32</v>
      </c>
      <c r="AX658" s="14" t="s">
        <v>76</v>
      </c>
      <c r="AY658" s="258" t="s">
        <v>162</v>
      </c>
    </row>
    <row r="659" s="13" customFormat="1">
      <c r="A659" s="13"/>
      <c r="B659" s="238"/>
      <c r="C659" s="239"/>
      <c r="D659" s="233" t="s">
        <v>173</v>
      </c>
      <c r="E659" s="240" t="s">
        <v>1</v>
      </c>
      <c r="F659" s="241" t="s">
        <v>819</v>
      </c>
      <c r="G659" s="239"/>
      <c r="H659" s="240" t="s">
        <v>1</v>
      </c>
      <c r="I659" s="242"/>
      <c r="J659" s="239"/>
      <c r="K659" s="239"/>
      <c r="L659" s="243"/>
      <c r="M659" s="244"/>
      <c r="N659" s="245"/>
      <c r="O659" s="245"/>
      <c r="P659" s="245"/>
      <c r="Q659" s="245"/>
      <c r="R659" s="245"/>
      <c r="S659" s="245"/>
      <c r="T659" s="24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7" t="s">
        <v>173</v>
      </c>
      <c r="AU659" s="247" t="s">
        <v>86</v>
      </c>
      <c r="AV659" s="13" t="s">
        <v>84</v>
      </c>
      <c r="AW659" s="13" t="s">
        <v>32</v>
      </c>
      <c r="AX659" s="13" t="s">
        <v>76</v>
      </c>
      <c r="AY659" s="247" t="s">
        <v>162</v>
      </c>
    </row>
    <row r="660" s="14" customFormat="1">
      <c r="A660" s="14"/>
      <c r="B660" s="248"/>
      <c r="C660" s="249"/>
      <c r="D660" s="233" t="s">
        <v>173</v>
      </c>
      <c r="E660" s="250" t="s">
        <v>1</v>
      </c>
      <c r="F660" s="251" t="s">
        <v>820</v>
      </c>
      <c r="G660" s="249"/>
      <c r="H660" s="252">
        <v>-4073.4000000000001</v>
      </c>
      <c r="I660" s="253"/>
      <c r="J660" s="249"/>
      <c r="K660" s="249"/>
      <c r="L660" s="254"/>
      <c r="M660" s="255"/>
      <c r="N660" s="256"/>
      <c r="O660" s="256"/>
      <c r="P660" s="256"/>
      <c r="Q660" s="256"/>
      <c r="R660" s="256"/>
      <c r="S660" s="256"/>
      <c r="T660" s="25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8" t="s">
        <v>173</v>
      </c>
      <c r="AU660" s="258" t="s">
        <v>86</v>
      </c>
      <c r="AV660" s="14" t="s">
        <v>86</v>
      </c>
      <c r="AW660" s="14" t="s">
        <v>32</v>
      </c>
      <c r="AX660" s="14" t="s">
        <v>76</v>
      </c>
      <c r="AY660" s="258" t="s">
        <v>162</v>
      </c>
    </row>
    <row r="661" s="13" customFormat="1">
      <c r="A661" s="13"/>
      <c r="B661" s="238"/>
      <c r="C661" s="239"/>
      <c r="D661" s="233" t="s">
        <v>173</v>
      </c>
      <c r="E661" s="240" t="s">
        <v>1</v>
      </c>
      <c r="F661" s="241" t="s">
        <v>821</v>
      </c>
      <c r="G661" s="239"/>
      <c r="H661" s="240" t="s">
        <v>1</v>
      </c>
      <c r="I661" s="242"/>
      <c r="J661" s="239"/>
      <c r="K661" s="239"/>
      <c r="L661" s="243"/>
      <c r="M661" s="244"/>
      <c r="N661" s="245"/>
      <c r="O661" s="245"/>
      <c r="P661" s="245"/>
      <c r="Q661" s="245"/>
      <c r="R661" s="245"/>
      <c r="S661" s="245"/>
      <c r="T661" s="246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47" t="s">
        <v>173</v>
      </c>
      <c r="AU661" s="247" t="s">
        <v>86</v>
      </c>
      <c r="AV661" s="13" t="s">
        <v>84</v>
      </c>
      <c r="AW661" s="13" t="s">
        <v>32</v>
      </c>
      <c r="AX661" s="13" t="s">
        <v>76</v>
      </c>
      <c r="AY661" s="247" t="s">
        <v>162</v>
      </c>
    </row>
    <row r="662" s="14" customFormat="1">
      <c r="A662" s="14"/>
      <c r="B662" s="248"/>
      <c r="C662" s="249"/>
      <c r="D662" s="233" t="s">
        <v>173</v>
      </c>
      <c r="E662" s="250" t="s">
        <v>1</v>
      </c>
      <c r="F662" s="251" t="s">
        <v>822</v>
      </c>
      <c r="G662" s="249"/>
      <c r="H662" s="252">
        <v>-1822.98</v>
      </c>
      <c r="I662" s="253"/>
      <c r="J662" s="249"/>
      <c r="K662" s="249"/>
      <c r="L662" s="254"/>
      <c r="M662" s="255"/>
      <c r="N662" s="256"/>
      <c r="O662" s="256"/>
      <c r="P662" s="256"/>
      <c r="Q662" s="256"/>
      <c r="R662" s="256"/>
      <c r="S662" s="256"/>
      <c r="T662" s="257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58" t="s">
        <v>173</v>
      </c>
      <c r="AU662" s="258" t="s">
        <v>86</v>
      </c>
      <c r="AV662" s="14" t="s">
        <v>86</v>
      </c>
      <c r="AW662" s="14" t="s">
        <v>32</v>
      </c>
      <c r="AX662" s="14" t="s">
        <v>76</v>
      </c>
      <c r="AY662" s="258" t="s">
        <v>162</v>
      </c>
    </row>
    <row r="663" s="13" customFormat="1">
      <c r="A663" s="13"/>
      <c r="B663" s="238"/>
      <c r="C663" s="239"/>
      <c r="D663" s="233" t="s">
        <v>173</v>
      </c>
      <c r="E663" s="240" t="s">
        <v>1</v>
      </c>
      <c r="F663" s="241" t="s">
        <v>823</v>
      </c>
      <c r="G663" s="239"/>
      <c r="H663" s="240" t="s">
        <v>1</v>
      </c>
      <c r="I663" s="242"/>
      <c r="J663" s="239"/>
      <c r="K663" s="239"/>
      <c r="L663" s="243"/>
      <c r="M663" s="244"/>
      <c r="N663" s="245"/>
      <c r="O663" s="245"/>
      <c r="P663" s="245"/>
      <c r="Q663" s="245"/>
      <c r="R663" s="245"/>
      <c r="S663" s="245"/>
      <c r="T663" s="246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47" t="s">
        <v>173</v>
      </c>
      <c r="AU663" s="247" t="s">
        <v>86</v>
      </c>
      <c r="AV663" s="13" t="s">
        <v>84</v>
      </c>
      <c r="AW663" s="13" t="s">
        <v>32</v>
      </c>
      <c r="AX663" s="13" t="s">
        <v>76</v>
      </c>
      <c r="AY663" s="247" t="s">
        <v>162</v>
      </c>
    </row>
    <row r="664" s="14" customFormat="1">
      <c r="A664" s="14"/>
      <c r="B664" s="248"/>
      <c r="C664" s="249"/>
      <c r="D664" s="233" t="s">
        <v>173</v>
      </c>
      <c r="E664" s="250" t="s">
        <v>1</v>
      </c>
      <c r="F664" s="251" t="s">
        <v>824</v>
      </c>
      <c r="G664" s="249"/>
      <c r="H664" s="252">
        <v>-6.0449999999999999</v>
      </c>
      <c r="I664" s="253"/>
      <c r="J664" s="249"/>
      <c r="K664" s="249"/>
      <c r="L664" s="254"/>
      <c r="M664" s="255"/>
      <c r="N664" s="256"/>
      <c r="O664" s="256"/>
      <c r="P664" s="256"/>
      <c r="Q664" s="256"/>
      <c r="R664" s="256"/>
      <c r="S664" s="256"/>
      <c r="T664" s="257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58" t="s">
        <v>173</v>
      </c>
      <c r="AU664" s="258" t="s">
        <v>86</v>
      </c>
      <c r="AV664" s="14" t="s">
        <v>86</v>
      </c>
      <c r="AW664" s="14" t="s">
        <v>32</v>
      </c>
      <c r="AX664" s="14" t="s">
        <v>76</v>
      </c>
      <c r="AY664" s="258" t="s">
        <v>162</v>
      </c>
    </row>
    <row r="665" s="15" customFormat="1">
      <c r="A665" s="15"/>
      <c r="B665" s="259"/>
      <c r="C665" s="260"/>
      <c r="D665" s="233" t="s">
        <v>173</v>
      </c>
      <c r="E665" s="261" t="s">
        <v>1</v>
      </c>
      <c r="F665" s="262" t="s">
        <v>176</v>
      </c>
      <c r="G665" s="260"/>
      <c r="H665" s="263">
        <v>210.834</v>
      </c>
      <c r="I665" s="264"/>
      <c r="J665" s="260"/>
      <c r="K665" s="260"/>
      <c r="L665" s="265"/>
      <c r="M665" s="266"/>
      <c r="N665" s="267"/>
      <c r="O665" s="267"/>
      <c r="P665" s="267"/>
      <c r="Q665" s="267"/>
      <c r="R665" s="267"/>
      <c r="S665" s="267"/>
      <c r="T665" s="268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69" t="s">
        <v>173</v>
      </c>
      <c r="AU665" s="269" t="s">
        <v>86</v>
      </c>
      <c r="AV665" s="15" t="s">
        <v>169</v>
      </c>
      <c r="AW665" s="15" t="s">
        <v>32</v>
      </c>
      <c r="AX665" s="15" t="s">
        <v>84</v>
      </c>
      <c r="AY665" s="269" t="s">
        <v>162</v>
      </c>
    </row>
    <row r="666" s="2" customFormat="1" ht="24.15" customHeight="1">
      <c r="A666" s="39"/>
      <c r="B666" s="40"/>
      <c r="C666" s="220" t="s">
        <v>825</v>
      </c>
      <c r="D666" s="220" t="s">
        <v>164</v>
      </c>
      <c r="E666" s="221" t="s">
        <v>826</v>
      </c>
      <c r="F666" s="222" t="s">
        <v>827</v>
      </c>
      <c r="G666" s="223" t="s">
        <v>116</v>
      </c>
      <c r="H666" s="224">
        <v>4112.5500000000002</v>
      </c>
      <c r="I666" s="225"/>
      <c r="J666" s="226">
        <f>ROUND(I666*H666,2)</f>
        <v>0</v>
      </c>
      <c r="K666" s="222" t="s">
        <v>168</v>
      </c>
      <c r="L666" s="45"/>
      <c r="M666" s="227" t="s">
        <v>1</v>
      </c>
      <c r="N666" s="228" t="s">
        <v>41</v>
      </c>
      <c r="O666" s="92"/>
      <c r="P666" s="229">
        <f>O666*H666</f>
        <v>0</v>
      </c>
      <c r="Q666" s="229">
        <v>0</v>
      </c>
      <c r="R666" s="229">
        <f>Q666*H666</f>
        <v>0</v>
      </c>
      <c r="S666" s="229">
        <v>0</v>
      </c>
      <c r="T666" s="230">
        <f>S666*H666</f>
        <v>0</v>
      </c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R666" s="231" t="s">
        <v>169</v>
      </c>
      <c r="AT666" s="231" t="s">
        <v>164</v>
      </c>
      <c r="AU666" s="231" t="s">
        <v>86</v>
      </c>
      <c r="AY666" s="18" t="s">
        <v>162</v>
      </c>
      <c r="BE666" s="232">
        <f>IF(N666="základní",J666,0)</f>
        <v>0</v>
      </c>
      <c r="BF666" s="232">
        <f>IF(N666="snížená",J666,0)</f>
        <v>0</v>
      </c>
      <c r="BG666" s="232">
        <f>IF(N666="zákl. přenesená",J666,0)</f>
        <v>0</v>
      </c>
      <c r="BH666" s="232">
        <f>IF(N666="sníž. přenesená",J666,0)</f>
        <v>0</v>
      </c>
      <c r="BI666" s="232">
        <f>IF(N666="nulová",J666,0)</f>
        <v>0</v>
      </c>
      <c r="BJ666" s="18" t="s">
        <v>84</v>
      </c>
      <c r="BK666" s="232">
        <f>ROUND(I666*H666,2)</f>
        <v>0</v>
      </c>
      <c r="BL666" s="18" t="s">
        <v>169</v>
      </c>
      <c r="BM666" s="231" t="s">
        <v>828</v>
      </c>
    </row>
    <row r="667" s="2" customFormat="1">
      <c r="A667" s="39"/>
      <c r="B667" s="40"/>
      <c r="C667" s="41"/>
      <c r="D667" s="233" t="s">
        <v>171</v>
      </c>
      <c r="E667" s="41"/>
      <c r="F667" s="234" t="s">
        <v>829</v>
      </c>
      <c r="G667" s="41"/>
      <c r="H667" s="41"/>
      <c r="I667" s="235"/>
      <c r="J667" s="41"/>
      <c r="K667" s="41"/>
      <c r="L667" s="45"/>
      <c r="M667" s="236"/>
      <c r="N667" s="237"/>
      <c r="O667" s="92"/>
      <c r="P667" s="92"/>
      <c r="Q667" s="92"/>
      <c r="R667" s="92"/>
      <c r="S667" s="92"/>
      <c r="T667" s="93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T667" s="18" t="s">
        <v>171</v>
      </c>
      <c r="AU667" s="18" t="s">
        <v>86</v>
      </c>
    </row>
    <row r="668" s="13" customFormat="1">
      <c r="A668" s="13"/>
      <c r="B668" s="238"/>
      <c r="C668" s="239"/>
      <c r="D668" s="233" t="s">
        <v>173</v>
      </c>
      <c r="E668" s="240" t="s">
        <v>1</v>
      </c>
      <c r="F668" s="241" t="s">
        <v>830</v>
      </c>
      <c r="G668" s="239"/>
      <c r="H668" s="240" t="s">
        <v>1</v>
      </c>
      <c r="I668" s="242"/>
      <c r="J668" s="239"/>
      <c r="K668" s="239"/>
      <c r="L668" s="243"/>
      <c r="M668" s="244"/>
      <c r="N668" s="245"/>
      <c r="O668" s="245"/>
      <c r="P668" s="245"/>
      <c r="Q668" s="245"/>
      <c r="R668" s="245"/>
      <c r="S668" s="245"/>
      <c r="T668" s="246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7" t="s">
        <v>173</v>
      </c>
      <c r="AU668" s="247" t="s">
        <v>86</v>
      </c>
      <c r="AV668" s="13" t="s">
        <v>84</v>
      </c>
      <c r="AW668" s="13" t="s">
        <v>32</v>
      </c>
      <c r="AX668" s="13" t="s">
        <v>76</v>
      </c>
      <c r="AY668" s="247" t="s">
        <v>162</v>
      </c>
    </row>
    <row r="669" s="14" customFormat="1">
      <c r="A669" s="14"/>
      <c r="B669" s="248"/>
      <c r="C669" s="249"/>
      <c r="D669" s="233" t="s">
        <v>173</v>
      </c>
      <c r="E669" s="250" t="s">
        <v>1</v>
      </c>
      <c r="F669" s="251" t="s">
        <v>120</v>
      </c>
      <c r="G669" s="249"/>
      <c r="H669" s="252">
        <v>39.149999999999999</v>
      </c>
      <c r="I669" s="253"/>
      <c r="J669" s="249"/>
      <c r="K669" s="249"/>
      <c r="L669" s="254"/>
      <c r="M669" s="255"/>
      <c r="N669" s="256"/>
      <c r="O669" s="256"/>
      <c r="P669" s="256"/>
      <c r="Q669" s="256"/>
      <c r="R669" s="256"/>
      <c r="S669" s="256"/>
      <c r="T669" s="257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8" t="s">
        <v>173</v>
      </c>
      <c r="AU669" s="258" t="s">
        <v>86</v>
      </c>
      <c r="AV669" s="14" t="s">
        <v>86</v>
      </c>
      <c r="AW669" s="14" t="s">
        <v>32</v>
      </c>
      <c r="AX669" s="14" t="s">
        <v>76</v>
      </c>
      <c r="AY669" s="258" t="s">
        <v>162</v>
      </c>
    </row>
    <row r="670" s="16" customFormat="1">
      <c r="A670" s="16"/>
      <c r="B670" s="280"/>
      <c r="C670" s="281"/>
      <c r="D670" s="233" t="s">
        <v>173</v>
      </c>
      <c r="E670" s="282" t="s">
        <v>118</v>
      </c>
      <c r="F670" s="283" t="s">
        <v>831</v>
      </c>
      <c r="G670" s="281"/>
      <c r="H670" s="284">
        <v>39.149999999999999</v>
      </c>
      <c r="I670" s="285"/>
      <c r="J670" s="281"/>
      <c r="K670" s="281"/>
      <c r="L670" s="286"/>
      <c r="M670" s="287"/>
      <c r="N670" s="288"/>
      <c r="O670" s="288"/>
      <c r="P670" s="288"/>
      <c r="Q670" s="288"/>
      <c r="R670" s="288"/>
      <c r="S670" s="288"/>
      <c r="T670" s="289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T670" s="290" t="s">
        <v>173</v>
      </c>
      <c r="AU670" s="290" t="s">
        <v>86</v>
      </c>
      <c r="AV670" s="16" t="s">
        <v>183</v>
      </c>
      <c r="AW670" s="16" t="s">
        <v>32</v>
      </c>
      <c r="AX670" s="16" t="s">
        <v>76</v>
      </c>
      <c r="AY670" s="290" t="s">
        <v>162</v>
      </c>
    </row>
    <row r="671" s="13" customFormat="1">
      <c r="A671" s="13"/>
      <c r="B671" s="238"/>
      <c r="C671" s="239"/>
      <c r="D671" s="233" t="s">
        <v>173</v>
      </c>
      <c r="E671" s="240" t="s">
        <v>1</v>
      </c>
      <c r="F671" s="241" t="s">
        <v>832</v>
      </c>
      <c r="G671" s="239"/>
      <c r="H671" s="240" t="s">
        <v>1</v>
      </c>
      <c r="I671" s="242"/>
      <c r="J671" s="239"/>
      <c r="K671" s="239"/>
      <c r="L671" s="243"/>
      <c r="M671" s="244"/>
      <c r="N671" s="245"/>
      <c r="O671" s="245"/>
      <c r="P671" s="245"/>
      <c r="Q671" s="245"/>
      <c r="R671" s="245"/>
      <c r="S671" s="245"/>
      <c r="T671" s="246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7" t="s">
        <v>173</v>
      </c>
      <c r="AU671" s="247" t="s">
        <v>86</v>
      </c>
      <c r="AV671" s="13" t="s">
        <v>84</v>
      </c>
      <c r="AW671" s="13" t="s">
        <v>32</v>
      </c>
      <c r="AX671" s="13" t="s">
        <v>76</v>
      </c>
      <c r="AY671" s="247" t="s">
        <v>162</v>
      </c>
    </row>
    <row r="672" s="14" customFormat="1">
      <c r="A672" s="14"/>
      <c r="B672" s="248"/>
      <c r="C672" s="249"/>
      <c r="D672" s="233" t="s">
        <v>173</v>
      </c>
      <c r="E672" s="250" t="s">
        <v>114</v>
      </c>
      <c r="F672" s="251" t="s">
        <v>833</v>
      </c>
      <c r="G672" s="249"/>
      <c r="H672" s="252">
        <v>4073.4000000000001</v>
      </c>
      <c r="I672" s="253"/>
      <c r="J672" s="249"/>
      <c r="K672" s="249"/>
      <c r="L672" s="254"/>
      <c r="M672" s="255"/>
      <c r="N672" s="256"/>
      <c r="O672" s="256"/>
      <c r="P672" s="256"/>
      <c r="Q672" s="256"/>
      <c r="R672" s="256"/>
      <c r="S672" s="256"/>
      <c r="T672" s="257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58" t="s">
        <v>173</v>
      </c>
      <c r="AU672" s="258" t="s">
        <v>86</v>
      </c>
      <c r="AV672" s="14" t="s">
        <v>86</v>
      </c>
      <c r="AW672" s="14" t="s">
        <v>32</v>
      </c>
      <c r="AX672" s="14" t="s">
        <v>76</v>
      </c>
      <c r="AY672" s="258" t="s">
        <v>162</v>
      </c>
    </row>
    <row r="673" s="15" customFormat="1">
      <c r="A673" s="15"/>
      <c r="B673" s="259"/>
      <c r="C673" s="260"/>
      <c r="D673" s="233" t="s">
        <v>173</v>
      </c>
      <c r="E673" s="261" t="s">
        <v>1</v>
      </c>
      <c r="F673" s="262" t="s">
        <v>176</v>
      </c>
      <c r="G673" s="260"/>
      <c r="H673" s="263">
        <v>4112.5500000000002</v>
      </c>
      <c r="I673" s="264"/>
      <c r="J673" s="260"/>
      <c r="K673" s="260"/>
      <c r="L673" s="265"/>
      <c r="M673" s="266"/>
      <c r="N673" s="267"/>
      <c r="O673" s="267"/>
      <c r="P673" s="267"/>
      <c r="Q673" s="267"/>
      <c r="R673" s="267"/>
      <c r="S673" s="267"/>
      <c r="T673" s="268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T673" s="269" t="s">
        <v>173</v>
      </c>
      <c r="AU673" s="269" t="s">
        <v>86</v>
      </c>
      <c r="AV673" s="15" t="s">
        <v>169</v>
      </c>
      <c r="AW673" s="15" t="s">
        <v>32</v>
      </c>
      <c r="AX673" s="15" t="s">
        <v>84</v>
      </c>
      <c r="AY673" s="269" t="s">
        <v>162</v>
      </c>
    </row>
    <row r="674" s="2" customFormat="1" ht="37.8" customHeight="1">
      <c r="A674" s="39"/>
      <c r="B674" s="40"/>
      <c r="C674" s="220" t="s">
        <v>834</v>
      </c>
      <c r="D674" s="220" t="s">
        <v>164</v>
      </c>
      <c r="E674" s="221" t="s">
        <v>835</v>
      </c>
      <c r="F674" s="222" t="s">
        <v>836</v>
      </c>
      <c r="G674" s="223" t="s">
        <v>116</v>
      </c>
      <c r="H674" s="224">
        <v>4073.4000000000001</v>
      </c>
      <c r="I674" s="225"/>
      <c r="J674" s="226">
        <f>ROUND(I674*H674,2)</f>
        <v>0</v>
      </c>
      <c r="K674" s="222" t="s">
        <v>168</v>
      </c>
      <c r="L674" s="45"/>
      <c r="M674" s="227" t="s">
        <v>1</v>
      </c>
      <c r="N674" s="228" t="s">
        <v>41</v>
      </c>
      <c r="O674" s="92"/>
      <c r="P674" s="229">
        <f>O674*H674</f>
        <v>0</v>
      </c>
      <c r="Q674" s="229">
        <v>0</v>
      </c>
      <c r="R674" s="229">
        <f>Q674*H674</f>
        <v>0</v>
      </c>
      <c r="S674" s="229">
        <v>0</v>
      </c>
      <c r="T674" s="230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1" t="s">
        <v>169</v>
      </c>
      <c r="AT674" s="231" t="s">
        <v>164</v>
      </c>
      <c r="AU674" s="231" t="s">
        <v>86</v>
      </c>
      <c r="AY674" s="18" t="s">
        <v>162</v>
      </c>
      <c r="BE674" s="232">
        <f>IF(N674="základní",J674,0)</f>
        <v>0</v>
      </c>
      <c r="BF674" s="232">
        <f>IF(N674="snížená",J674,0)</f>
        <v>0</v>
      </c>
      <c r="BG674" s="232">
        <f>IF(N674="zákl. přenesená",J674,0)</f>
        <v>0</v>
      </c>
      <c r="BH674" s="232">
        <f>IF(N674="sníž. přenesená",J674,0)</f>
        <v>0</v>
      </c>
      <c r="BI674" s="232">
        <f>IF(N674="nulová",J674,0)</f>
        <v>0</v>
      </c>
      <c r="BJ674" s="18" t="s">
        <v>84</v>
      </c>
      <c r="BK674" s="232">
        <f>ROUND(I674*H674,2)</f>
        <v>0</v>
      </c>
      <c r="BL674" s="18" t="s">
        <v>169</v>
      </c>
      <c r="BM674" s="231" t="s">
        <v>837</v>
      </c>
    </row>
    <row r="675" s="2" customFormat="1">
      <c r="A675" s="39"/>
      <c r="B675" s="40"/>
      <c r="C675" s="41"/>
      <c r="D675" s="233" t="s">
        <v>171</v>
      </c>
      <c r="E675" s="41"/>
      <c r="F675" s="234" t="s">
        <v>838</v>
      </c>
      <c r="G675" s="41"/>
      <c r="H675" s="41"/>
      <c r="I675" s="235"/>
      <c r="J675" s="41"/>
      <c r="K675" s="41"/>
      <c r="L675" s="45"/>
      <c r="M675" s="236"/>
      <c r="N675" s="237"/>
      <c r="O675" s="92"/>
      <c r="P675" s="92"/>
      <c r="Q675" s="92"/>
      <c r="R675" s="92"/>
      <c r="S675" s="92"/>
      <c r="T675" s="9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18" t="s">
        <v>171</v>
      </c>
      <c r="AU675" s="18" t="s">
        <v>86</v>
      </c>
    </row>
    <row r="676" s="13" customFormat="1">
      <c r="A676" s="13"/>
      <c r="B676" s="238"/>
      <c r="C676" s="239"/>
      <c r="D676" s="233" t="s">
        <v>173</v>
      </c>
      <c r="E676" s="240" t="s">
        <v>1</v>
      </c>
      <c r="F676" s="241" t="s">
        <v>839</v>
      </c>
      <c r="G676" s="239"/>
      <c r="H676" s="240" t="s">
        <v>1</v>
      </c>
      <c r="I676" s="242"/>
      <c r="J676" s="239"/>
      <c r="K676" s="239"/>
      <c r="L676" s="243"/>
      <c r="M676" s="244"/>
      <c r="N676" s="245"/>
      <c r="O676" s="245"/>
      <c r="P676" s="245"/>
      <c r="Q676" s="245"/>
      <c r="R676" s="245"/>
      <c r="S676" s="245"/>
      <c r="T676" s="246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7" t="s">
        <v>173</v>
      </c>
      <c r="AU676" s="247" t="s">
        <v>86</v>
      </c>
      <c r="AV676" s="13" t="s">
        <v>84</v>
      </c>
      <c r="AW676" s="13" t="s">
        <v>32</v>
      </c>
      <c r="AX676" s="13" t="s">
        <v>76</v>
      </c>
      <c r="AY676" s="247" t="s">
        <v>162</v>
      </c>
    </row>
    <row r="677" s="14" customFormat="1">
      <c r="A677" s="14"/>
      <c r="B677" s="248"/>
      <c r="C677" s="249"/>
      <c r="D677" s="233" t="s">
        <v>173</v>
      </c>
      <c r="E677" s="250" t="s">
        <v>1</v>
      </c>
      <c r="F677" s="251" t="s">
        <v>833</v>
      </c>
      <c r="G677" s="249"/>
      <c r="H677" s="252">
        <v>4073.4000000000001</v>
      </c>
      <c r="I677" s="253"/>
      <c r="J677" s="249"/>
      <c r="K677" s="249"/>
      <c r="L677" s="254"/>
      <c r="M677" s="255"/>
      <c r="N677" s="256"/>
      <c r="O677" s="256"/>
      <c r="P677" s="256"/>
      <c r="Q677" s="256"/>
      <c r="R677" s="256"/>
      <c r="S677" s="256"/>
      <c r="T677" s="257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58" t="s">
        <v>173</v>
      </c>
      <c r="AU677" s="258" t="s">
        <v>86</v>
      </c>
      <c r="AV677" s="14" t="s">
        <v>86</v>
      </c>
      <c r="AW677" s="14" t="s">
        <v>32</v>
      </c>
      <c r="AX677" s="14" t="s">
        <v>76</v>
      </c>
      <c r="AY677" s="258" t="s">
        <v>162</v>
      </c>
    </row>
    <row r="678" s="15" customFormat="1">
      <c r="A678" s="15"/>
      <c r="B678" s="259"/>
      <c r="C678" s="260"/>
      <c r="D678" s="233" t="s">
        <v>173</v>
      </c>
      <c r="E678" s="261" t="s">
        <v>1</v>
      </c>
      <c r="F678" s="262" t="s">
        <v>176</v>
      </c>
      <c r="G678" s="260"/>
      <c r="H678" s="263">
        <v>4073.4000000000001</v>
      </c>
      <c r="I678" s="264"/>
      <c r="J678" s="260"/>
      <c r="K678" s="260"/>
      <c r="L678" s="265"/>
      <c r="M678" s="266"/>
      <c r="N678" s="267"/>
      <c r="O678" s="267"/>
      <c r="P678" s="267"/>
      <c r="Q678" s="267"/>
      <c r="R678" s="267"/>
      <c r="S678" s="267"/>
      <c r="T678" s="268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T678" s="269" t="s">
        <v>173</v>
      </c>
      <c r="AU678" s="269" t="s">
        <v>86</v>
      </c>
      <c r="AV678" s="15" t="s">
        <v>169</v>
      </c>
      <c r="AW678" s="15" t="s">
        <v>32</v>
      </c>
      <c r="AX678" s="15" t="s">
        <v>84</v>
      </c>
      <c r="AY678" s="269" t="s">
        <v>162</v>
      </c>
    </row>
    <row r="679" s="2" customFormat="1" ht="37.8" customHeight="1">
      <c r="A679" s="39"/>
      <c r="B679" s="40"/>
      <c r="C679" s="220" t="s">
        <v>840</v>
      </c>
      <c r="D679" s="220" t="s">
        <v>164</v>
      </c>
      <c r="E679" s="221" t="s">
        <v>841</v>
      </c>
      <c r="F679" s="222" t="s">
        <v>842</v>
      </c>
      <c r="G679" s="223" t="s">
        <v>116</v>
      </c>
      <c r="H679" s="224">
        <v>6.0449999999999999</v>
      </c>
      <c r="I679" s="225"/>
      <c r="J679" s="226">
        <f>ROUND(I679*H679,2)</f>
        <v>0</v>
      </c>
      <c r="K679" s="222" t="s">
        <v>168</v>
      </c>
      <c r="L679" s="45"/>
      <c r="M679" s="227" t="s">
        <v>1</v>
      </c>
      <c r="N679" s="228" t="s">
        <v>41</v>
      </c>
      <c r="O679" s="92"/>
      <c r="P679" s="229">
        <f>O679*H679</f>
        <v>0</v>
      </c>
      <c r="Q679" s="229">
        <v>0</v>
      </c>
      <c r="R679" s="229">
        <f>Q679*H679</f>
        <v>0</v>
      </c>
      <c r="S679" s="229">
        <v>0</v>
      </c>
      <c r="T679" s="230">
        <f>S679*H679</f>
        <v>0</v>
      </c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R679" s="231" t="s">
        <v>169</v>
      </c>
      <c r="AT679" s="231" t="s">
        <v>164</v>
      </c>
      <c r="AU679" s="231" t="s">
        <v>86</v>
      </c>
      <c r="AY679" s="18" t="s">
        <v>162</v>
      </c>
      <c r="BE679" s="232">
        <f>IF(N679="základní",J679,0)</f>
        <v>0</v>
      </c>
      <c r="BF679" s="232">
        <f>IF(N679="snížená",J679,0)</f>
        <v>0</v>
      </c>
      <c r="BG679" s="232">
        <f>IF(N679="zákl. přenesená",J679,0)</f>
        <v>0</v>
      </c>
      <c r="BH679" s="232">
        <f>IF(N679="sníž. přenesená",J679,0)</f>
        <v>0</v>
      </c>
      <c r="BI679" s="232">
        <f>IF(N679="nulová",J679,0)</f>
        <v>0</v>
      </c>
      <c r="BJ679" s="18" t="s">
        <v>84</v>
      </c>
      <c r="BK679" s="232">
        <f>ROUND(I679*H679,2)</f>
        <v>0</v>
      </c>
      <c r="BL679" s="18" t="s">
        <v>169</v>
      </c>
      <c r="BM679" s="231" t="s">
        <v>843</v>
      </c>
    </row>
    <row r="680" s="2" customFormat="1">
      <c r="A680" s="39"/>
      <c r="B680" s="40"/>
      <c r="C680" s="41"/>
      <c r="D680" s="233" t="s">
        <v>171</v>
      </c>
      <c r="E680" s="41"/>
      <c r="F680" s="234" t="s">
        <v>844</v>
      </c>
      <c r="G680" s="41"/>
      <c r="H680" s="41"/>
      <c r="I680" s="235"/>
      <c r="J680" s="41"/>
      <c r="K680" s="41"/>
      <c r="L680" s="45"/>
      <c r="M680" s="236"/>
      <c r="N680" s="237"/>
      <c r="O680" s="92"/>
      <c r="P680" s="92"/>
      <c r="Q680" s="92"/>
      <c r="R680" s="92"/>
      <c r="S680" s="92"/>
      <c r="T680" s="93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T680" s="18" t="s">
        <v>171</v>
      </c>
      <c r="AU680" s="18" t="s">
        <v>86</v>
      </c>
    </row>
    <row r="681" s="13" customFormat="1">
      <c r="A681" s="13"/>
      <c r="B681" s="238"/>
      <c r="C681" s="239"/>
      <c r="D681" s="233" t="s">
        <v>173</v>
      </c>
      <c r="E681" s="240" t="s">
        <v>1</v>
      </c>
      <c r="F681" s="241" t="s">
        <v>845</v>
      </c>
      <c r="G681" s="239"/>
      <c r="H681" s="240" t="s">
        <v>1</v>
      </c>
      <c r="I681" s="242"/>
      <c r="J681" s="239"/>
      <c r="K681" s="239"/>
      <c r="L681" s="243"/>
      <c r="M681" s="244"/>
      <c r="N681" s="245"/>
      <c r="O681" s="245"/>
      <c r="P681" s="245"/>
      <c r="Q681" s="245"/>
      <c r="R681" s="245"/>
      <c r="S681" s="245"/>
      <c r="T681" s="246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7" t="s">
        <v>173</v>
      </c>
      <c r="AU681" s="247" t="s">
        <v>86</v>
      </c>
      <c r="AV681" s="13" t="s">
        <v>84</v>
      </c>
      <c r="AW681" s="13" t="s">
        <v>32</v>
      </c>
      <c r="AX681" s="13" t="s">
        <v>76</v>
      </c>
      <c r="AY681" s="247" t="s">
        <v>162</v>
      </c>
    </row>
    <row r="682" s="14" customFormat="1">
      <c r="A682" s="14"/>
      <c r="B682" s="248"/>
      <c r="C682" s="249"/>
      <c r="D682" s="233" t="s">
        <v>173</v>
      </c>
      <c r="E682" s="250" t="s">
        <v>1</v>
      </c>
      <c r="F682" s="251" t="s">
        <v>846</v>
      </c>
      <c r="G682" s="249"/>
      <c r="H682" s="252">
        <v>0.72499999999999998</v>
      </c>
      <c r="I682" s="253"/>
      <c r="J682" s="249"/>
      <c r="K682" s="249"/>
      <c r="L682" s="254"/>
      <c r="M682" s="255"/>
      <c r="N682" s="256"/>
      <c r="O682" s="256"/>
      <c r="P682" s="256"/>
      <c r="Q682" s="256"/>
      <c r="R682" s="256"/>
      <c r="S682" s="256"/>
      <c r="T682" s="257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58" t="s">
        <v>173</v>
      </c>
      <c r="AU682" s="258" t="s">
        <v>86</v>
      </c>
      <c r="AV682" s="14" t="s">
        <v>86</v>
      </c>
      <c r="AW682" s="14" t="s">
        <v>32</v>
      </c>
      <c r="AX682" s="14" t="s">
        <v>76</v>
      </c>
      <c r="AY682" s="258" t="s">
        <v>162</v>
      </c>
    </row>
    <row r="683" s="13" customFormat="1">
      <c r="A683" s="13"/>
      <c r="B683" s="238"/>
      <c r="C683" s="239"/>
      <c r="D683" s="233" t="s">
        <v>173</v>
      </c>
      <c r="E683" s="240" t="s">
        <v>1</v>
      </c>
      <c r="F683" s="241" t="s">
        <v>847</v>
      </c>
      <c r="G683" s="239"/>
      <c r="H683" s="240" t="s">
        <v>1</v>
      </c>
      <c r="I683" s="242"/>
      <c r="J683" s="239"/>
      <c r="K683" s="239"/>
      <c r="L683" s="243"/>
      <c r="M683" s="244"/>
      <c r="N683" s="245"/>
      <c r="O683" s="245"/>
      <c r="P683" s="245"/>
      <c r="Q683" s="245"/>
      <c r="R683" s="245"/>
      <c r="S683" s="245"/>
      <c r="T683" s="246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7" t="s">
        <v>173</v>
      </c>
      <c r="AU683" s="247" t="s">
        <v>86</v>
      </c>
      <c r="AV683" s="13" t="s">
        <v>84</v>
      </c>
      <c r="AW683" s="13" t="s">
        <v>32</v>
      </c>
      <c r="AX683" s="13" t="s">
        <v>76</v>
      </c>
      <c r="AY683" s="247" t="s">
        <v>162</v>
      </c>
    </row>
    <row r="684" s="14" customFormat="1">
      <c r="A684" s="14"/>
      <c r="B684" s="248"/>
      <c r="C684" s="249"/>
      <c r="D684" s="233" t="s">
        <v>173</v>
      </c>
      <c r="E684" s="250" t="s">
        <v>1</v>
      </c>
      <c r="F684" s="251" t="s">
        <v>848</v>
      </c>
      <c r="G684" s="249"/>
      <c r="H684" s="252">
        <v>5.3200000000000003</v>
      </c>
      <c r="I684" s="253"/>
      <c r="J684" s="249"/>
      <c r="K684" s="249"/>
      <c r="L684" s="254"/>
      <c r="M684" s="255"/>
      <c r="N684" s="256"/>
      <c r="O684" s="256"/>
      <c r="P684" s="256"/>
      <c r="Q684" s="256"/>
      <c r="R684" s="256"/>
      <c r="S684" s="256"/>
      <c r="T684" s="257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58" t="s">
        <v>173</v>
      </c>
      <c r="AU684" s="258" t="s">
        <v>86</v>
      </c>
      <c r="AV684" s="14" t="s">
        <v>86</v>
      </c>
      <c r="AW684" s="14" t="s">
        <v>32</v>
      </c>
      <c r="AX684" s="14" t="s">
        <v>76</v>
      </c>
      <c r="AY684" s="258" t="s">
        <v>162</v>
      </c>
    </row>
    <row r="685" s="15" customFormat="1">
      <c r="A685" s="15"/>
      <c r="B685" s="259"/>
      <c r="C685" s="260"/>
      <c r="D685" s="233" t="s">
        <v>173</v>
      </c>
      <c r="E685" s="261" t="s">
        <v>1</v>
      </c>
      <c r="F685" s="262" t="s">
        <v>176</v>
      </c>
      <c r="G685" s="260"/>
      <c r="H685" s="263">
        <v>6.0449999999999999</v>
      </c>
      <c r="I685" s="264"/>
      <c r="J685" s="260"/>
      <c r="K685" s="260"/>
      <c r="L685" s="265"/>
      <c r="M685" s="266"/>
      <c r="N685" s="267"/>
      <c r="O685" s="267"/>
      <c r="P685" s="267"/>
      <c r="Q685" s="267"/>
      <c r="R685" s="267"/>
      <c r="S685" s="267"/>
      <c r="T685" s="268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69" t="s">
        <v>173</v>
      </c>
      <c r="AU685" s="269" t="s">
        <v>86</v>
      </c>
      <c r="AV685" s="15" t="s">
        <v>169</v>
      </c>
      <c r="AW685" s="15" t="s">
        <v>32</v>
      </c>
      <c r="AX685" s="15" t="s">
        <v>84</v>
      </c>
      <c r="AY685" s="269" t="s">
        <v>162</v>
      </c>
    </row>
    <row r="686" s="2" customFormat="1" ht="37.8" customHeight="1">
      <c r="A686" s="39"/>
      <c r="B686" s="40"/>
      <c r="C686" s="220" t="s">
        <v>849</v>
      </c>
      <c r="D686" s="220" t="s">
        <v>164</v>
      </c>
      <c r="E686" s="221" t="s">
        <v>850</v>
      </c>
      <c r="F686" s="222" t="s">
        <v>851</v>
      </c>
      <c r="G686" s="223" t="s">
        <v>116</v>
      </c>
      <c r="H686" s="224">
        <v>6.0449999999999999</v>
      </c>
      <c r="I686" s="225"/>
      <c r="J686" s="226">
        <f>ROUND(I686*H686,2)</f>
        <v>0</v>
      </c>
      <c r="K686" s="222" t="s">
        <v>168</v>
      </c>
      <c r="L686" s="45"/>
      <c r="M686" s="227" t="s">
        <v>1</v>
      </c>
      <c r="N686" s="228" t="s">
        <v>41</v>
      </c>
      <c r="O686" s="92"/>
      <c r="P686" s="229">
        <f>O686*H686</f>
        <v>0</v>
      </c>
      <c r="Q686" s="229">
        <v>0</v>
      </c>
      <c r="R686" s="229">
        <f>Q686*H686</f>
        <v>0</v>
      </c>
      <c r="S686" s="229">
        <v>0</v>
      </c>
      <c r="T686" s="230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31" t="s">
        <v>169</v>
      </c>
      <c r="AT686" s="231" t="s">
        <v>164</v>
      </c>
      <c r="AU686" s="231" t="s">
        <v>86</v>
      </c>
      <c r="AY686" s="18" t="s">
        <v>162</v>
      </c>
      <c r="BE686" s="232">
        <f>IF(N686="základní",J686,0)</f>
        <v>0</v>
      </c>
      <c r="BF686" s="232">
        <f>IF(N686="snížená",J686,0)</f>
        <v>0</v>
      </c>
      <c r="BG686" s="232">
        <f>IF(N686="zákl. přenesená",J686,0)</f>
        <v>0</v>
      </c>
      <c r="BH686" s="232">
        <f>IF(N686="sníž. přenesená",J686,0)</f>
        <v>0</v>
      </c>
      <c r="BI686" s="232">
        <f>IF(N686="nulová",J686,0)</f>
        <v>0</v>
      </c>
      <c r="BJ686" s="18" t="s">
        <v>84</v>
      </c>
      <c r="BK686" s="232">
        <f>ROUND(I686*H686,2)</f>
        <v>0</v>
      </c>
      <c r="BL686" s="18" t="s">
        <v>169</v>
      </c>
      <c r="BM686" s="231" t="s">
        <v>852</v>
      </c>
    </row>
    <row r="687" s="2" customFormat="1">
      <c r="A687" s="39"/>
      <c r="B687" s="40"/>
      <c r="C687" s="41"/>
      <c r="D687" s="233" t="s">
        <v>171</v>
      </c>
      <c r="E687" s="41"/>
      <c r="F687" s="234" t="s">
        <v>844</v>
      </c>
      <c r="G687" s="41"/>
      <c r="H687" s="41"/>
      <c r="I687" s="235"/>
      <c r="J687" s="41"/>
      <c r="K687" s="41"/>
      <c r="L687" s="45"/>
      <c r="M687" s="236"/>
      <c r="N687" s="237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171</v>
      </c>
      <c r="AU687" s="18" t="s">
        <v>86</v>
      </c>
    </row>
    <row r="688" s="13" customFormat="1">
      <c r="A688" s="13"/>
      <c r="B688" s="238"/>
      <c r="C688" s="239"/>
      <c r="D688" s="233" t="s">
        <v>173</v>
      </c>
      <c r="E688" s="240" t="s">
        <v>1</v>
      </c>
      <c r="F688" s="241" t="s">
        <v>845</v>
      </c>
      <c r="G688" s="239"/>
      <c r="H688" s="240" t="s">
        <v>1</v>
      </c>
      <c r="I688" s="242"/>
      <c r="J688" s="239"/>
      <c r="K688" s="239"/>
      <c r="L688" s="243"/>
      <c r="M688" s="244"/>
      <c r="N688" s="245"/>
      <c r="O688" s="245"/>
      <c r="P688" s="245"/>
      <c r="Q688" s="245"/>
      <c r="R688" s="245"/>
      <c r="S688" s="245"/>
      <c r="T688" s="246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7" t="s">
        <v>173</v>
      </c>
      <c r="AU688" s="247" t="s">
        <v>86</v>
      </c>
      <c r="AV688" s="13" t="s">
        <v>84</v>
      </c>
      <c r="AW688" s="13" t="s">
        <v>32</v>
      </c>
      <c r="AX688" s="13" t="s">
        <v>76</v>
      </c>
      <c r="AY688" s="247" t="s">
        <v>162</v>
      </c>
    </row>
    <row r="689" s="14" customFormat="1">
      <c r="A689" s="14"/>
      <c r="B689" s="248"/>
      <c r="C689" s="249"/>
      <c r="D689" s="233" t="s">
        <v>173</v>
      </c>
      <c r="E689" s="250" t="s">
        <v>1</v>
      </c>
      <c r="F689" s="251" t="s">
        <v>846</v>
      </c>
      <c r="G689" s="249"/>
      <c r="H689" s="252">
        <v>0.72499999999999998</v>
      </c>
      <c r="I689" s="253"/>
      <c r="J689" s="249"/>
      <c r="K689" s="249"/>
      <c r="L689" s="254"/>
      <c r="M689" s="255"/>
      <c r="N689" s="256"/>
      <c r="O689" s="256"/>
      <c r="P689" s="256"/>
      <c r="Q689" s="256"/>
      <c r="R689" s="256"/>
      <c r="S689" s="256"/>
      <c r="T689" s="257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58" t="s">
        <v>173</v>
      </c>
      <c r="AU689" s="258" t="s">
        <v>86</v>
      </c>
      <c r="AV689" s="14" t="s">
        <v>86</v>
      </c>
      <c r="AW689" s="14" t="s">
        <v>32</v>
      </c>
      <c r="AX689" s="14" t="s">
        <v>76</v>
      </c>
      <c r="AY689" s="258" t="s">
        <v>162</v>
      </c>
    </row>
    <row r="690" s="13" customFormat="1">
      <c r="A690" s="13"/>
      <c r="B690" s="238"/>
      <c r="C690" s="239"/>
      <c r="D690" s="233" t="s">
        <v>173</v>
      </c>
      <c r="E690" s="240" t="s">
        <v>1</v>
      </c>
      <c r="F690" s="241" t="s">
        <v>847</v>
      </c>
      <c r="G690" s="239"/>
      <c r="H690" s="240" t="s">
        <v>1</v>
      </c>
      <c r="I690" s="242"/>
      <c r="J690" s="239"/>
      <c r="K690" s="239"/>
      <c r="L690" s="243"/>
      <c r="M690" s="244"/>
      <c r="N690" s="245"/>
      <c r="O690" s="245"/>
      <c r="P690" s="245"/>
      <c r="Q690" s="245"/>
      <c r="R690" s="245"/>
      <c r="S690" s="245"/>
      <c r="T690" s="246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7" t="s">
        <v>173</v>
      </c>
      <c r="AU690" s="247" t="s">
        <v>86</v>
      </c>
      <c r="AV690" s="13" t="s">
        <v>84</v>
      </c>
      <c r="AW690" s="13" t="s">
        <v>32</v>
      </c>
      <c r="AX690" s="13" t="s">
        <v>76</v>
      </c>
      <c r="AY690" s="247" t="s">
        <v>162</v>
      </c>
    </row>
    <row r="691" s="14" customFormat="1">
      <c r="A691" s="14"/>
      <c r="B691" s="248"/>
      <c r="C691" s="249"/>
      <c r="D691" s="233" t="s">
        <v>173</v>
      </c>
      <c r="E691" s="250" t="s">
        <v>1</v>
      </c>
      <c r="F691" s="251" t="s">
        <v>848</v>
      </c>
      <c r="G691" s="249"/>
      <c r="H691" s="252">
        <v>5.3200000000000003</v>
      </c>
      <c r="I691" s="253"/>
      <c r="J691" s="249"/>
      <c r="K691" s="249"/>
      <c r="L691" s="254"/>
      <c r="M691" s="255"/>
      <c r="N691" s="256"/>
      <c r="O691" s="256"/>
      <c r="P691" s="256"/>
      <c r="Q691" s="256"/>
      <c r="R691" s="256"/>
      <c r="S691" s="256"/>
      <c r="T691" s="257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8" t="s">
        <v>173</v>
      </c>
      <c r="AU691" s="258" t="s">
        <v>86</v>
      </c>
      <c r="AV691" s="14" t="s">
        <v>86</v>
      </c>
      <c r="AW691" s="14" t="s">
        <v>32</v>
      </c>
      <c r="AX691" s="14" t="s">
        <v>76</v>
      </c>
      <c r="AY691" s="258" t="s">
        <v>162</v>
      </c>
    </row>
    <row r="692" s="15" customFormat="1">
      <c r="A692" s="15"/>
      <c r="B692" s="259"/>
      <c r="C692" s="260"/>
      <c r="D692" s="233" t="s">
        <v>173</v>
      </c>
      <c r="E692" s="261" t="s">
        <v>121</v>
      </c>
      <c r="F692" s="262" t="s">
        <v>176</v>
      </c>
      <c r="G692" s="260"/>
      <c r="H692" s="263">
        <v>6.0449999999999999</v>
      </c>
      <c r="I692" s="264"/>
      <c r="J692" s="260"/>
      <c r="K692" s="260"/>
      <c r="L692" s="265"/>
      <c r="M692" s="266"/>
      <c r="N692" s="267"/>
      <c r="O692" s="267"/>
      <c r="P692" s="267"/>
      <c r="Q692" s="267"/>
      <c r="R692" s="267"/>
      <c r="S692" s="267"/>
      <c r="T692" s="268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T692" s="269" t="s">
        <v>173</v>
      </c>
      <c r="AU692" s="269" t="s">
        <v>86</v>
      </c>
      <c r="AV692" s="15" t="s">
        <v>169</v>
      </c>
      <c r="AW692" s="15" t="s">
        <v>32</v>
      </c>
      <c r="AX692" s="15" t="s">
        <v>84</v>
      </c>
      <c r="AY692" s="269" t="s">
        <v>162</v>
      </c>
    </row>
    <row r="693" s="2" customFormat="1" ht="37.8" customHeight="1">
      <c r="A693" s="39"/>
      <c r="B693" s="40"/>
      <c r="C693" s="220" t="s">
        <v>853</v>
      </c>
      <c r="D693" s="220" t="s">
        <v>164</v>
      </c>
      <c r="E693" s="221" t="s">
        <v>854</v>
      </c>
      <c r="F693" s="222" t="s">
        <v>855</v>
      </c>
      <c r="G693" s="223" t="s">
        <v>116</v>
      </c>
      <c r="H693" s="224">
        <v>39.149999999999999</v>
      </c>
      <c r="I693" s="225"/>
      <c r="J693" s="226">
        <f>ROUND(I693*H693,2)</f>
        <v>0</v>
      </c>
      <c r="K693" s="222" t="s">
        <v>1</v>
      </c>
      <c r="L693" s="45"/>
      <c r="M693" s="227" t="s">
        <v>1</v>
      </c>
      <c r="N693" s="228" t="s">
        <v>41</v>
      </c>
      <c r="O693" s="92"/>
      <c r="P693" s="229">
        <f>O693*H693</f>
        <v>0</v>
      </c>
      <c r="Q693" s="229">
        <v>0</v>
      </c>
      <c r="R693" s="229">
        <f>Q693*H693</f>
        <v>0</v>
      </c>
      <c r="S693" s="229">
        <v>0</v>
      </c>
      <c r="T693" s="230">
        <f>S693*H693</f>
        <v>0</v>
      </c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R693" s="231" t="s">
        <v>169</v>
      </c>
      <c r="AT693" s="231" t="s">
        <v>164</v>
      </c>
      <c r="AU693" s="231" t="s">
        <v>86</v>
      </c>
      <c r="AY693" s="18" t="s">
        <v>162</v>
      </c>
      <c r="BE693" s="232">
        <f>IF(N693="základní",J693,0)</f>
        <v>0</v>
      </c>
      <c r="BF693" s="232">
        <f>IF(N693="snížená",J693,0)</f>
        <v>0</v>
      </c>
      <c r="BG693" s="232">
        <f>IF(N693="zákl. přenesená",J693,0)</f>
        <v>0</v>
      </c>
      <c r="BH693" s="232">
        <f>IF(N693="sníž. přenesená",J693,0)</f>
        <v>0</v>
      </c>
      <c r="BI693" s="232">
        <f>IF(N693="nulová",J693,0)</f>
        <v>0</v>
      </c>
      <c r="BJ693" s="18" t="s">
        <v>84</v>
      </c>
      <c r="BK693" s="232">
        <f>ROUND(I693*H693,2)</f>
        <v>0</v>
      </c>
      <c r="BL693" s="18" t="s">
        <v>169</v>
      </c>
      <c r="BM693" s="231" t="s">
        <v>856</v>
      </c>
    </row>
    <row r="694" s="2" customFormat="1">
      <c r="A694" s="39"/>
      <c r="B694" s="40"/>
      <c r="C694" s="41"/>
      <c r="D694" s="233" t="s">
        <v>171</v>
      </c>
      <c r="E694" s="41"/>
      <c r="F694" s="234" t="s">
        <v>857</v>
      </c>
      <c r="G694" s="41"/>
      <c r="H694" s="41"/>
      <c r="I694" s="235"/>
      <c r="J694" s="41"/>
      <c r="K694" s="41"/>
      <c r="L694" s="45"/>
      <c r="M694" s="236"/>
      <c r="N694" s="237"/>
      <c r="O694" s="92"/>
      <c r="P694" s="92"/>
      <c r="Q694" s="92"/>
      <c r="R694" s="92"/>
      <c r="S694" s="92"/>
      <c r="T694" s="93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T694" s="18" t="s">
        <v>171</v>
      </c>
      <c r="AU694" s="18" t="s">
        <v>86</v>
      </c>
    </row>
    <row r="695" s="13" customFormat="1">
      <c r="A695" s="13"/>
      <c r="B695" s="238"/>
      <c r="C695" s="239"/>
      <c r="D695" s="233" t="s">
        <v>173</v>
      </c>
      <c r="E695" s="240" t="s">
        <v>1</v>
      </c>
      <c r="F695" s="241" t="s">
        <v>858</v>
      </c>
      <c r="G695" s="239"/>
      <c r="H695" s="240" t="s">
        <v>1</v>
      </c>
      <c r="I695" s="242"/>
      <c r="J695" s="239"/>
      <c r="K695" s="239"/>
      <c r="L695" s="243"/>
      <c r="M695" s="244"/>
      <c r="N695" s="245"/>
      <c r="O695" s="245"/>
      <c r="P695" s="245"/>
      <c r="Q695" s="245"/>
      <c r="R695" s="245"/>
      <c r="S695" s="245"/>
      <c r="T695" s="246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47" t="s">
        <v>173</v>
      </c>
      <c r="AU695" s="247" t="s">
        <v>86</v>
      </c>
      <c r="AV695" s="13" t="s">
        <v>84</v>
      </c>
      <c r="AW695" s="13" t="s">
        <v>32</v>
      </c>
      <c r="AX695" s="13" t="s">
        <v>76</v>
      </c>
      <c r="AY695" s="247" t="s">
        <v>162</v>
      </c>
    </row>
    <row r="696" s="14" customFormat="1">
      <c r="A696" s="14"/>
      <c r="B696" s="248"/>
      <c r="C696" s="249"/>
      <c r="D696" s="233" t="s">
        <v>173</v>
      </c>
      <c r="E696" s="250" t="s">
        <v>1</v>
      </c>
      <c r="F696" s="251" t="s">
        <v>120</v>
      </c>
      <c r="G696" s="249"/>
      <c r="H696" s="252">
        <v>39.149999999999999</v>
      </c>
      <c r="I696" s="253"/>
      <c r="J696" s="249"/>
      <c r="K696" s="249"/>
      <c r="L696" s="254"/>
      <c r="M696" s="255"/>
      <c r="N696" s="256"/>
      <c r="O696" s="256"/>
      <c r="P696" s="256"/>
      <c r="Q696" s="256"/>
      <c r="R696" s="256"/>
      <c r="S696" s="256"/>
      <c r="T696" s="257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58" t="s">
        <v>173</v>
      </c>
      <c r="AU696" s="258" t="s">
        <v>86</v>
      </c>
      <c r="AV696" s="14" t="s">
        <v>86</v>
      </c>
      <c r="AW696" s="14" t="s">
        <v>32</v>
      </c>
      <c r="AX696" s="14" t="s">
        <v>76</v>
      </c>
      <c r="AY696" s="258" t="s">
        <v>162</v>
      </c>
    </row>
    <row r="697" s="15" customFormat="1">
      <c r="A697" s="15"/>
      <c r="B697" s="259"/>
      <c r="C697" s="260"/>
      <c r="D697" s="233" t="s">
        <v>173</v>
      </c>
      <c r="E697" s="261" t="s">
        <v>1</v>
      </c>
      <c r="F697" s="262" t="s">
        <v>176</v>
      </c>
      <c r="G697" s="260"/>
      <c r="H697" s="263">
        <v>39.149999999999999</v>
      </c>
      <c r="I697" s="264"/>
      <c r="J697" s="260"/>
      <c r="K697" s="260"/>
      <c r="L697" s="265"/>
      <c r="M697" s="266"/>
      <c r="N697" s="267"/>
      <c r="O697" s="267"/>
      <c r="P697" s="267"/>
      <c r="Q697" s="267"/>
      <c r="R697" s="267"/>
      <c r="S697" s="267"/>
      <c r="T697" s="268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T697" s="269" t="s">
        <v>173</v>
      </c>
      <c r="AU697" s="269" t="s">
        <v>86</v>
      </c>
      <c r="AV697" s="15" t="s">
        <v>169</v>
      </c>
      <c r="AW697" s="15" t="s">
        <v>32</v>
      </c>
      <c r="AX697" s="15" t="s">
        <v>84</v>
      </c>
      <c r="AY697" s="269" t="s">
        <v>162</v>
      </c>
    </row>
    <row r="698" s="12" customFormat="1" ht="22.8" customHeight="1">
      <c r="A698" s="12"/>
      <c r="B698" s="204"/>
      <c r="C698" s="205"/>
      <c r="D698" s="206" t="s">
        <v>75</v>
      </c>
      <c r="E698" s="218" t="s">
        <v>859</v>
      </c>
      <c r="F698" s="218" t="s">
        <v>860</v>
      </c>
      <c r="G698" s="205"/>
      <c r="H698" s="205"/>
      <c r="I698" s="208"/>
      <c r="J698" s="219">
        <f>BK698</f>
        <v>0</v>
      </c>
      <c r="K698" s="205"/>
      <c r="L698" s="210"/>
      <c r="M698" s="211"/>
      <c r="N698" s="212"/>
      <c r="O698" s="212"/>
      <c r="P698" s="213">
        <f>P699</f>
        <v>0</v>
      </c>
      <c r="Q698" s="212"/>
      <c r="R698" s="213">
        <f>R699</f>
        <v>0</v>
      </c>
      <c r="S698" s="212"/>
      <c r="T698" s="214">
        <f>T699</f>
        <v>0</v>
      </c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R698" s="215" t="s">
        <v>84</v>
      </c>
      <c r="AT698" s="216" t="s">
        <v>75</v>
      </c>
      <c r="AU698" s="216" t="s">
        <v>84</v>
      </c>
      <c r="AY698" s="215" t="s">
        <v>162</v>
      </c>
      <c r="BK698" s="217">
        <f>BK699</f>
        <v>0</v>
      </c>
    </row>
    <row r="699" s="2" customFormat="1" ht="44.25" customHeight="1">
      <c r="A699" s="39"/>
      <c r="B699" s="40"/>
      <c r="C699" s="220" t="s">
        <v>861</v>
      </c>
      <c r="D699" s="220" t="s">
        <v>164</v>
      </c>
      <c r="E699" s="221" t="s">
        <v>862</v>
      </c>
      <c r="F699" s="222" t="s">
        <v>863</v>
      </c>
      <c r="G699" s="223" t="s">
        <v>116</v>
      </c>
      <c r="H699" s="224">
        <v>2680.9209999999998</v>
      </c>
      <c r="I699" s="225"/>
      <c r="J699" s="226">
        <f>ROUND(I699*H699,2)</f>
        <v>0</v>
      </c>
      <c r="K699" s="222" t="s">
        <v>168</v>
      </c>
      <c r="L699" s="45"/>
      <c r="M699" s="227" t="s">
        <v>1</v>
      </c>
      <c r="N699" s="228" t="s">
        <v>41</v>
      </c>
      <c r="O699" s="92"/>
      <c r="P699" s="229">
        <f>O699*H699</f>
        <v>0</v>
      </c>
      <c r="Q699" s="229">
        <v>0</v>
      </c>
      <c r="R699" s="229">
        <f>Q699*H699</f>
        <v>0</v>
      </c>
      <c r="S699" s="229">
        <v>0</v>
      </c>
      <c r="T699" s="230">
        <f>S699*H699</f>
        <v>0</v>
      </c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R699" s="231" t="s">
        <v>169</v>
      </c>
      <c r="AT699" s="231" t="s">
        <v>164</v>
      </c>
      <c r="AU699" s="231" t="s">
        <v>86</v>
      </c>
      <c r="AY699" s="18" t="s">
        <v>162</v>
      </c>
      <c r="BE699" s="232">
        <f>IF(N699="základní",J699,0)</f>
        <v>0</v>
      </c>
      <c r="BF699" s="232">
        <f>IF(N699="snížená",J699,0)</f>
        <v>0</v>
      </c>
      <c r="BG699" s="232">
        <f>IF(N699="zákl. přenesená",J699,0)</f>
        <v>0</v>
      </c>
      <c r="BH699" s="232">
        <f>IF(N699="sníž. přenesená",J699,0)</f>
        <v>0</v>
      </c>
      <c r="BI699" s="232">
        <f>IF(N699="nulová",J699,0)</f>
        <v>0</v>
      </c>
      <c r="BJ699" s="18" t="s">
        <v>84</v>
      </c>
      <c r="BK699" s="232">
        <f>ROUND(I699*H699,2)</f>
        <v>0</v>
      </c>
      <c r="BL699" s="18" t="s">
        <v>169</v>
      </c>
      <c r="BM699" s="231" t="s">
        <v>864</v>
      </c>
    </row>
    <row r="700" s="12" customFormat="1" ht="25.92" customHeight="1">
      <c r="A700" s="12"/>
      <c r="B700" s="204"/>
      <c r="C700" s="205"/>
      <c r="D700" s="206" t="s">
        <v>75</v>
      </c>
      <c r="E700" s="207" t="s">
        <v>865</v>
      </c>
      <c r="F700" s="207" t="s">
        <v>866</v>
      </c>
      <c r="G700" s="205"/>
      <c r="H700" s="205"/>
      <c r="I700" s="208"/>
      <c r="J700" s="209">
        <f>BK700</f>
        <v>0</v>
      </c>
      <c r="K700" s="205"/>
      <c r="L700" s="210"/>
      <c r="M700" s="211"/>
      <c r="N700" s="212"/>
      <c r="O700" s="212"/>
      <c r="P700" s="213">
        <f>P701</f>
        <v>0</v>
      </c>
      <c r="Q700" s="212"/>
      <c r="R700" s="213">
        <f>R701</f>
        <v>0.036900000000000002</v>
      </c>
      <c r="S700" s="212"/>
      <c r="T700" s="214">
        <f>T701</f>
        <v>0</v>
      </c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R700" s="215" t="s">
        <v>86</v>
      </c>
      <c r="AT700" s="216" t="s">
        <v>75</v>
      </c>
      <c r="AU700" s="216" t="s">
        <v>76</v>
      </c>
      <c r="AY700" s="215" t="s">
        <v>162</v>
      </c>
      <c r="BK700" s="217">
        <f>BK701</f>
        <v>0</v>
      </c>
    </row>
    <row r="701" s="12" customFormat="1" ht="22.8" customHeight="1">
      <c r="A701" s="12"/>
      <c r="B701" s="204"/>
      <c r="C701" s="205"/>
      <c r="D701" s="206" t="s">
        <v>75</v>
      </c>
      <c r="E701" s="218" t="s">
        <v>867</v>
      </c>
      <c r="F701" s="218" t="s">
        <v>868</v>
      </c>
      <c r="G701" s="205"/>
      <c r="H701" s="205"/>
      <c r="I701" s="208"/>
      <c r="J701" s="219">
        <f>BK701</f>
        <v>0</v>
      </c>
      <c r="K701" s="205"/>
      <c r="L701" s="210"/>
      <c r="M701" s="211"/>
      <c r="N701" s="212"/>
      <c r="O701" s="212"/>
      <c r="P701" s="213">
        <f>SUM(P702:P707)</f>
        <v>0</v>
      </c>
      <c r="Q701" s="212"/>
      <c r="R701" s="213">
        <f>SUM(R702:R707)</f>
        <v>0.036900000000000002</v>
      </c>
      <c r="S701" s="212"/>
      <c r="T701" s="214">
        <f>SUM(T702:T707)</f>
        <v>0</v>
      </c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R701" s="215" t="s">
        <v>86</v>
      </c>
      <c r="AT701" s="216" t="s">
        <v>75</v>
      </c>
      <c r="AU701" s="216" t="s">
        <v>84</v>
      </c>
      <c r="AY701" s="215" t="s">
        <v>162</v>
      </c>
      <c r="BK701" s="217">
        <f>SUM(BK702:BK707)</f>
        <v>0</v>
      </c>
    </row>
    <row r="702" s="2" customFormat="1" ht="24.15" customHeight="1">
      <c r="A702" s="39"/>
      <c r="B702" s="40"/>
      <c r="C702" s="220" t="s">
        <v>869</v>
      </c>
      <c r="D702" s="220" t="s">
        <v>164</v>
      </c>
      <c r="E702" s="221" t="s">
        <v>870</v>
      </c>
      <c r="F702" s="222" t="s">
        <v>871</v>
      </c>
      <c r="G702" s="223" t="s">
        <v>167</v>
      </c>
      <c r="H702" s="224">
        <v>90</v>
      </c>
      <c r="I702" s="225"/>
      <c r="J702" s="226">
        <f>ROUND(I702*H702,2)</f>
        <v>0</v>
      </c>
      <c r="K702" s="222" t="s">
        <v>168</v>
      </c>
      <c r="L702" s="45"/>
      <c r="M702" s="227" t="s">
        <v>1</v>
      </c>
      <c r="N702" s="228" t="s">
        <v>41</v>
      </c>
      <c r="O702" s="92"/>
      <c r="P702" s="229">
        <f>O702*H702</f>
        <v>0</v>
      </c>
      <c r="Q702" s="229">
        <v>5.0000000000000002E-05</v>
      </c>
      <c r="R702" s="229">
        <f>Q702*H702</f>
        <v>0.0045000000000000005</v>
      </c>
      <c r="S702" s="229">
        <v>0</v>
      </c>
      <c r="T702" s="230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31" t="s">
        <v>264</v>
      </c>
      <c r="AT702" s="231" t="s">
        <v>164</v>
      </c>
      <c r="AU702" s="231" t="s">
        <v>86</v>
      </c>
      <c r="AY702" s="18" t="s">
        <v>162</v>
      </c>
      <c r="BE702" s="232">
        <f>IF(N702="základní",J702,0)</f>
        <v>0</v>
      </c>
      <c r="BF702" s="232">
        <f>IF(N702="snížená",J702,0)</f>
        <v>0</v>
      </c>
      <c r="BG702" s="232">
        <f>IF(N702="zákl. přenesená",J702,0)</f>
        <v>0</v>
      </c>
      <c r="BH702" s="232">
        <f>IF(N702="sníž. přenesená",J702,0)</f>
        <v>0</v>
      </c>
      <c r="BI702" s="232">
        <f>IF(N702="nulová",J702,0)</f>
        <v>0</v>
      </c>
      <c r="BJ702" s="18" t="s">
        <v>84</v>
      </c>
      <c r="BK702" s="232">
        <f>ROUND(I702*H702,2)</f>
        <v>0</v>
      </c>
      <c r="BL702" s="18" t="s">
        <v>264</v>
      </c>
      <c r="BM702" s="231" t="s">
        <v>872</v>
      </c>
    </row>
    <row r="703" s="14" customFormat="1">
      <c r="A703" s="14"/>
      <c r="B703" s="248"/>
      <c r="C703" s="249"/>
      <c r="D703" s="233" t="s">
        <v>173</v>
      </c>
      <c r="E703" s="250" t="s">
        <v>1</v>
      </c>
      <c r="F703" s="251" t="s">
        <v>873</v>
      </c>
      <c r="G703" s="249"/>
      <c r="H703" s="252">
        <v>90</v>
      </c>
      <c r="I703" s="253"/>
      <c r="J703" s="249"/>
      <c r="K703" s="249"/>
      <c r="L703" s="254"/>
      <c r="M703" s="255"/>
      <c r="N703" s="256"/>
      <c r="O703" s="256"/>
      <c r="P703" s="256"/>
      <c r="Q703" s="256"/>
      <c r="R703" s="256"/>
      <c r="S703" s="256"/>
      <c r="T703" s="257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58" t="s">
        <v>173</v>
      </c>
      <c r="AU703" s="258" t="s">
        <v>86</v>
      </c>
      <c r="AV703" s="14" t="s">
        <v>86</v>
      </c>
      <c r="AW703" s="14" t="s">
        <v>32</v>
      </c>
      <c r="AX703" s="14" t="s">
        <v>76</v>
      </c>
      <c r="AY703" s="258" t="s">
        <v>162</v>
      </c>
    </row>
    <row r="704" s="15" customFormat="1">
      <c r="A704" s="15"/>
      <c r="B704" s="259"/>
      <c r="C704" s="260"/>
      <c r="D704" s="233" t="s">
        <v>173</v>
      </c>
      <c r="E704" s="261" t="s">
        <v>1</v>
      </c>
      <c r="F704" s="262" t="s">
        <v>176</v>
      </c>
      <c r="G704" s="260"/>
      <c r="H704" s="263">
        <v>90</v>
      </c>
      <c r="I704" s="264"/>
      <c r="J704" s="260"/>
      <c r="K704" s="260"/>
      <c r="L704" s="265"/>
      <c r="M704" s="266"/>
      <c r="N704" s="267"/>
      <c r="O704" s="267"/>
      <c r="P704" s="267"/>
      <c r="Q704" s="267"/>
      <c r="R704" s="267"/>
      <c r="S704" s="267"/>
      <c r="T704" s="268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T704" s="269" t="s">
        <v>173</v>
      </c>
      <c r="AU704" s="269" t="s">
        <v>86</v>
      </c>
      <c r="AV704" s="15" t="s">
        <v>169</v>
      </c>
      <c r="AW704" s="15" t="s">
        <v>32</v>
      </c>
      <c r="AX704" s="15" t="s">
        <v>84</v>
      </c>
      <c r="AY704" s="269" t="s">
        <v>162</v>
      </c>
    </row>
    <row r="705" s="2" customFormat="1" ht="24.15" customHeight="1">
      <c r="A705" s="39"/>
      <c r="B705" s="40"/>
      <c r="C705" s="270" t="s">
        <v>874</v>
      </c>
      <c r="D705" s="270" t="s">
        <v>284</v>
      </c>
      <c r="E705" s="271" t="s">
        <v>875</v>
      </c>
      <c r="F705" s="272" t="s">
        <v>876</v>
      </c>
      <c r="G705" s="273" t="s">
        <v>167</v>
      </c>
      <c r="H705" s="274">
        <v>108</v>
      </c>
      <c r="I705" s="275"/>
      <c r="J705" s="276">
        <f>ROUND(I705*H705,2)</f>
        <v>0</v>
      </c>
      <c r="K705" s="272" t="s">
        <v>168</v>
      </c>
      <c r="L705" s="277"/>
      <c r="M705" s="278" t="s">
        <v>1</v>
      </c>
      <c r="N705" s="279" t="s">
        <v>41</v>
      </c>
      <c r="O705" s="92"/>
      <c r="P705" s="229">
        <f>O705*H705</f>
        <v>0</v>
      </c>
      <c r="Q705" s="229">
        <v>0.00029999999999999997</v>
      </c>
      <c r="R705" s="229">
        <f>Q705*H705</f>
        <v>0.032399999999999998</v>
      </c>
      <c r="S705" s="229">
        <v>0</v>
      </c>
      <c r="T705" s="230">
        <f>S705*H705</f>
        <v>0</v>
      </c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R705" s="231" t="s">
        <v>342</v>
      </c>
      <c r="AT705" s="231" t="s">
        <v>284</v>
      </c>
      <c r="AU705" s="231" t="s">
        <v>86</v>
      </c>
      <c r="AY705" s="18" t="s">
        <v>162</v>
      </c>
      <c r="BE705" s="232">
        <f>IF(N705="základní",J705,0)</f>
        <v>0</v>
      </c>
      <c r="BF705" s="232">
        <f>IF(N705="snížená",J705,0)</f>
        <v>0</v>
      </c>
      <c r="BG705" s="232">
        <f>IF(N705="zákl. přenesená",J705,0)</f>
        <v>0</v>
      </c>
      <c r="BH705" s="232">
        <f>IF(N705="sníž. přenesená",J705,0)</f>
        <v>0</v>
      </c>
      <c r="BI705" s="232">
        <f>IF(N705="nulová",J705,0)</f>
        <v>0</v>
      </c>
      <c r="BJ705" s="18" t="s">
        <v>84</v>
      </c>
      <c r="BK705" s="232">
        <f>ROUND(I705*H705,2)</f>
        <v>0</v>
      </c>
      <c r="BL705" s="18" t="s">
        <v>264</v>
      </c>
      <c r="BM705" s="231" t="s">
        <v>877</v>
      </c>
    </row>
    <row r="706" s="14" customFormat="1">
      <c r="A706" s="14"/>
      <c r="B706" s="248"/>
      <c r="C706" s="249"/>
      <c r="D706" s="233" t="s">
        <v>173</v>
      </c>
      <c r="E706" s="250" t="s">
        <v>1</v>
      </c>
      <c r="F706" s="251" t="s">
        <v>878</v>
      </c>
      <c r="G706" s="249"/>
      <c r="H706" s="252">
        <v>108</v>
      </c>
      <c r="I706" s="253"/>
      <c r="J706" s="249"/>
      <c r="K706" s="249"/>
      <c r="L706" s="254"/>
      <c r="M706" s="255"/>
      <c r="N706" s="256"/>
      <c r="O706" s="256"/>
      <c r="P706" s="256"/>
      <c r="Q706" s="256"/>
      <c r="R706" s="256"/>
      <c r="S706" s="256"/>
      <c r="T706" s="257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8" t="s">
        <v>173</v>
      </c>
      <c r="AU706" s="258" t="s">
        <v>86</v>
      </c>
      <c r="AV706" s="14" t="s">
        <v>86</v>
      </c>
      <c r="AW706" s="14" t="s">
        <v>32</v>
      </c>
      <c r="AX706" s="14" t="s">
        <v>76</v>
      </c>
      <c r="AY706" s="258" t="s">
        <v>162</v>
      </c>
    </row>
    <row r="707" s="15" customFormat="1">
      <c r="A707" s="15"/>
      <c r="B707" s="259"/>
      <c r="C707" s="260"/>
      <c r="D707" s="233" t="s">
        <v>173</v>
      </c>
      <c r="E707" s="261" t="s">
        <v>1</v>
      </c>
      <c r="F707" s="262" t="s">
        <v>176</v>
      </c>
      <c r="G707" s="260"/>
      <c r="H707" s="263">
        <v>108</v>
      </c>
      <c r="I707" s="264"/>
      <c r="J707" s="260"/>
      <c r="K707" s="260"/>
      <c r="L707" s="265"/>
      <c r="M707" s="266"/>
      <c r="N707" s="267"/>
      <c r="O707" s="267"/>
      <c r="P707" s="267"/>
      <c r="Q707" s="267"/>
      <c r="R707" s="267"/>
      <c r="S707" s="267"/>
      <c r="T707" s="268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69" t="s">
        <v>173</v>
      </c>
      <c r="AU707" s="269" t="s">
        <v>86</v>
      </c>
      <c r="AV707" s="15" t="s">
        <v>169</v>
      </c>
      <c r="AW707" s="15" t="s">
        <v>32</v>
      </c>
      <c r="AX707" s="15" t="s">
        <v>84</v>
      </c>
      <c r="AY707" s="269" t="s">
        <v>162</v>
      </c>
    </row>
    <row r="708" s="12" customFormat="1" ht="25.92" customHeight="1">
      <c r="A708" s="12"/>
      <c r="B708" s="204"/>
      <c r="C708" s="205"/>
      <c r="D708" s="206" t="s">
        <v>75</v>
      </c>
      <c r="E708" s="207" t="s">
        <v>879</v>
      </c>
      <c r="F708" s="207" t="s">
        <v>880</v>
      </c>
      <c r="G708" s="205"/>
      <c r="H708" s="205"/>
      <c r="I708" s="208"/>
      <c r="J708" s="209">
        <f>BK708</f>
        <v>0</v>
      </c>
      <c r="K708" s="205"/>
      <c r="L708" s="210"/>
      <c r="M708" s="211"/>
      <c r="N708" s="212"/>
      <c r="O708" s="212"/>
      <c r="P708" s="213">
        <f>P709+P714+P718</f>
        <v>0</v>
      </c>
      <c r="Q708" s="212"/>
      <c r="R708" s="213">
        <f>R709+R714+R718</f>
        <v>0</v>
      </c>
      <c r="S708" s="212"/>
      <c r="T708" s="214">
        <f>T709+T714+T718</f>
        <v>0</v>
      </c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R708" s="215" t="s">
        <v>196</v>
      </c>
      <c r="AT708" s="216" t="s">
        <v>75</v>
      </c>
      <c r="AU708" s="216" t="s">
        <v>76</v>
      </c>
      <c r="AY708" s="215" t="s">
        <v>162</v>
      </c>
      <c r="BK708" s="217">
        <f>BK709+BK714+BK718</f>
        <v>0</v>
      </c>
    </row>
    <row r="709" s="12" customFormat="1" ht="22.8" customHeight="1">
      <c r="A709" s="12"/>
      <c r="B709" s="204"/>
      <c r="C709" s="205"/>
      <c r="D709" s="206" t="s">
        <v>75</v>
      </c>
      <c r="E709" s="218" t="s">
        <v>881</v>
      </c>
      <c r="F709" s="218" t="s">
        <v>882</v>
      </c>
      <c r="G709" s="205"/>
      <c r="H709" s="205"/>
      <c r="I709" s="208"/>
      <c r="J709" s="219">
        <f>BK709</f>
        <v>0</v>
      </c>
      <c r="K709" s="205"/>
      <c r="L709" s="210"/>
      <c r="M709" s="211"/>
      <c r="N709" s="212"/>
      <c r="O709" s="212"/>
      <c r="P709" s="213">
        <f>SUM(P710:P713)</f>
        <v>0</v>
      </c>
      <c r="Q709" s="212"/>
      <c r="R709" s="213">
        <f>SUM(R710:R713)</f>
        <v>0</v>
      </c>
      <c r="S709" s="212"/>
      <c r="T709" s="214">
        <f>SUM(T710:T713)</f>
        <v>0</v>
      </c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R709" s="215" t="s">
        <v>196</v>
      </c>
      <c r="AT709" s="216" t="s">
        <v>75</v>
      </c>
      <c r="AU709" s="216" t="s">
        <v>84</v>
      </c>
      <c r="AY709" s="215" t="s">
        <v>162</v>
      </c>
      <c r="BK709" s="217">
        <f>SUM(BK710:BK713)</f>
        <v>0</v>
      </c>
    </row>
    <row r="710" s="2" customFormat="1" ht="16.5" customHeight="1">
      <c r="A710" s="39"/>
      <c r="B710" s="40"/>
      <c r="C710" s="220" t="s">
        <v>883</v>
      </c>
      <c r="D710" s="220" t="s">
        <v>164</v>
      </c>
      <c r="E710" s="221" t="s">
        <v>884</v>
      </c>
      <c r="F710" s="222" t="s">
        <v>885</v>
      </c>
      <c r="G710" s="223" t="s">
        <v>241</v>
      </c>
      <c r="H710" s="224">
        <v>1</v>
      </c>
      <c r="I710" s="225"/>
      <c r="J710" s="226">
        <f>ROUND(I710*H710,2)</f>
        <v>0</v>
      </c>
      <c r="K710" s="222" t="s">
        <v>1</v>
      </c>
      <c r="L710" s="45"/>
      <c r="M710" s="227" t="s">
        <v>1</v>
      </c>
      <c r="N710" s="228" t="s">
        <v>41</v>
      </c>
      <c r="O710" s="92"/>
      <c r="P710" s="229">
        <f>O710*H710</f>
        <v>0</v>
      </c>
      <c r="Q710" s="229">
        <v>0</v>
      </c>
      <c r="R710" s="229">
        <f>Q710*H710</f>
        <v>0</v>
      </c>
      <c r="S710" s="229">
        <v>0</v>
      </c>
      <c r="T710" s="230">
        <f>S710*H710</f>
        <v>0</v>
      </c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R710" s="231" t="s">
        <v>886</v>
      </c>
      <c r="AT710" s="231" t="s">
        <v>164</v>
      </c>
      <c r="AU710" s="231" t="s">
        <v>86</v>
      </c>
      <c r="AY710" s="18" t="s">
        <v>162</v>
      </c>
      <c r="BE710" s="232">
        <f>IF(N710="základní",J710,0)</f>
        <v>0</v>
      </c>
      <c r="BF710" s="232">
        <f>IF(N710="snížená",J710,0)</f>
        <v>0</v>
      </c>
      <c r="BG710" s="232">
        <f>IF(N710="zákl. přenesená",J710,0)</f>
        <v>0</v>
      </c>
      <c r="BH710" s="232">
        <f>IF(N710="sníž. přenesená",J710,0)</f>
        <v>0</v>
      </c>
      <c r="BI710" s="232">
        <f>IF(N710="nulová",J710,0)</f>
        <v>0</v>
      </c>
      <c r="BJ710" s="18" t="s">
        <v>84</v>
      </c>
      <c r="BK710" s="232">
        <f>ROUND(I710*H710,2)</f>
        <v>0</v>
      </c>
      <c r="BL710" s="18" t="s">
        <v>886</v>
      </c>
      <c r="BM710" s="231" t="s">
        <v>887</v>
      </c>
    </row>
    <row r="711" s="2" customFormat="1" ht="16.5" customHeight="1">
      <c r="A711" s="39"/>
      <c r="B711" s="40"/>
      <c r="C711" s="220" t="s">
        <v>220</v>
      </c>
      <c r="D711" s="220" t="s">
        <v>164</v>
      </c>
      <c r="E711" s="221" t="s">
        <v>888</v>
      </c>
      <c r="F711" s="222" t="s">
        <v>889</v>
      </c>
      <c r="G711" s="223" t="s">
        <v>241</v>
      </c>
      <c r="H711" s="224">
        <v>1</v>
      </c>
      <c r="I711" s="225"/>
      <c r="J711" s="226">
        <f>ROUND(I711*H711,2)</f>
        <v>0</v>
      </c>
      <c r="K711" s="222" t="s">
        <v>1</v>
      </c>
      <c r="L711" s="45"/>
      <c r="M711" s="227" t="s">
        <v>1</v>
      </c>
      <c r="N711" s="228" t="s">
        <v>41</v>
      </c>
      <c r="O711" s="92"/>
      <c r="P711" s="229">
        <f>O711*H711</f>
        <v>0</v>
      </c>
      <c r="Q711" s="229">
        <v>0</v>
      </c>
      <c r="R711" s="229">
        <f>Q711*H711</f>
        <v>0</v>
      </c>
      <c r="S711" s="229">
        <v>0</v>
      </c>
      <c r="T711" s="230">
        <f>S711*H711</f>
        <v>0</v>
      </c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R711" s="231" t="s">
        <v>886</v>
      </c>
      <c r="AT711" s="231" t="s">
        <v>164</v>
      </c>
      <c r="AU711" s="231" t="s">
        <v>86</v>
      </c>
      <c r="AY711" s="18" t="s">
        <v>162</v>
      </c>
      <c r="BE711" s="232">
        <f>IF(N711="základní",J711,0)</f>
        <v>0</v>
      </c>
      <c r="BF711" s="232">
        <f>IF(N711="snížená",J711,0)</f>
        <v>0</v>
      </c>
      <c r="BG711" s="232">
        <f>IF(N711="zákl. přenesená",J711,0)</f>
        <v>0</v>
      </c>
      <c r="BH711" s="232">
        <f>IF(N711="sníž. přenesená",J711,0)</f>
        <v>0</v>
      </c>
      <c r="BI711" s="232">
        <f>IF(N711="nulová",J711,0)</f>
        <v>0</v>
      </c>
      <c r="BJ711" s="18" t="s">
        <v>84</v>
      </c>
      <c r="BK711" s="232">
        <f>ROUND(I711*H711,2)</f>
        <v>0</v>
      </c>
      <c r="BL711" s="18" t="s">
        <v>886</v>
      </c>
      <c r="BM711" s="231" t="s">
        <v>890</v>
      </c>
    </row>
    <row r="712" s="2" customFormat="1">
      <c r="A712" s="39"/>
      <c r="B712" s="40"/>
      <c r="C712" s="41"/>
      <c r="D712" s="233" t="s">
        <v>171</v>
      </c>
      <c r="E712" s="41"/>
      <c r="F712" s="234" t="s">
        <v>891</v>
      </c>
      <c r="G712" s="41"/>
      <c r="H712" s="41"/>
      <c r="I712" s="235"/>
      <c r="J712" s="41"/>
      <c r="K712" s="41"/>
      <c r="L712" s="45"/>
      <c r="M712" s="236"/>
      <c r="N712" s="237"/>
      <c r="O712" s="92"/>
      <c r="P712" s="92"/>
      <c r="Q712" s="92"/>
      <c r="R712" s="92"/>
      <c r="S712" s="92"/>
      <c r="T712" s="93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T712" s="18" t="s">
        <v>171</v>
      </c>
      <c r="AU712" s="18" t="s">
        <v>86</v>
      </c>
    </row>
    <row r="713" s="2" customFormat="1" ht="16.5" customHeight="1">
      <c r="A713" s="39"/>
      <c r="B713" s="40"/>
      <c r="C713" s="220" t="s">
        <v>892</v>
      </c>
      <c r="D713" s="220" t="s">
        <v>164</v>
      </c>
      <c r="E713" s="221" t="s">
        <v>893</v>
      </c>
      <c r="F713" s="222" t="s">
        <v>894</v>
      </c>
      <c r="G713" s="223" t="s">
        <v>241</v>
      </c>
      <c r="H713" s="224">
        <v>1</v>
      </c>
      <c r="I713" s="225"/>
      <c r="J713" s="226">
        <f>ROUND(I713*H713,2)</f>
        <v>0</v>
      </c>
      <c r="K713" s="222" t="s">
        <v>1</v>
      </c>
      <c r="L713" s="45"/>
      <c r="M713" s="227" t="s">
        <v>1</v>
      </c>
      <c r="N713" s="228" t="s">
        <v>41</v>
      </c>
      <c r="O713" s="92"/>
      <c r="P713" s="229">
        <f>O713*H713</f>
        <v>0</v>
      </c>
      <c r="Q713" s="229">
        <v>0</v>
      </c>
      <c r="R713" s="229">
        <f>Q713*H713</f>
        <v>0</v>
      </c>
      <c r="S713" s="229">
        <v>0</v>
      </c>
      <c r="T713" s="230">
        <f>S713*H713</f>
        <v>0</v>
      </c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R713" s="231" t="s">
        <v>886</v>
      </c>
      <c r="AT713" s="231" t="s">
        <v>164</v>
      </c>
      <c r="AU713" s="231" t="s">
        <v>86</v>
      </c>
      <c r="AY713" s="18" t="s">
        <v>162</v>
      </c>
      <c r="BE713" s="232">
        <f>IF(N713="základní",J713,0)</f>
        <v>0</v>
      </c>
      <c r="BF713" s="232">
        <f>IF(N713="snížená",J713,0)</f>
        <v>0</v>
      </c>
      <c r="BG713" s="232">
        <f>IF(N713="zákl. přenesená",J713,0)</f>
        <v>0</v>
      </c>
      <c r="BH713" s="232">
        <f>IF(N713="sníž. přenesená",J713,0)</f>
        <v>0</v>
      </c>
      <c r="BI713" s="232">
        <f>IF(N713="nulová",J713,0)</f>
        <v>0</v>
      </c>
      <c r="BJ713" s="18" t="s">
        <v>84</v>
      </c>
      <c r="BK713" s="232">
        <f>ROUND(I713*H713,2)</f>
        <v>0</v>
      </c>
      <c r="BL713" s="18" t="s">
        <v>886</v>
      </c>
      <c r="BM713" s="231" t="s">
        <v>895</v>
      </c>
    </row>
    <row r="714" s="12" customFormat="1" ht="22.8" customHeight="1">
      <c r="A714" s="12"/>
      <c r="B714" s="204"/>
      <c r="C714" s="205"/>
      <c r="D714" s="206" t="s">
        <v>75</v>
      </c>
      <c r="E714" s="218" t="s">
        <v>896</v>
      </c>
      <c r="F714" s="218" t="s">
        <v>897</v>
      </c>
      <c r="G714" s="205"/>
      <c r="H714" s="205"/>
      <c r="I714" s="208"/>
      <c r="J714" s="219">
        <f>BK714</f>
        <v>0</v>
      </c>
      <c r="K714" s="205"/>
      <c r="L714" s="210"/>
      <c r="M714" s="211"/>
      <c r="N714" s="212"/>
      <c r="O714" s="212"/>
      <c r="P714" s="213">
        <f>SUM(P715:P717)</f>
        <v>0</v>
      </c>
      <c r="Q714" s="212"/>
      <c r="R714" s="213">
        <f>SUM(R715:R717)</f>
        <v>0</v>
      </c>
      <c r="S714" s="212"/>
      <c r="T714" s="214">
        <f>SUM(T715:T717)</f>
        <v>0</v>
      </c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R714" s="215" t="s">
        <v>196</v>
      </c>
      <c r="AT714" s="216" t="s">
        <v>75</v>
      </c>
      <c r="AU714" s="216" t="s">
        <v>84</v>
      </c>
      <c r="AY714" s="215" t="s">
        <v>162</v>
      </c>
      <c r="BK714" s="217">
        <f>SUM(BK715:BK717)</f>
        <v>0</v>
      </c>
    </row>
    <row r="715" s="2" customFormat="1" ht="16.5" customHeight="1">
      <c r="A715" s="39"/>
      <c r="B715" s="40"/>
      <c r="C715" s="220" t="s">
        <v>898</v>
      </c>
      <c r="D715" s="220" t="s">
        <v>164</v>
      </c>
      <c r="E715" s="221" t="s">
        <v>899</v>
      </c>
      <c r="F715" s="222" t="s">
        <v>897</v>
      </c>
      <c r="G715" s="223" t="s">
        <v>241</v>
      </c>
      <c r="H715" s="224">
        <v>1</v>
      </c>
      <c r="I715" s="225"/>
      <c r="J715" s="226">
        <f>ROUND(I715*H715,2)</f>
        <v>0</v>
      </c>
      <c r="K715" s="222" t="s">
        <v>1</v>
      </c>
      <c r="L715" s="45"/>
      <c r="M715" s="227" t="s">
        <v>1</v>
      </c>
      <c r="N715" s="228" t="s">
        <v>41</v>
      </c>
      <c r="O715" s="92"/>
      <c r="P715" s="229">
        <f>O715*H715</f>
        <v>0</v>
      </c>
      <c r="Q715" s="229">
        <v>0</v>
      </c>
      <c r="R715" s="229">
        <f>Q715*H715</f>
        <v>0</v>
      </c>
      <c r="S715" s="229">
        <v>0</v>
      </c>
      <c r="T715" s="230">
        <f>S715*H715</f>
        <v>0</v>
      </c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R715" s="231" t="s">
        <v>886</v>
      </c>
      <c r="AT715" s="231" t="s">
        <v>164</v>
      </c>
      <c r="AU715" s="231" t="s">
        <v>86</v>
      </c>
      <c r="AY715" s="18" t="s">
        <v>162</v>
      </c>
      <c r="BE715" s="232">
        <f>IF(N715="základní",J715,0)</f>
        <v>0</v>
      </c>
      <c r="BF715" s="232">
        <f>IF(N715="snížená",J715,0)</f>
        <v>0</v>
      </c>
      <c r="BG715" s="232">
        <f>IF(N715="zákl. přenesená",J715,0)</f>
        <v>0</v>
      </c>
      <c r="BH715" s="232">
        <f>IF(N715="sníž. přenesená",J715,0)</f>
        <v>0</v>
      </c>
      <c r="BI715" s="232">
        <f>IF(N715="nulová",J715,0)</f>
        <v>0</v>
      </c>
      <c r="BJ715" s="18" t="s">
        <v>84</v>
      </c>
      <c r="BK715" s="232">
        <f>ROUND(I715*H715,2)</f>
        <v>0</v>
      </c>
      <c r="BL715" s="18" t="s">
        <v>886</v>
      </c>
      <c r="BM715" s="231" t="s">
        <v>900</v>
      </c>
    </row>
    <row r="716" s="2" customFormat="1" ht="24.15" customHeight="1">
      <c r="A716" s="39"/>
      <c r="B716" s="40"/>
      <c r="C716" s="220" t="s">
        <v>901</v>
      </c>
      <c r="D716" s="220" t="s">
        <v>164</v>
      </c>
      <c r="E716" s="221" t="s">
        <v>902</v>
      </c>
      <c r="F716" s="222" t="s">
        <v>903</v>
      </c>
      <c r="G716" s="223" t="s">
        <v>904</v>
      </c>
      <c r="H716" s="224">
        <v>1</v>
      </c>
      <c r="I716" s="225"/>
      <c r="J716" s="226">
        <f>ROUND(I716*H716,2)</f>
        <v>0</v>
      </c>
      <c r="K716" s="222" t="s">
        <v>1</v>
      </c>
      <c r="L716" s="45"/>
      <c r="M716" s="227" t="s">
        <v>1</v>
      </c>
      <c r="N716" s="228" t="s">
        <v>41</v>
      </c>
      <c r="O716" s="92"/>
      <c r="P716" s="229">
        <f>O716*H716</f>
        <v>0</v>
      </c>
      <c r="Q716" s="229">
        <v>0</v>
      </c>
      <c r="R716" s="229">
        <f>Q716*H716</f>
        <v>0</v>
      </c>
      <c r="S716" s="229">
        <v>0</v>
      </c>
      <c r="T716" s="230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31" t="s">
        <v>886</v>
      </c>
      <c r="AT716" s="231" t="s">
        <v>164</v>
      </c>
      <c r="AU716" s="231" t="s">
        <v>86</v>
      </c>
      <c r="AY716" s="18" t="s">
        <v>162</v>
      </c>
      <c r="BE716" s="232">
        <f>IF(N716="základní",J716,0)</f>
        <v>0</v>
      </c>
      <c r="BF716" s="232">
        <f>IF(N716="snížená",J716,0)</f>
        <v>0</v>
      </c>
      <c r="BG716" s="232">
        <f>IF(N716="zákl. přenesená",J716,0)</f>
        <v>0</v>
      </c>
      <c r="BH716" s="232">
        <f>IF(N716="sníž. přenesená",J716,0)</f>
        <v>0</v>
      </c>
      <c r="BI716" s="232">
        <f>IF(N716="nulová",J716,0)</f>
        <v>0</v>
      </c>
      <c r="BJ716" s="18" t="s">
        <v>84</v>
      </c>
      <c r="BK716" s="232">
        <f>ROUND(I716*H716,2)</f>
        <v>0</v>
      </c>
      <c r="BL716" s="18" t="s">
        <v>886</v>
      </c>
      <c r="BM716" s="231" t="s">
        <v>905</v>
      </c>
    </row>
    <row r="717" s="2" customFormat="1" ht="16.5" customHeight="1">
      <c r="A717" s="39"/>
      <c r="B717" s="40"/>
      <c r="C717" s="220" t="s">
        <v>906</v>
      </c>
      <c r="D717" s="220" t="s">
        <v>164</v>
      </c>
      <c r="E717" s="221" t="s">
        <v>907</v>
      </c>
      <c r="F717" s="222" t="s">
        <v>908</v>
      </c>
      <c r="G717" s="223" t="s">
        <v>241</v>
      </c>
      <c r="H717" s="224">
        <v>1</v>
      </c>
      <c r="I717" s="225"/>
      <c r="J717" s="226">
        <f>ROUND(I717*H717,2)</f>
        <v>0</v>
      </c>
      <c r="K717" s="222" t="s">
        <v>1</v>
      </c>
      <c r="L717" s="45"/>
      <c r="M717" s="227" t="s">
        <v>1</v>
      </c>
      <c r="N717" s="228" t="s">
        <v>41</v>
      </c>
      <c r="O717" s="92"/>
      <c r="P717" s="229">
        <f>O717*H717</f>
        <v>0</v>
      </c>
      <c r="Q717" s="229">
        <v>0</v>
      </c>
      <c r="R717" s="229">
        <f>Q717*H717</f>
        <v>0</v>
      </c>
      <c r="S717" s="229">
        <v>0</v>
      </c>
      <c r="T717" s="230">
        <f>S717*H717</f>
        <v>0</v>
      </c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R717" s="231" t="s">
        <v>886</v>
      </c>
      <c r="AT717" s="231" t="s">
        <v>164</v>
      </c>
      <c r="AU717" s="231" t="s">
        <v>86</v>
      </c>
      <c r="AY717" s="18" t="s">
        <v>162</v>
      </c>
      <c r="BE717" s="232">
        <f>IF(N717="základní",J717,0)</f>
        <v>0</v>
      </c>
      <c r="BF717" s="232">
        <f>IF(N717="snížená",J717,0)</f>
        <v>0</v>
      </c>
      <c r="BG717" s="232">
        <f>IF(N717="zákl. přenesená",J717,0)</f>
        <v>0</v>
      </c>
      <c r="BH717" s="232">
        <f>IF(N717="sníž. přenesená",J717,0)</f>
        <v>0</v>
      </c>
      <c r="BI717" s="232">
        <f>IF(N717="nulová",J717,0)</f>
        <v>0</v>
      </c>
      <c r="BJ717" s="18" t="s">
        <v>84</v>
      </c>
      <c r="BK717" s="232">
        <f>ROUND(I717*H717,2)</f>
        <v>0</v>
      </c>
      <c r="BL717" s="18" t="s">
        <v>886</v>
      </c>
      <c r="BM717" s="231" t="s">
        <v>909</v>
      </c>
    </row>
    <row r="718" s="12" customFormat="1" ht="22.8" customHeight="1">
      <c r="A718" s="12"/>
      <c r="B718" s="204"/>
      <c r="C718" s="205"/>
      <c r="D718" s="206" t="s">
        <v>75</v>
      </c>
      <c r="E718" s="218" t="s">
        <v>910</v>
      </c>
      <c r="F718" s="218" t="s">
        <v>911</v>
      </c>
      <c r="G718" s="205"/>
      <c r="H718" s="205"/>
      <c r="I718" s="208"/>
      <c r="J718" s="219">
        <f>BK718</f>
        <v>0</v>
      </c>
      <c r="K718" s="205"/>
      <c r="L718" s="210"/>
      <c r="M718" s="211"/>
      <c r="N718" s="212"/>
      <c r="O718" s="212"/>
      <c r="P718" s="213">
        <f>P719</f>
        <v>0</v>
      </c>
      <c r="Q718" s="212"/>
      <c r="R718" s="213">
        <f>R719</f>
        <v>0</v>
      </c>
      <c r="S718" s="212"/>
      <c r="T718" s="214">
        <f>T719</f>
        <v>0</v>
      </c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R718" s="215" t="s">
        <v>196</v>
      </c>
      <c r="AT718" s="216" t="s">
        <v>75</v>
      </c>
      <c r="AU718" s="216" t="s">
        <v>84</v>
      </c>
      <c r="AY718" s="215" t="s">
        <v>162</v>
      </c>
      <c r="BK718" s="217">
        <f>BK719</f>
        <v>0</v>
      </c>
    </row>
    <row r="719" s="2" customFormat="1" ht="24.15" customHeight="1">
      <c r="A719" s="39"/>
      <c r="B719" s="40"/>
      <c r="C719" s="220" t="s">
        <v>912</v>
      </c>
      <c r="D719" s="220" t="s">
        <v>164</v>
      </c>
      <c r="E719" s="221" t="s">
        <v>913</v>
      </c>
      <c r="F719" s="222" t="s">
        <v>914</v>
      </c>
      <c r="G719" s="223" t="s">
        <v>320</v>
      </c>
      <c r="H719" s="224">
        <v>1</v>
      </c>
      <c r="I719" s="225"/>
      <c r="J719" s="226">
        <f>ROUND(I719*H719,2)</f>
        <v>0</v>
      </c>
      <c r="K719" s="222" t="s">
        <v>1</v>
      </c>
      <c r="L719" s="45"/>
      <c r="M719" s="291" t="s">
        <v>1</v>
      </c>
      <c r="N719" s="292" t="s">
        <v>41</v>
      </c>
      <c r="O719" s="293"/>
      <c r="P719" s="294">
        <f>O719*H719</f>
        <v>0</v>
      </c>
      <c r="Q719" s="294">
        <v>0</v>
      </c>
      <c r="R719" s="294">
        <f>Q719*H719</f>
        <v>0</v>
      </c>
      <c r="S719" s="294">
        <v>0</v>
      </c>
      <c r="T719" s="295">
        <f>S719*H719</f>
        <v>0</v>
      </c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R719" s="231" t="s">
        <v>886</v>
      </c>
      <c r="AT719" s="231" t="s">
        <v>164</v>
      </c>
      <c r="AU719" s="231" t="s">
        <v>86</v>
      </c>
      <c r="AY719" s="18" t="s">
        <v>162</v>
      </c>
      <c r="BE719" s="232">
        <f>IF(N719="základní",J719,0)</f>
        <v>0</v>
      </c>
      <c r="BF719" s="232">
        <f>IF(N719="snížená",J719,0)</f>
        <v>0</v>
      </c>
      <c r="BG719" s="232">
        <f>IF(N719="zákl. přenesená",J719,0)</f>
        <v>0</v>
      </c>
      <c r="BH719" s="232">
        <f>IF(N719="sníž. přenesená",J719,0)</f>
        <v>0</v>
      </c>
      <c r="BI719" s="232">
        <f>IF(N719="nulová",J719,0)</f>
        <v>0</v>
      </c>
      <c r="BJ719" s="18" t="s">
        <v>84</v>
      </c>
      <c r="BK719" s="232">
        <f>ROUND(I719*H719,2)</f>
        <v>0</v>
      </c>
      <c r="BL719" s="18" t="s">
        <v>886</v>
      </c>
      <c r="BM719" s="231" t="s">
        <v>915</v>
      </c>
    </row>
    <row r="720" s="2" customFormat="1" ht="6.96" customHeight="1">
      <c r="A720" s="39"/>
      <c r="B720" s="67"/>
      <c r="C720" s="68"/>
      <c r="D720" s="68"/>
      <c r="E720" s="68"/>
      <c r="F720" s="68"/>
      <c r="G720" s="68"/>
      <c r="H720" s="68"/>
      <c r="I720" s="68"/>
      <c r="J720" s="68"/>
      <c r="K720" s="68"/>
      <c r="L720" s="45"/>
      <c r="M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</row>
  </sheetData>
  <sheetProtection sheet="1" autoFilter="0" formatColumns="0" formatRows="0" objects="1" scenarios="1" spinCount="100000" saltValue="UX7cWcY7sT5mIMAY+9/WUzj9oFINKyYWUt/tvR3lhatNtLf8O9KuWR1yVAjhqIueMcbbufSUd5+7s3X5ksUOOg==" hashValue="yJOIamK+qH5vFtAUx6dhcgOpFgo397Qc7MGKu//LKgyIcJ1WAQEmY/sAWOs+h8MUf4/e4dhfx3esMvMhlWzSbg==" algorithmName="SHA-512" password="CC35"/>
  <autoFilter ref="C131:K719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86</v>
      </c>
    </row>
    <row r="4" s="1" customFormat="1" ht="24.96" customHeight="1">
      <c r="B4" s="21"/>
      <c r="D4" s="140" t="s">
        <v>97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KLATOVY - MK FRANTY ŠUMAVSKÉHO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110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916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31</v>
      </c>
      <c r="G12" s="39"/>
      <c r="H12" s="39"/>
      <c r="I12" s="142" t="s">
        <v>22</v>
      </c>
      <c r="J12" s="146" t="str">
        <f>'Rekapitulace stavby'!AN8</f>
        <v>24. 2. 2025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">
        <v>26</v>
      </c>
      <c r="F15" s="39"/>
      <c r="G15" s="39"/>
      <c r="H15" s="39"/>
      <c r="I15" s="142" t="s">
        <v>27</v>
      </c>
      <c r="J15" s="14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tr">
        <f>IF('Rekapitulace stavby'!E17="","",'Rekapitulace stavby'!E17)</f>
        <v xml:space="preserve"> </v>
      </c>
      <c r="F21" s="39"/>
      <c r="G21" s="39"/>
      <c r="H21" s="39"/>
      <c r="I21" s="142" t="s">
        <v>27</v>
      </c>
      <c r="J21" s="14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tr">
        <f>IF('Rekapitulace stavby'!E20="","",'Rekapitulace stavby'!E20)</f>
        <v>Žižkovský Petr</v>
      </c>
      <c r="F24" s="39"/>
      <c r="G24" s="39"/>
      <c r="H24" s="39"/>
      <c r="I24" s="142" t="s">
        <v>27</v>
      </c>
      <c r="J24" s="14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ROUND(J116,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ROUND((SUM(BE116:BE227)),  2)</f>
        <v>0</v>
      </c>
      <c r="G33" s="39"/>
      <c r="H33" s="39"/>
      <c r="I33" s="157">
        <v>0.20999999999999999</v>
      </c>
      <c r="J33" s="156">
        <f>ROUND(((SUM(BE116:BE227))*I33),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ROUND((SUM(BF116:BF227)),  2)</f>
        <v>0</v>
      </c>
      <c r="G34" s="39"/>
      <c r="H34" s="39"/>
      <c r="I34" s="157">
        <v>0.12</v>
      </c>
      <c r="J34" s="156">
        <f>ROUND(((SUM(BF116:BF227))*I34),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ROUND((SUM(BG116:BG227)),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ROUND((SUM(BH116:BH227)),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ROUND((SUM(BI116:BI227)),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KLATOVY - MK FRANTY ŠUMAVSKÉHO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110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SO401 - VEŘEJNÉ OSVĚTLENÍ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Klatovy</v>
      </c>
      <c r="G91" s="41"/>
      <c r="H91" s="41"/>
      <c r="I91" s="33" t="s">
        <v>30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Žižkovský Petr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127</v>
      </c>
      <c r="D94" s="178"/>
      <c r="E94" s="178"/>
      <c r="F94" s="178"/>
      <c r="G94" s="178"/>
      <c r="H94" s="178"/>
      <c r="I94" s="178"/>
      <c r="J94" s="179" t="s">
        <v>128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129</v>
      </c>
      <c r="D96" s="41"/>
      <c r="E96" s="41"/>
      <c r="F96" s="41"/>
      <c r="G96" s="41"/>
      <c r="H96" s="41"/>
      <c r="I96" s="41"/>
      <c r="J96" s="111">
        <f>J116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130</v>
      </c>
    </row>
    <row r="97" s="2" customFormat="1" ht="21.84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102" s="2" customFormat="1" ht="6.96" customHeight="1">
      <c r="A102" s="39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24.96" customHeight="1">
      <c r="A103" s="39"/>
      <c r="B103" s="40"/>
      <c r="C103" s="24" t="s">
        <v>147</v>
      </c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12" customHeight="1">
      <c r="A105" s="39"/>
      <c r="B105" s="40"/>
      <c r="C105" s="33" t="s">
        <v>16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6.5" customHeight="1">
      <c r="A106" s="39"/>
      <c r="B106" s="40"/>
      <c r="C106" s="41"/>
      <c r="D106" s="41"/>
      <c r="E106" s="176" t="str">
        <f>E7</f>
        <v>KLATOVY - MK FRANTY ŠUMAVSKÉHO</v>
      </c>
      <c r="F106" s="33"/>
      <c r="G106" s="33"/>
      <c r="H106" s="33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110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77" t="str">
        <f>E9</f>
        <v>SO401 - VEŘEJNÉ OSVĚTLENÍ</v>
      </c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20</v>
      </c>
      <c r="D110" s="41"/>
      <c r="E110" s="41"/>
      <c r="F110" s="28" t="str">
        <f>F12</f>
        <v xml:space="preserve"> </v>
      </c>
      <c r="G110" s="41"/>
      <c r="H110" s="41"/>
      <c r="I110" s="33" t="s">
        <v>22</v>
      </c>
      <c r="J110" s="80" t="str">
        <f>IF(J12="","",J12)</f>
        <v>24. 2. 2025</v>
      </c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5.15" customHeight="1">
      <c r="A112" s="39"/>
      <c r="B112" s="40"/>
      <c r="C112" s="33" t="s">
        <v>24</v>
      </c>
      <c r="D112" s="41"/>
      <c r="E112" s="41"/>
      <c r="F112" s="28" t="str">
        <f>E15</f>
        <v>Město Klatovy</v>
      </c>
      <c r="G112" s="41"/>
      <c r="H112" s="41"/>
      <c r="I112" s="33" t="s">
        <v>30</v>
      </c>
      <c r="J112" s="37" t="str">
        <f>E21</f>
        <v xml:space="preserve"> 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5.15" customHeight="1">
      <c r="A113" s="39"/>
      <c r="B113" s="40"/>
      <c r="C113" s="33" t="s">
        <v>28</v>
      </c>
      <c r="D113" s="41"/>
      <c r="E113" s="41"/>
      <c r="F113" s="28" t="str">
        <f>IF(E18="","",E18)</f>
        <v>Vyplň údaj</v>
      </c>
      <c r="G113" s="41"/>
      <c r="H113" s="41"/>
      <c r="I113" s="33" t="s">
        <v>33</v>
      </c>
      <c r="J113" s="37" t="str">
        <f>E24</f>
        <v>Žižkovský Petr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0.32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11" customFormat="1" ht="29.28" customHeight="1">
      <c r="A115" s="193"/>
      <c r="B115" s="194"/>
      <c r="C115" s="195" t="s">
        <v>148</v>
      </c>
      <c r="D115" s="196" t="s">
        <v>61</v>
      </c>
      <c r="E115" s="196" t="s">
        <v>57</v>
      </c>
      <c r="F115" s="196" t="s">
        <v>58</v>
      </c>
      <c r="G115" s="196" t="s">
        <v>149</v>
      </c>
      <c r="H115" s="196" t="s">
        <v>150</v>
      </c>
      <c r="I115" s="196" t="s">
        <v>151</v>
      </c>
      <c r="J115" s="196" t="s">
        <v>128</v>
      </c>
      <c r="K115" s="197" t="s">
        <v>152</v>
      </c>
      <c r="L115" s="198"/>
      <c r="M115" s="101" t="s">
        <v>1</v>
      </c>
      <c r="N115" s="102" t="s">
        <v>40</v>
      </c>
      <c r="O115" s="102" t="s">
        <v>153</v>
      </c>
      <c r="P115" s="102" t="s">
        <v>154</v>
      </c>
      <c r="Q115" s="102" t="s">
        <v>155</v>
      </c>
      <c r="R115" s="102" t="s">
        <v>156</v>
      </c>
      <c r="S115" s="102" t="s">
        <v>157</v>
      </c>
      <c r="T115" s="103" t="s">
        <v>158</v>
      </c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</row>
    <row r="116" s="2" customFormat="1" ht="22.8" customHeight="1">
      <c r="A116" s="39"/>
      <c r="B116" s="40"/>
      <c r="C116" s="108" t="s">
        <v>159</v>
      </c>
      <c r="D116" s="41"/>
      <c r="E116" s="41"/>
      <c r="F116" s="41"/>
      <c r="G116" s="41"/>
      <c r="H116" s="41"/>
      <c r="I116" s="41"/>
      <c r="J116" s="199">
        <f>BK116</f>
        <v>0</v>
      </c>
      <c r="K116" s="41"/>
      <c r="L116" s="45"/>
      <c r="M116" s="104"/>
      <c r="N116" s="200"/>
      <c r="O116" s="105"/>
      <c r="P116" s="201">
        <f>SUM(P117:P227)</f>
        <v>0</v>
      </c>
      <c r="Q116" s="105"/>
      <c r="R116" s="201">
        <f>SUM(R117:R227)</f>
        <v>0</v>
      </c>
      <c r="S116" s="105"/>
      <c r="T116" s="202">
        <f>SUM(T117:T227)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75</v>
      </c>
      <c r="AU116" s="18" t="s">
        <v>130</v>
      </c>
      <c r="BK116" s="203">
        <f>SUM(BK117:BK227)</f>
        <v>0</v>
      </c>
    </row>
    <row r="117" s="2" customFormat="1" ht="24.15" customHeight="1">
      <c r="A117" s="39"/>
      <c r="B117" s="40"/>
      <c r="C117" s="220" t="s">
        <v>84</v>
      </c>
      <c r="D117" s="220" t="s">
        <v>164</v>
      </c>
      <c r="E117" s="221" t="s">
        <v>84</v>
      </c>
      <c r="F117" s="222" t="s">
        <v>917</v>
      </c>
      <c r="G117" s="223" t="s">
        <v>918</v>
      </c>
      <c r="H117" s="224">
        <v>16</v>
      </c>
      <c r="I117" s="225"/>
      <c r="J117" s="226">
        <f>ROUND(I117*H117,2)</f>
        <v>0</v>
      </c>
      <c r="K117" s="222" t="s">
        <v>1</v>
      </c>
      <c r="L117" s="45"/>
      <c r="M117" s="227" t="s">
        <v>1</v>
      </c>
      <c r="N117" s="228" t="s">
        <v>41</v>
      </c>
      <c r="O117" s="92"/>
      <c r="P117" s="229">
        <f>O117*H117</f>
        <v>0</v>
      </c>
      <c r="Q117" s="229">
        <v>0</v>
      </c>
      <c r="R117" s="229">
        <f>Q117*H117</f>
        <v>0</v>
      </c>
      <c r="S117" s="229">
        <v>0</v>
      </c>
      <c r="T117" s="230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31" t="s">
        <v>169</v>
      </c>
      <c r="AT117" s="231" t="s">
        <v>164</v>
      </c>
      <c r="AU117" s="231" t="s">
        <v>76</v>
      </c>
      <c r="AY117" s="18" t="s">
        <v>162</v>
      </c>
      <c r="BE117" s="232">
        <f>IF(N117="základní",J117,0)</f>
        <v>0</v>
      </c>
      <c r="BF117" s="232">
        <f>IF(N117="snížená",J117,0)</f>
        <v>0</v>
      </c>
      <c r="BG117" s="232">
        <f>IF(N117="zákl. přenesená",J117,0)</f>
        <v>0</v>
      </c>
      <c r="BH117" s="232">
        <f>IF(N117="sníž. přenesená",J117,0)</f>
        <v>0</v>
      </c>
      <c r="BI117" s="232">
        <f>IF(N117="nulová",J117,0)</f>
        <v>0</v>
      </c>
      <c r="BJ117" s="18" t="s">
        <v>84</v>
      </c>
      <c r="BK117" s="232">
        <f>ROUND(I117*H117,2)</f>
        <v>0</v>
      </c>
      <c r="BL117" s="18" t="s">
        <v>169</v>
      </c>
      <c r="BM117" s="231" t="s">
        <v>86</v>
      </c>
    </row>
    <row r="118" s="2" customFormat="1" ht="24.15" customHeight="1">
      <c r="A118" s="39"/>
      <c r="B118" s="40"/>
      <c r="C118" s="220" t="s">
        <v>86</v>
      </c>
      <c r="D118" s="220" t="s">
        <v>164</v>
      </c>
      <c r="E118" s="221" t="s">
        <v>919</v>
      </c>
      <c r="F118" s="222" t="s">
        <v>920</v>
      </c>
      <c r="G118" s="223" t="s">
        <v>921</v>
      </c>
      <c r="H118" s="224">
        <v>10.199999999999999</v>
      </c>
      <c r="I118" s="225"/>
      <c r="J118" s="226">
        <f>ROUND(I118*H118,2)</f>
        <v>0</v>
      </c>
      <c r="K118" s="222" t="s">
        <v>1</v>
      </c>
      <c r="L118" s="45"/>
      <c r="M118" s="227" t="s">
        <v>1</v>
      </c>
      <c r="N118" s="228" t="s">
        <v>41</v>
      </c>
      <c r="O118" s="92"/>
      <c r="P118" s="229">
        <f>O118*H118</f>
        <v>0</v>
      </c>
      <c r="Q118" s="229">
        <v>0</v>
      </c>
      <c r="R118" s="229">
        <f>Q118*H118</f>
        <v>0</v>
      </c>
      <c r="S118" s="229">
        <v>0</v>
      </c>
      <c r="T118" s="230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31" t="s">
        <v>169</v>
      </c>
      <c r="AT118" s="231" t="s">
        <v>164</v>
      </c>
      <c r="AU118" s="231" t="s">
        <v>76</v>
      </c>
      <c r="AY118" s="18" t="s">
        <v>162</v>
      </c>
      <c r="BE118" s="232">
        <f>IF(N118="základní",J118,0)</f>
        <v>0</v>
      </c>
      <c r="BF118" s="232">
        <f>IF(N118="snížená",J118,0)</f>
        <v>0</v>
      </c>
      <c r="BG118" s="232">
        <f>IF(N118="zákl. přenesená",J118,0)</f>
        <v>0</v>
      </c>
      <c r="BH118" s="232">
        <f>IF(N118="sníž. přenesená",J118,0)</f>
        <v>0</v>
      </c>
      <c r="BI118" s="232">
        <f>IF(N118="nulová",J118,0)</f>
        <v>0</v>
      </c>
      <c r="BJ118" s="18" t="s">
        <v>84</v>
      </c>
      <c r="BK118" s="232">
        <f>ROUND(I118*H118,2)</f>
        <v>0</v>
      </c>
      <c r="BL118" s="18" t="s">
        <v>169</v>
      </c>
      <c r="BM118" s="231" t="s">
        <v>169</v>
      </c>
    </row>
    <row r="119" s="2" customFormat="1" ht="16.5" customHeight="1">
      <c r="A119" s="39"/>
      <c r="B119" s="40"/>
      <c r="C119" s="220" t="s">
        <v>183</v>
      </c>
      <c r="D119" s="220" t="s">
        <v>164</v>
      </c>
      <c r="E119" s="221" t="s">
        <v>922</v>
      </c>
      <c r="F119" s="222" t="s">
        <v>923</v>
      </c>
      <c r="G119" s="223" t="s">
        <v>924</v>
      </c>
      <c r="H119" s="224">
        <v>0</v>
      </c>
      <c r="I119" s="225"/>
      <c r="J119" s="226">
        <f>ROUND(I119*H119,2)</f>
        <v>0</v>
      </c>
      <c r="K119" s="222" t="s">
        <v>1</v>
      </c>
      <c r="L119" s="45"/>
      <c r="M119" s="227" t="s">
        <v>1</v>
      </c>
      <c r="N119" s="228" t="s">
        <v>41</v>
      </c>
      <c r="O119" s="92"/>
      <c r="P119" s="229">
        <f>O119*H119</f>
        <v>0</v>
      </c>
      <c r="Q119" s="229">
        <v>0</v>
      </c>
      <c r="R119" s="229">
        <f>Q119*H119</f>
        <v>0</v>
      </c>
      <c r="S119" s="229">
        <v>0</v>
      </c>
      <c r="T119" s="230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31" t="s">
        <v>169</v>
      </c>
      <c r="AT119" s="231" t="s">
        <v>164</v>
      </c>
      <c r="AU119" s="231" t="s">
        <v>76</v>
      </c>
      <c r="AY119" s="18" t="s">
        <v>162</v>
      </c>
      <c r="BE119" s="232">
        <f>IF(N119="základní",J119,0)</f>
        <v>0</v>
      </c>
      <c r="BF119" s="232">
        <f>IF(N119="snížená",J119,0)</f>
        <v>0</v>
      </c>
      <c r="BG119" s="232">
        <f>IF(N119="zákl. přenesená",J119,0)</f>
        <v>0</v>
      </c>
      <c r="BH119" s="232">
        <f>IF(N119="sníž. přenesená",J119,0)</f>
        <v>0</v>
      </c>
      <c r="BI119" s="232">
        <f>IF(N119="nulová",J119,0)</f>
        <v>0</v>
      </c>
      <c r="BJ119" s="18" t="s">
        <v>84</v>
      </c>
      <c r="BK119" s="232">
        <f>ROUND(I119*H119,2)</f>
        <v>0</v>
      </c>
      <c r="BL119" s="18" t="s">
        <v>169</v>
      </c>
      <c r="BM119" s="231" t="s">
        <v>202</v>
      </c>
    </row>
    <row r="120" s="2" customFormat="1" ht="16.5" customHeight="1">
      <c r="A120" s="39"/>
      <c r="B120" s="40"/>
      <c r="C120" s="270" t="s">
        <v>169</v>
      </c>
      <c r="D120" s="270" t="s">
        <v>284</v>
      </c>
      <c r="E120" s="271" t="s">
        <v>925</v>
      </c>
      <c r="F120" s="272" t="s">
        <v>926</v>
      </c>
      <c r="G120" s="273" t="s">
        <v>927</v>
      </c>
      <c r="H120" s="274">
        <v>0</v>
      </c>
      <c r="I120" s="275"/>
      <c r="J120" s="276">
        <f>ROUND(I120*H120,2)</f>
        <v>0</v>
      </c>
      <c r="K120" s="272" t="s">
        <v>1</v>
      </c>
      <c r="L120" s="277"/>
      <c r="M120" s="278" t="s">
        <v>1</v>
      </c>
      <c r="N120" s="279" t="s">
        <v>41</v>
      </c>
      <c r="O120" s="92"/>
      <c r="P120" s="229">
        <f>O120*H120</f>
        <v>0</v>
      </c>
      <c r="Q120" s="229">
        <v>0</v>
      </c>
      <c r="R120" s="229">
        <f>Q120*H120</f>
        <v>0</v>
      </c>
      <c r="S120" s="229">
        <v>0</v>
      </c>
      <c r="T120" s="230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31" t="s">
        <v>213</v>
      </c>
      <c r="AT120" s="231" t="s">
        <v>284</v>
      </c>
      <c r="AU120" s="231" t="s">
        <v>76</v>
      </c>
      <c r="AY120" s="18" t="s">
        <v>162</v>
      </c>
      <c r="BE120" s="232">
        <f>IF(N120="základní",J120,0)</f>
        <v>0</v>
      </c>
      <c r="BF120" s="232">
        <f>IF(N120="snížená",J120,0)</f>
        <v>0</v>
      </c>
      <c r="BG120" s="232">
        <f>IF(N120="zákl. přenesená",J120,0)</f>
        <v>0</v>
      </c>
      <c r="BH120" s="232">
        <f>IF(N120="sníž. přenesená",J120,0)</f>
        <v>0</v>
      </c>
      <c r="BI120" s="232">
        <f>IF(N120="nulová",J120,0)</f>
        <v>0</v>
      </c>
      <c r="BJ120" s="18" t="s">
        <v>84</v>
      </c>
      <c r="BK120" s="232">
        <f>ROUND(I120*H120,2)</f>
        <v>0</v>
      </c>
      <c r="BL120" s="18" t="s">
        <v>169</v>
      </c>
      <c r="BM120" s="231" t="s">
        <v>213</v>
      </c>
    </row>
    <row r="121" s="2" customFormat="1" ht="21.75" customHeight="1">
      <c r="A121" s="39"/>
      <c r="B121" s="40"/>
      <c r="C121" s="220" t="s">
        <v>196</v>
      </c>
      <c r="D121" s="220" t="s">
        <v>164</v>
      </c>
      <c r="E121" s="221" t="s">
        <v>928</v>
      </c>
      <c r="F121" s="222" t="s">
        <v>929</v>
      </c>
      <c r="G121" s="223" t="s">
        <v>924</v>
      </c>
      <c r="H121" s="224">
        <v>0</v>
      </c>
      <c r="I121" s="225"/>
      <c r="J121" s="226">
        <f>ROUND(I121*H121,2)</f>
        <v>0</v>
      </c>
      <c r="K121" s="222" t="s">
        <v>1</v>
      </c>
      <c r="L121" s="45"/>
      <c r="M121" s="227" t="s">
        <v>1</v>
      </c>
      <c r="N121" s="228" t="s">
        <v>41</v>
      </c>
      <c r="O121" s="92"/>
      <c r="P121" s="229">
        <f>O121*H121</f>
        <v>0</v>
      </c>
      <c r="Q121" s="229">
        <v>0</v>
      </c>
      <c r="R121" s="229">
        <f>Q121*H121</f>
        <v>0</v>
      </c>
      <c r="S121" s="229">
        <v>0</v>
      </c>
      <c r="T121" s="230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1" t="s">
        <v>169</v>
      </c>
      <c r="AT121" s="231" t="s">
        <v>164</v>
      </c>
      <c r="AU121" s="231" t="s">
        <v>76</v>
      </c>
      <c r="AY121" s="18" t="s">
        <v>162</v>
      </c>
      <c r="BE121" s="232">
        <f>IF(N121="základní",J121,0)</f>
        <v>0</v>
      </c>
      <c r="BF121" s="232">
        <f>IF(N121="snížená",J121,0)</f>
        <v>0</v>
      </c>
      <c r="BG121" s="232">
        <f>IF(N121="zákl. přenesená",J121,0)</f>
        <v>0</v>
      </c>
      <c r="BH121" s="232">
        <f>IF(N121="sníž. přenesená",J121,0)</f>
        <v>0</v>
      </c>
      <c r="BI121" s="232">
        <f>IF(N121="nulová",J121,0)</f>
        <v>0</v>
      </c>
      <c r="BJ121" s="18" t="s">
        <v>84</v>
      </c>
      <c r="BK121" s="232">
        <f>ROUND(I121*H121,2)</f>
        <v>0</v>
      </c>
      <c r="BL121" s="18" t="s">
        <v>169</v>
      </c>
      <c r="BM121" s="231" t="s">
        <v>227</v>
      </c>
    </row>
    <row r="122" s="2" customFormat="1" ht="16.5" customHeight="1">
      <c r="A122" s="39"/>
      <c r="B122" s="40"/>
      <c r="C122" s="270" t="s">
        <v>202</v>
      </c>
      <c r="D122" s="270" t="s">
        <v>284</v>
      </c>
      <c r="E122" s="271" t="s">
        <v>925</v>
      </c>
      <c r="F122" s="272" t="s">
        <v>926</v>
      </c>
      <c r="G122" s="273" t="s">
        <v>927</v>
      </c>
      <c r="H122" s="274">
        <v>0</v>
      </c>
      <c r="I122" s="275"/>
      <c r="J122" s="276">
        <f>ROUND(I122*H122,2)</f>
        <v>0</v>
      </c>
      <c r="K122" s="272" t="s">
        <v>1</v>
      </c>
      <c r="L122" s="277"/>
      <c r="M122" s="278" t="s">
        <v>1</v>
      </c>
      <c r="N122" s="279" t="s">
        <v>41</v>
      </c>
      <c r="O122" s="92"/>
      <c r="P122" s="229">
        <f>O122*H122</f>
        <v>0</v>
      </c>
      <c r="Q122" s="229">
        <v>0</v>
      </c>
      <c r="R122" s="229">
        <f>Q122*H122</f>
        <v>0</v>
      </c>
      <c r="S122" s="229">
        <v>0</v>
      </c>
      <c r="T122" s="230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1" t="s">
        <v>213</v>
      </c>
      <c r="AT122" s="231" t="s">
        <v>284</v>
      </c>
      <c r="AU122" s="231" t="s">
        <v>76</v>
      </c>
      <c r="AY122" s="18" t="s">
        <v>162</v>
      </c>
      <c r="BE122" s="232">
        <f>IF(N122="základní",J122,0)</f>
        <v>0</v>
      </c>
      <c r="BF122" s="232">
        <f>IF(N122="snížená",J122,0)</f>
        <v>0</v>
      </c>
      <c r="BG122" s="232">
        <f>IF(N122="zákl. přenesená",J122,0)</f>
        <v>0</v>
      </c>
      <c r="BH122" s="232">
        <f>IF(N122="sníž. přenesená",J122,0)</f>
        <v>0</v>
      </c>
      <c r="BI122" s="232">
        <f>IF(N122="nulová",J122,0)</f>
        <v>0</v>
      </c>
      <c r="BJ122" s="18" t="s">
        <v>84</v>
      </c>
      <c r="BK122" s="232">
        <f>ROUND(I122*H122,2)</f>
        <v>0</v>
      </c>
      <c r="BL122" s="18" t="s">
        <v>169</v>
      </c>
      <c r="BM122" s="231" t="s">
        <v>8</v>
      </c>
    </row>
    <row r="123" s="2" customFormat="1" ht="21.75" customHeight="1">
      <c r="A123" s="39"/>
      <c r="B123" s="40"/>
      <c r="C123" s="220" t="s">
        <v>100</v>
      </c>
      <c r="D123" s="220" t="s">
        <v>164</v>
      </c>
      <c r="E123" s="221" t="s">
        <v>930</v>
      </c>
      <c r="F123" s="222" t="s">
        <v>931</v>
      </c>
      <c r="G123" s="223" t="s">
        <v>924</v>
      </c>
      <c r="H123" s="224">
        <v>0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41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169</v>
      </c>
      <c r="AT123" s="231" t="s">
        <v>164</v>
      </c>
      <c r="AU123" s="231" t="s">
        <v>76</v>
      </c>
      <c r="AY123" s="18" t="s">
        <v>162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84</v>
      </c>
      <c r="BK123" s="232">
        <f>ROUND(I123*H123,2)</f>
        <v>0</v>
      </c>
      <c r="BL123" s="18" t="s">
        <v>169</v>
      </c>
      <c r="BM123" s="231" t="s">
        <v>248</v>
      </c>
    </row>
    <row r="124" s="2" customFormat="1" ht="16.5" customHeight="1">
      <c r="A124" s="39"/>
      <c r="B124" s="40"/>
      <c r="C124" s="270" t="s">
        <v>213</v>
      </c>
      <c r="D124" s="270" t="s">
        <v>284</v>
      </c>
      <c r="E124" s="271" t="s">
        <v>925</v>
      </c>
      <c r="F124" s="272" t="s">
        <v>926</v>
      </c>
      <c r="G124" s="273" t="s">
        <v>927</v>
      </c>
      <c r="H124" s="274">
        <v>0</v>
      </c>
      <c r="I124" s="275"/>
      <c r="J124" s="276">
        <f>ROUND(I124*H124,2)</f>
        <v>0</v>
      </c>
      <c r="K124" s="272" t="s">
        <v>1</v>
      </c>
      <c r="L124" s="277"/>
      <c r="M124" s="278" t="s">
        <v>1</v>
      </c>
      <c r="N124" s="279" t="s">
        <v>41</v>
      </c>
      <c r="O124" s="92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1" t="s">
        <v>213</v>
      </c>
      <c r="AT124" s="231" t="s">
        <v>284</v>
      </c>
      <c r="AU124" s="231" t="s">
        <v>76</v>
      </c>
      <c r="AY124" s="18" t="s">
        <v>162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8" t="s">
        <v>84</v>
      </c>
      <c r="BK124" s="232">
        <f>ROUND(I124*H124,2)</f>
        <v>0</v>
      </c>
      <c r="BL124" s="18" t="s">
        <v>169</v>
      </c>
      <c r="BM124" s="231" t="s">
        <v>264</v>
      </c>
    </row>
    <row r="125" s="2" customFormat="1" ht="16.5" customHeight="1">
      <c r="A125" s="39"/>
      <c r="B125" s="40"/>
      <c r="C125" s="220" t="s">
        <v>221</v>
      </c>
      <c r="D125" s="220" t="s">
        <v>164</v>
      </c>
      <c r="E125" s="221" t="s">
        <v>932</v>
      </c>
      <c r="F125" s="222" t="s">
        <v>933</v>
      </c>
      <c r="G125" s="223" t="s">
        <v>921</v>
      </c>
      <c r="H125" s="224">
        <v>7.7999999999999998</v>
      </c>
      <c r="I125" s="225"/>
      <c r="J125" s="226">
        <f>ROUND(I125*H125,2)</f>
        <v>0</v>
      </c>
      <c r="K125" s="222" t="s">
        <v>1</v>
      </c>
      <c r="L125" s="45"/>
      <c r="M125" s="227" t="s">
        <v>1</v>
      </c>
      <c r="N125" s="228" t="s">
        <v>41</v>
      </c>
      <c r="O125" s="92"/>
      <c r="P125" s="229">
        <f>O125*H125</f>
        <v>0</v>
      </c>
      <c r="Q125" s="229">
        <v>0</v>
      </c>
      <c r="R125" s="229">
        <f>Q125*H125</f>
        <v>0</v>
      </c>
      <c r="S125" s="229">
        <v>0</v>
      </c>
      <c r="T125" s="230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1" t="s">
        <v>169</v>
      </c>
      <c r="AT125" s="231" t="s">
        <v>164</v>
      </c>
      <c r="AU125" s="231" t="s">
        <v>76</v>
      </c>
      <c r="AY125" s="18" t="s">
        <v>162</v>
      </c>
      <c r="BE125" s="232">
        <f>IF(N125="základní",J125,0)</f>
        <v>0</v>
      </c>
      <c r="BF125" s="232">
        <f>IF(N125="snížená",J125,0)</f>
        <v>0</v>
      </c>
      <c r="BG125" s="232">
        <f>IF(N125="zákl. přenesená",J125,0)</f>
        <v>0</v>
      </c>
      <c r="BH125" s="232">
        <f>IF(N125="sníž. přenesená",J125,0)</f>
        <v>0</v>
      </c>
      <c r="BI125" s="232">
        <f>IF(N125="nulová",J125,0)</f>
        <v>0</v>
      </c>
      <c r="BJ125" s="18" t="s">
        <v>84</v>
      </c>
      <c r="BK125" s="232">
        <f>ROUND(I125*H125,2)</f>
        <v>0</v>
      </c>
      <c r="BL125" s="18" t="s">
        <v>169</v>
      </c>
      <c r="BM125" s="231" t="s">
        <v>277</v>
      </c>
    </row>
    <row r="126" s="2" customFormat="1" ht="21.75" customHeight="1">
      <c r="A126" s="39"/>
      <c r="B126" s="40"/>
      <c r="C126" s="220" t="s">
        <v>227</v>
      </c>
      <c r="D126" s="220" t="s">
        <v>164</v>
      </c>
      <c r="E126" s="221" t="s">
        <v>934</v>
      </c>
      <c r="F126" s="222" t="s">
        <v>935</v>
      </c>
      <c r="G126" s="223" t="s">
        <v>924</v>
      </c>
      <c r="H126" s="224">
        <v>0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41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169</v>
      </c>
      <c r="AT126" s="231" t="s">
        <v>164</v>
      </c>
      <c r="AU126" s="231" t="s">
        <v>76</v>
      </c>
      <c r="AY126" s="18" t="s">
        <v>162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84</v>
      </c>
      <c r="BK126" s="232">
        <f>ROUND(I126*H126,2)</f>
        <v>0</v>
      </c>
      <c r="BL126" s="18" t="s">
        <v>169</v>
      </c>
      <c r="BM126" s="231" t="s">
        <v>289</v>
      </c>
    </row>
    <row r="127" s="2" customFormat="1" ht="16.5" customHeight="1">
      <c r="A127" s="39"/>
      <c r="B127" s="40"/>
      <c r="C127" s="270" t="s">
        <v>233</v>
      </c>
      <c r="D127" s="270" t="s">
        <v>284</v>
      </c>
      <c r="E127" s="271" t="s">
        <v>936</v>
      </c>
      <c r="F127" s="272" t="s">
        <v>937</v>
      </c>
      <c r="G127" s="273" t="s">
        <v>918</v>
      </c>
      <c r="H127" s="274">
        <v>0</v>
      </c>
      <c r="I127" s="275"/>
      <c r="J127" s="276">
        <f>ROUND(I127*H127,2)</f>
        <v>0</v>
      </c>
      <c r="K127" s="272" t="s">
        <v>1</v>
      </c>
      <c r="L127" s="277"/>
      <c r="M127" s="278" t="s">
        <v>1</v>
      </c>
      <c r="N127" s="279" t="s">
        <v>41</v>
      </c>
      <c r="O127" s="92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1" t="s">
        <v>213</v>
      </c>
      <c r="AT127" s="231" t="s">
        <v>284</v>
      </c>
      <c r="AU127" s="231" t="s">
        <v>76</v>
      </c>
      <c r="AY127" s="18" t="s">
        <v>162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8" t="s">
        <v>84</v>
      </c>
      <c r="BK127" s="232">
        <f>ROUND(I127*H127,2)</f>
        <v>0</v>
      </c>
      <c r="BL127" s="18" t="s">
        <v>169</v>
      </c>
      <c r="BM127" s="231" t="s">
        <v>296</v>
      </c>
    </row>
    <row r="128" s="2" customFormat="1" ht="21.75" customHeight="1">
      <c r="A128" s="39"/>
      <c r="B128" s="40"/>
      <c r="C128" s="220" t="s">
        <v>8</v>
      </c>
      <c r="D128" s="220" t="s">
        <v>164</v>
      </c>
      <c r="E128" s="221" t="s">
        <v>938</v>
      </c>
      <c r="F128" s="222" t="s">
        <v>939</v>
      </c>
      <c r="G128" s="223" t="s">
        <v>924</v>
      </c>
      <c r="H128" s="224">
        <v>0</v>
      </c>
      <c r="I128" s="225"/>
      <c r="J128" s="226">
        <f>ROUND(I128*H128,2)</f>
        <v>0</v>
      </c>
      <c r="K128" s="222" t="s">
        <v>1</v>
      </c>
      <c r="L128" s="45"/>
      <c r="M128" s="227" t="s">
        <v>1</v>
      </c>
      <c r="N128" s="228" t="s">
        <v>41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169</v>
      </c>
      <c r="AT128" s="231" t="s">
        <v>164</v>
      </c>
      <c r="AU128" s="231" t="s">
        <v>76</v>
      </c>
      <c r="AY128" s="18" t="s">
        <v>162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84</v>
      </c>
      <c r="BK128" s="232">
        <f>ROUND(I128*H128,2)</f>
        <v>0</v>
      </c>
      <c r="BL128" s="18" t="s">
        <v>169</v>
      </c>
      <c r="BM128" s="231" t="s">
        <v>304</v>
      </c>
    </row>
    <row r="129" s="2" customFormat="1" ht="16.5" customHeight="1">
      <c r="A129" s="39"/>
      <c r="B129" s="40"/>
      <c r="C129" s="270" t="s">
        <v>243</v>
      </c>
      <c r="D129" s="270" t="s">
        <v>284</v>
      </c>
      <c r="E129" s="271" t="s">
        <v>940</v>
      </c>
      <c r="F129" s="272" t="s">
        <v>941</v>
      </c>
      <c r="G129" s="273" t="s">
        <v>927</v>
      </c>
      <c r="H129" s="274">
        <v>0</v>
      </c>
      <c r="I129" s="275"/>
      <c r="J129" s="276">
        <f>ROUND(I129*H129,2)</f>
        <v>0</v>
      </c>
      <c r="K129" s="272" t="s">
        <v>1</v>
      </c>
      <c r="L129" s="277"/>
      <c r="M129" s="278" t="s">
        <v>1</v>
      </c>
      <c r="N129" s="279" t="s">
        <v>41</v>
      </c>
      <c r="O129" s="92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213</v>
      </c>
      <c r="AT129" s="231" t="s">
        <v>284</v>
      </c>
      <c r="AU129" s="231" t="s">
        <v>76</v>
      </c>
      <c r="AY129" s="18" t="s">
        <v>162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84</v>
      </c>
      <c r="BK129" s="232">
        <f>ROUND(I129*H129,2)</f>
        <v>0</v>
      </c>
      <c r="BL129" s="18" t="s">
        <v>169</v>
      </c>
      <c r="BM129" s="231" t="s">
        <v>312</v>
      </c>
    </row>
    <row r="130" s="2" customFormat="1" ht="16.5" customHeight="1">
      <c r="A130" s="39"/>
      <c r="B130" s="40"/>
      <c r="C130" s="270" t="s">
        <v>248</v>
      </c>
      <c r="D130" s="270" t="s">
        <v>284</v>
      </c>
      <c r="E130" s="271" t="s">
        <v>942</v>
      </c>
      <c r="F130" s="272" t="s">
        <v>943</v>
      </c>
      <c r="G130" s="273" t="s">
        <v>927</v>
      </c>
      <c r="H130" s="274">
        <v>0</v>
      </c>
      <c r="I130" s="275"/>
      <c r="J130" s="276">
        <f>ROUND(I130*H130,2)</f>
        <v>0</v>
      </c>
      <c r="K130" s="272" t="s">
        <v>1</v>
      </c>
      <c r="L130" s="277"/>
      <c r="M130" s="278" t="s">
        <v>1</v>
      </c>
      <c r="N130" s="279" t="s">
        <v>41</v>
      </c>
      <c r="O130" s="92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1" t="s">
        <v>213</v>
      </c>
      <c r="AT130" s="231" t="s">
        <v>284</v>
      </c>
      <c r="AU130" s="231" t="s">
        <v>76</v>
      </c>
      <c r="AY130" s="18" t="s">
        <v>162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8" t="s">
        <v>84</v>
      </c>
      <c r="BK130" s="232">
        <f>ROUND(I130*H130,2)</f>
        <v>0</v>
      </c>
      <c r="BL130" s="18" t="s">
        <v>169</v>
      </c>
      <c r="BM130" s="231" t="s">
        <v>322</v>
      </c>
    </row>
    <row r="131" s="2" customFormat="1" ht="16.5" customHeight="1">
      <c r="A131" s="39"/>
      <c r="B131" s="40"/>
      <c r="C131" s="270" t="s">
        <v>254</v>
      </c>
      <c r="D131" s="270" t="s">
        <v>284</v>
      </c>
      <c r="E131" s="271" t="s">
        <v>944</v>
      </c>
      <c r="F131" s="272" t="s">
        <v>945</v>
      </c>
      <c r="G131" s="273" t="s">
        <v>927</v>
      </c>
      <c r="H131" s="274">
        <v>0</v>
      </c>
      <c r="I131" s="275"/>
      <c r="J131" s="276">
        <f>ROUND(I131*H131,2)</f>
        <v>0</v>
      </c>
      <c r="K131" s="272" t="s">
        <v>1</v>
      </c>
      <c r="L131" s="277"/>
      <c r="M131" s="278" t="s">
        <v>1</v>
      </c>
      <c r="N131" s="279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213</v>
      </c>
      <c r="AT131" s="231" t="s">
        <v>284</v>
      </c>
      <c r="AU131" s="231" t="s">
        <v>76</v>
      </c>
      <c r="AY131" s="18" t="s">
        <v>162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169</v>
      </c>
      <c r="BM131" s="231" t="s">
        <v>226</v>
      </c>
    </row>
    <row r="132" s="2" customFormat="1" ht="16.5" customHeight="1">
      <c r="A132" s="39"/>
      <c r="B132" s="40"/>
      <c r="C132" s="270" t="s">
        <v>264</v>
      </c>
      <c r="D132" s="270" t="s">
        <v>284</v>
      </c>
      <c r="E132" s="271" t="s">
        <v>946</v>
      </c>
      <c r="F132" s="272" t="s">
        <v>947</v>
      </c>
      <c r="G132" s="273" t="s">
        <v>927</v>
      </c>
      <c r="H132" s="274">
        <v>0</v>
      </c>
      <c r="I132" s="275"/>
      <c r="J132" s="276">
        <f>ROUND(I132*H132,2)</f>
        <v>0</v>
      </c>
      <c r="K132" s="272" t="s">
        <v>1</v>
      </c>
      <c r="L132" s="277"/>
      <c r="M132" s="278" t="s">
        <v>1</v>
      </c>
      <c r="N132" s="279" t="s">
        <v>41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213</v>
      </c>
      <c r="AT132" s="231" t="s">
        <v>284</v>
      </c>
      <c r="AU132" s="231" t="s">
        <v>76</v>
      </c>
      <c r="AY132" s="18" t="s">
        <v>162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84</v>
      </c>
      <c r="BK132" s="232">
        <f>ROUND(I132*H132,2)</f>
        <v>0</v>
      </c>
      <c r="BL132" s="18" t="s">
        <v>169</v>
      </c>
      <c r="BM132" s="231" t="s">
        <v>342</v>
      </c>
    </row>
    <row r="133" s="2" customFormat="1" ht="16.5" customHeight="1">
      <c r="A133" s="39"/>
      <c r="B133" s="40"/>
      <c r="C133" s="270" t="s">
        <v>253</v>
      </c>
      <c r="D133" s="270" t="s">
        <v>284</v>
      </c>
      <c r="E133" s="271" t="s">
        <v>948</v>
      </c>
      <c r="F133" s="272" t="s">
        <v>949</v>
      </c>
      <c r="G133" s="273" t="s">
        <v>927</v>
      </c>
      <c r="H133" s="274">
        <v>0</v>
      </c>
      <c r="I133" s="275"/>
      <c r="J133" s="276">
        <f>ROUND(I133*H133,2)</f>
        <v>0</v>
      </c>
      <c r="K133" s="272" t="s">
        <v>1</v>
      </c>
      <c r="L133" s="277"/>
      <c r="M133" s="278" t="s">
        <v>1</v>
      </c>
      <c r="N133" s="279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213</v>
      </c>
      <c r="AT133" s="231" t="s">
        <v>284</v>
      </c>
      <c r="AU133" s="231" t="s">
        <v>76</v>
      </c>
      <c r="AY133" s="18" t="s">
        <v>162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169</v>
      </c>
      <c r="BM133" s="231" t="s">
        <v>354</v>
      </c>
    </row>
    <row r="134" s="2" customFormat="1" ht="16.5" customHeight="1">
      <c r="A134" s="39"/>
      <c r="B134" s="40"/>
      <c r="C134" s="270" t="s">
        <v>277</v>
      </c>
      <c r="D134" s="270" t="s">
        <v>284</v>
      </c>
      <c r="E134" s="271" t="s">
        <v>950</v>
      </c>
      <c r="F134" s="272" t="s">
        <v>951</v>
      </c>
      <c r="G134" s="273" t="s">
        <v>927</v>
      </c>
      <c r="H134" s="274">
        <v>0</v>
      </c>
      <c r="I134" s="275"/>
      <c r="J134" s="276">
        <f>ROUND(I134*H134,2)</f>
        <v>0</v>
      </c>
      <c r="K134" s="272" t="s">
        <v>1</v>
      </c>
      <c r="L134" s="277"/>
      <c r="M134" s="278" t="s">
        <v>1</v>
      </c>
      <c r="N134" s="279" t="s">
        <v>41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</v>
      </c>
      <c r="T134" s="230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213</v>
      </c>
      <c r="AT134" s="231" t="s">
        <v>284</v>
      </c>
      <c r="AU134" s="231" t="s">
        <v>76</v>
      </c>
      <c r="AY134" s="18" t="s">
        <v>162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84</v>
      </c>
      <c r="BK134" s="232">
        <f>ROUND(I134*H134,2)</f>
        <v>0</v>
      </c>
      <c r="BL134" s="18" t="s">
        <v>169</v>
      </c>
      <c r="BM134" s="231" t="s">
        <v>365</v>
      </c>
    </row>
    <row r="135" s="2" customFormat="1" ht="21.75" customHeight="1">
      <c r="A135" s="39"/>
      <c r="B135" s="40"/>
      <c r="C135" s="220" t="s">
        <v>283</v>
      </c>
      <c r="D135" s="220" t="s">
        <v>164</v>
      </c>
      <c r="E135" s="221" t="s">
        <v>952</v>
      </c>
      <c r="F135" s="222" t="s">
        <v>953</v>
      </c>
      <c r="G135" s="223" t="s">
        <v>924</v>
      </c>
      <c r="H135" s="224">
        <v>0</v>
      </c>
      <c r="I135" s="225"/>
      <c r="J135" s="226">
        <f>ROUND(I135*H135,2)</f>
        <v>0</v>
      </c>
      <c r="K135" s="222" t="s">
        <v>1</v>
      </c>
      <c r="L135" s="45"/>
      <c r="M135" s="227" t="s">
        <v>1</v>
      </c>
      <c r="N135" s="228" t="s">
        <v>41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169</v>
      </c>
      <c r="AT135" s="231" t="s">
        <v>164</v>
      </c>
      <c r="AU135" s="231" t="s">
        <v>76</v>
      </c>
      <c r="AY135" s="18" t="s">
        <v>162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84</v>
      </c>
      <c r="BK135" s="232">
        <f>ROUND(I135*H135,2)</f>
        <v>0</v>
      </c>
      <c r="BL135" s="18" t="s">
        <v>169</v>
      </c>
      <c r="BM135" s="231" t="s">
        <v>374</v>
      </c>
    </row>
    <row r="136" s="2" customFormat="1" ht="16.5" customHeight="1">
      <c r="A136" s="39"/>
      <c r="B136" s="40"/>
      <c r="C136" s="220" t="s">
        <v>289</v>
      </c>
      <c r="D136" s="220" t="s">
        <v>164</v>
      </c>
      <c r="E136" s="221" t="s">
        <v>954</v>
      </c>
      <c r="F136" s="222" t="s">
        <v>955</v>
      </c>
      <c r="G136" s="223" t="s">
        <v>924</v>
      </c>
      <c r="H136" s="224">
        <v>0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169</v>
      </c>
      <c r="AT136" s="231" t="s">
        <v>164</v>
      </c>
      <c r="AU136" s="231" t="s">
        <v>76</v>
      </c>
      <c r="AY136" s="18" t="s">
        <v>162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169</v>
      </c>
      <c r="BM136" s="231" t="s">
        <v>386</v>
      </c>
    </row>
    <row r="137" s="2" customFormat="1" ht="16.5" customHeight="1">
      <c r="A137" s="39"/>
      <c r="B137" s="40"/>
      <c r="C137" s="270" t="s">
        <v>7</v>
      </c>
      <c r="D137" s="270" t="s">
        <v>284</v>
      </c>
      <c r="E137" s="271" t="s">
        <v>956</v>
      </c>
      <c r="F137" s="272" t="s">
        <v>957</v>
      </c>
      <c r="G137" s="273" t="s">
        <v>927</v>
      </c>
      <c r="H137" s="274">
        <v>0</v>
      </c>
      <c r="I137" s="275"/>
      <c r="J137" s="276">
        <f>ROUND(I137*H137,2)</f>
        <v>0</v>
      </c>
      <c r="K137" s="272" t="s">
        <v>1</v>
      </c>
      <c r="L137" s="277"/>
      <c r="M137" s="278" t="s">
        <v>1</v>
      </c>
      <c r="N137" s="279" t="s">
        <v>41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213</v>
      </c>
      <c r="AT137" s="231" t="s">
        <v>284</v>
      </c>
      <c r="AU137" s="231" t="s">
        <v>76</v>
      </c>
      <c r="AY137" s="18" t="s">
        <v>162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84</v>
      </c>
      <c r="BK137" s="232">
        <f>ROUND(I137*H137,2)</f>
        <v>0</v>
      </c>
      <c r="BL137" s="18" t="s">
        <v>169</v>
      </c>
      <c r="BM137" s="231" t="s">
        <v>404</v>
      </c>
    </row>
    <row r="138" s="2" customFormat="1" ht="16.5" customHeight="1">
      <c r="A138" s="39"/>
      <c r="B138" s="40"/>
      <c r="C138" s="270" t="s">
        <v>296</v>
      </c>
      <c r="D138" s="270" t="s">
        <v>284</v>
      </c>
      <c r="E138" s="271" t="s">
        <v>948</v>
      </c>
      <c r="F138" s="272" t="s">
        <v>949</v>
      </c>
      <c r="G138" s="273" t="s">
        <v>927</v>
      </c>
      <c r="H138" s="274">
        <v>0</v>
      </c>
      <c r="I138" s="275"/>
      <c r="J138" s="276">
        <f>ROUND(I138*H138,2)</f>
        <v>0</v>
      </c>
      <c r="K138" s="272" t="s">
        <v>1</v>
      </c>
      <c r="L138" s="277"/>
      <c r="M138" s="278" t="s">
        <v>1</v>
      </c>
      <c r="N138" s="279" t="s">
        <v>41</v>
      </c>
      <c r="O138" s="92"/>
      <c r="P138" s="229">
        <f>O138*H138</f>
        <v>0</v>
      </c>
      <c r="Q138" s="229">
        <v>0</v>
      </c>
      <c r="R138" s="229">
        <f>Q138*H138</f>
        <v>0</v>
      </c>
      <c r="S138" s="229">
        <v>0</v>
      </c>
      <c r="T138" s="230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1" t="s">
        <v>213</v>
      </c>
      <c r="AT138" s="231" t="s">
        <v>284</v>
      </c>
      <c r="AU138" s="231" t="s">
        <v>76</v>
      </c>
      <c r="AY138" s="18" t="s">
        <v>162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8" t="s">
        <v>84</v>
      </c>
      <c r="BK138" s="232">
        <f>ROUND(I138*H138,2)</f>
        <v>0</v>
      </c>
      <c r="BL138" s="18" t="s">
        <v>169</v>
      </c>
      <c r="BM138" s="231" t="s">
        <v>418</v>
      </c>
    </row>
    <row r="139" s="2" customFormat="1" ht="16.5" customHeight="1">
      <c r="A139" s="39"/>
      <c r="B139" s="40"/>
      <c r="C139" s="270" t="s">
        <v>300</v>
      </c>
      <c r="D139" s="270" t="s">
        <v>284</v>
      </c>
      <c r="E139" s="271" t="s">
        <v>950</v>
      </c>
      <c r="F139" s="272" t="s">
        <v>951</v>
      </c>
      <c r="G139" s="273" t="s">
        <v>927</v>
      </c>
      <c r="H139" s="274">
        <v>0</v>
      </c>
      <c r="I139" s="275"/>
      <c r="J139" s="276">
        <f>ROUND(I139*H139,2)</f>
        <v>0</v>
      </c>
      <c r="K139" s="272" t="s">
        <v>1</v>
      </c>
      <c r="L139" s="277"/>
      <c r="M139" s="278" t="s">
        <v>1</v>
      </c>
      <c r="N139" s="279" t="s">
        <v>41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213</v>
      </c>
      <c r="AT139" s="231" t="s">
        <v>284</v>
      </c>
      <c r="AU139" s="231" t="s">
        <v>76</v>
      </c>
      <c r="AY139" s="18" t="s">
        <v>162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84</v>
      </c>
      <c r="BK139" s="232">
        <f>ROUND(I139*H139,2)</f>
        <v>0</v>
      </c>
      <c r="BL139" s="18" t="s">
        <v>169</v>
      </c>
      <c r="BM139" s="231" t="s">
        <v>429</v>
      </c>
    </row>
    <row r="140" s="2" customFormat="1" ht="16.5" customHeight="1">
      <c r="A140" s="39"/>
      <c r="B140" s="40"/>
      <c r="C140" s="220" t="s">
        <v>304</v>
      </c>
      <c r="D140" s="220" t="s">
        <v>164</v>
      </c>
      <c r="E140" s="221" t="s">
        <v>922</v>
      </c>
      <c r="F140" s="222" t="s">
        <v>923</v>
      </c>
      <c r="G140" s="223" t="s">
        <v>924</v>
      </c>
      <c r="H140" s="224">
        <v>0</v>
      </c>
      <c r="I140" s="225"/>
      <c r="J140" s="226">
        <f>ROUND(I140*H140,2)</f>
        <v>0</v>
      </c>
      <c r="K140" s="222" t="s">
        <v>1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169</v>
      </c>
      <c r="AT140" s="231" t="s">
        <v>164</v>
      </c>
      <c r="AU140" s="231" t="s">
        <v>76</v>
      </c>
      <c r="AY140" s="18" t="s">
        <v>162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169</v>
      </c>
      <c r="BM140" s="231" t="s">
        <v>440</v>
      </c>
    </row>
    <row r="141" s="2" customFormat="1" ht="16.5" customHeight="1">
      <c r="A141" s="39"/>
      <c r="B141" s="40"/>
      <c r="C141" s="270" t="s">
        <v>308</v>
      </c>
      <c r="D141" s="270" t="s">
        <v>284</v>
      </c>
      <c r="E141" s="271" t="s">
        <v>925</v>
      </c>
      <c r="F141" s="272" t="s">
        <v>926</v>
      </c>
      <c r="G141" s="273" t="s">
        <v>927</v>
      </c>
      <c r="H141" s="274">
        <v>0</v>
      </c>
      <c r="I141" s="275"/>
      <c r="J141" s="276">
        <f>ROUND(I141*H141,2)</f>
        <v>0</v>
      </c>
      <c r="K141" s="272" t="s">
        <v>1</v>
      </c>
      <c r="L141" s="277"/>
      <c r="M141" s="278" t="s">
        <v>1</v>
      </c>
      <c r="N141" s="279" t="s">
        <v>41</v>
      </c>
      <c r="O141" s="92"/>
      <c r="P141" s="229">
        <f>O141*H141</f>
        <v>0</v>
      </c>
      <c r="Q141" s="229">
        <v>0</v>
      </c>
      <c r="R141" s="229">
        <f>Q141*H141</f>
        <v>0</v>
      </c>
      <c r="S141" s="229">
        <v>0</v>
      </c>
      <c r="T141" s="230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1" t="s">
        <v>213</v>
      </c>
      <c r="AT141" s="231" t="s">
        <v>284</v>
      </c>
      <c r="AU141" s="231" t="s">
        <v>76</v>
      </c>
      <c r="AY141" s="18" t="s">
        <v>162</v>
      </c>
      <c r="BE141" s="232">
        <f>IF(N141="základní",J141,0)</f>
        <v>0</v>
      </c>
      <c r="BF141" s="232">
        <f>IF(N141="snížená",J141,0)</f>
        <v>0</v>
      </c>
      <c r="BG141" s="232">
        <f>IF(N141="zákl. přenesená",J141,0)</f>
        <v>0</v>
      </c>
      <c r="BH141" s="232">
        <f>IF(N141="sníž. přenesená",J141,0)</f>
        <v>0</v>
      </c>
      <c r="BI141" s="232">
        <f>IF(N141="nulová",J141,0)</f>
        <v>0</v>
      </c>
      <c r="BJ141" s="18" t="s">
        <v>84</v>
      </c>
      <c r="BK141" s="232">
        <f>ROUND(I141*H141,2)</f>
        <v>0</v>
      </c>
      <c r="BL141" s="18" t="s">
        <v>169</v>
      </c>
      <c r="BM141" s="231" t="s">
        <v>451</v>
      </c>
    </row>
    <row r="142" s="2" customFormat="1" ht="21.75" customHeight="1">
      <c r="A142" s="39"/>
      <c r="B142" s="40"/>
      <c r="C142" s="220" t="s">
        <v>312</v>
      </c>
      <c r="D142" s="220" t="s">
        <v>164</v>
      </c>
      <c r="E142" s="221" t="s">
        <v>928</v>
      </c>
      <c r="F142" s="222" t="s">
        <v>929</v>
      </c>
      <c r="G142" s="223" t="s">
        <v>924</v>
      </c>
      <c r="H142" s="224">
        <v>0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169</v>
      </c>
      <c r="AT142" s="231" t="s">
        <v>164</v>
      </c>
      <c r="AU142" s="231" t="s">
        <v>76</v>
      </c>
      <c r="AY142" s="18" t="s">
        <v>162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169</v>
      </c>
      <c r="BM142" s="231" t="s">
        <v>459</v>
      </c>
    </row>
    <row r="143" s="2" customFormat="1" ht="16.5" customHeight="1">
      <c r="A143" s="39"/>
      <c r="B143" s="40"/>
      <c r="C143" s="270" t="s">
        <v>317</v>
      </c>
      <c r="D143" s="270" t="s">
        <v>284</v>
      </c>
      <c r="E143" s="271" t="s">
        <v>925</v>
      </c>
      <c r="F143" s="272" t="s">
        <v>926</v>
      </c>
      <c r="G143" s="273" t="s">
        <v>927</v>
      </c>
      <c r="H143" s="274">
        <v>0</v>
      </c>
      <c r="I143" s="275"/>
      <c r="J143" s="276">
        <f>ROUND(I143*H143,2)</f>
        <v>0</v>
      </c>
      <c r="K143" s="272" t="s">
        <v>1</v>
      </c>
      <c r="L143" s="277"/>
      <c r="M143" s="278" t="s">
        <v>1</v>
      </c>
      <c r="N143" s="279" t="s">
        <v>41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213</v>
      </c>
      <c r="AT143" s="231" t="s">
        <v>284</v>
      </c>
      <c r="AU143" s="231" t="s">
        <v>76</v>
      </c>
      <c r="AY143" s="18" t="s">
        <v>162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84</v>
      </c>
      <c r="BK143" s="232">
        <f>ROUND(I143*H143,2)</f>
        <v>0</v>
      </c>
      <c r="BL143" s="18" t="s">
        <v>169</v>
      </c>
      <c r="BM143" s="231" t="s">
        <v>467</v>
      </c>
    </row>
    <row r="144" s="2" customFormat="1" ht="16.5" customHeight="1">
      <c r="A144" s="39"/>
      <c r="B144" s="40"/>
      <c r="C144" s="220" t="s">
        <v>322</v>
      </c>
      <c r="D144" s="220" t="s">
        <v>164</v>
      </c>
      <c r="E144" s="221" t="s">
        <v>958</v>
      </c>
      <c r="F144" s="222" t="s">
        <v>959</v>
      </c>
      <c r="G144" s="223" t="s">
        <v>284</v>
      </c>
      <c r="H144" s="224">
        <v>460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41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169</v>
      </c>
      <c r="AT144" s="231" t="s">
        <v>164</v>
      </c>
      <c r="AU144" s="231" t="s">
        <v>76</v>
      </c>
      <c r="AY144" s="18" t="s">
        <v>162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84</v>
      </c>
      <c r="BK144" s="232">
        <f>ROUND(I144*H144,2)</f>
        <v>0</v>
      </c>
      <c r="BL144" s="18" t="s">
        <v>169</v>
      </c>
      <c r="BM144" s="231" t="s">
        <v>476</v>
      </c>
    </row>
    <row r="145" s="2" customFormat="1" ht="16.5" customHeight="1">
      <c r="A145" s="39"/>
      <c r="B145" s="40"/>
      <c r="C145" s="270" t="s">
        <v>326</v>
      </c>
      <c r="D145" s="270" t="s">
        <v>284</v>
      </c>
      <c r="E145" s="271" t="s">
        <v>960</v>
      </c>
      <c r="F145" s="272" t="s">
        <v>961</v>
      </c>
      <c r="G145" s="273" t="s">
        <v>962</v>
      </c>
      <c r="H145" s="274">
        <v>500</v>
      </c>
      <c r="I145" s="275"/>
      <c r="J145" s="276">
        <f>ROUND(I145*H145,2)</f>
        <v>0</v>
      </c>
      <c r="K145" s="272" t="s">
        <v>1</v>
      </c>
      <c r="L145" s="277"/>
      <c r="M145" s="278" t="s">
        <v>1</v>
      </c>
      <c r="N145" s="279" t="s">
        <v>41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213</v>
      </c>
      <c r="AT145" s="231" t="s">
        <v>284</v>
      </c>
      <c r="AU145" s="231" t="s">
        <v>76</v>
      </c>
      <c r="AY145" s="18" t="s">
        <v>162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84</v>
      </c>
      <c r="BK145" s="232">
        <f>ROUND(I145*H145,2)</f>
        <v>0</v>
      </c>
      <c r="BL145" s="18" t="s">
        <v>169</v>
      </c>
      <c r="BM145" s="231" t="s">
        <v>486</v>
      </c>
    </row>
    <row r="146" s="2" customFormat="1" ht="16.5" customHeight="1">
      <c r="A146" s="39"/>
      <c r="B146" s="40"/>
      <c r="C146" s="270" t="s">
        <v>226</v>
      </c>
      <c r="D146" s="270" t="s">
        <v>284</v>
      </c>
      <c r="E146" s="271" t="s">
        <v>963</v>
      </c>
      <c r="F146" s="272" t="s">
        <v>964</v>
      </c>
      <c r="G146" s="273" t="s">
        <v>962</v>
      </c>
      <c r="H146" s="274">
        <v>500</v>
      </c>
      <c r="I146" s="275"/>
      <c r="J146" s="276">
        <f>ROUND(I146*H146,2)</f>
        <v>0</v>
      </c>
      <c r="K146" s="272" t="s">
        <v>1</v>
      </c>
      <c r="L146" s="277"/>
      <c r="M146" s="278" t="s">
        <v>1</v>
      </c>
      <c r="N146" s="279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213</v>
      </c>
      <c r="AT146" s="231" t="s">
        <v>284</v>
      </c>
      <c r="AU146" s="231" t="s">
        <v>76</v>
      </c>
      <c r="AY146" s="18" t="s">
        <v>162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169</v>
      </c>
      <c r="BM146" s="231" t="s">
        <v>494</v>
      </c>
    </row>
    <row r="147" s="2" customFormat="1" ht="16.5" customHeight="1">
      <c r="A147" s="39"/>
      <c r="B147" s="40"/>
      <c r="C147" s="220" t="s">
        <v>336</v>
      </c>
      <c r="D147" s="220" t="s">
        <v>164</v>
      </c>
      <c r="E147" s="221" t="s">
        <v>965</v>
      </c>
      <c r="F147" s="222" t="s">
        <v>966</v>
      </c>
      <c r="G147" s="223" t="s">
        <v>918</v>
      </c>
      <c r="H147" s="224">
        <v>0</v>
      </c>
      <c r="I147" s="225"/>
      <c r="J147" s="226">
        <f>ROUND(I147*H147,2)</f>
        <v>0</v>
      </c>
      <c r="K147" s="222" t="s">
        <v>1</v>
      </c>
      <c r="L147" s="45"/>
      <c r="M147" s="227" t="s">
        <v>1</v>
      </c>
      <c r="N147" s="228" t="s">
        <v>41</v>
      </c>
      <c r="O147" s="92"/>
      <c r="P147" s="229">
        <f>O147*H147</f>
        <v>0</v>
      </c>
      <c r="Q147" s="229">
        <v>0</v>
      </c>
      <c r="R147" s="229">
        <f>Q147*H147</f>
        <v>0</v>
      </c>
      <c r="S147" s="229">
        <v>0</v>
      </c>
      <c r="T147" s="230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1" t="s">
        <v>169</v>
      </c>
      <c r="AT147" s="231" t="s">
        <v>164</v>
      </c>
      <c r="AU147" s="231" t="s">
        <v>76</v>
      </c>
      <c r="AY147" s="18" t="s">
        <v>162</v>
      </c>
      <c r="BE147" s="232">
        <f>IF(N147="základní",J147,0)</f>
        <v>0</v>
      </c>
      <c r="BF147" s="232">
        <f>IF(N147="snížená",J147,0)</f>
        <v>0</v>
      </c>
      <c r="BG147" s="232">
        <f>IF(N147="zákl. přenesená",J147,0)</f>
        <v>0</v>
      </c>
      <c r="BH147" s="232">
        <f>IF(N147="sníž. přenesená",J147,0)</f>
        <v>0</v>
      </c>
      <c r="BI147" s="232">
        <f>IF(N147="nulová",J147,0)</f>
        <v>0</v>
      </c>
      <c r="BJ147" s="18" t="s">
        <v>84</v>
      </c>
      <c r="BK147" s="232">
        <f>ROUND(I147*H147,2)</f>
        <v>0</v>
      </c>
      <c r="BL147" s="18" t="s">
        <v>169</v>
      </c>
      <c r="BM147" s="231" t="s">
        <v>503</v>
      </c>
    </row>
    <row r="148" s="2" customFormat="1" ht="16.5" customHeight="1">
      <c r="A148" s="39"/>
      <c r="B148" s="40"/>
      <c r="C148" s="270" t="s">
        <v>342</v>
      </c>
      <c r="D148" s="270" t="s">
        <v>284</v>
      </c>
      <c r="E148" s="271" t="s">
        <v>960</v>
      </c>
      <c r="F148" s="272" t="s">
        <v>961</v>
      </c>
      <c r="G148" s="273" t="s">
        <v>962</v>
      </c>
      <c r="H148" s="274">
        <v>0</v>
      </c>
      <c r="I148" s="275"/>
      <c r="J148" s="276">
        <f>ROUND(I148*H148,2)</f>
        <v>0</v>
      </c>
      <c r="K148" s="272" t="s">
        <v>1</v>
      </c>
      <c r="L148" s="277"/>
      <c r="M148" s="278" t="s">
        <v>1</v>
      </c>
      <c r="N148" s="279" t="s">
        <v>41</v>
      </c>
      <c r="O148" s="92"/>
      <c r="P148" s="229">
        <f>O148*H148</f>
        <v>0</v>
      </c>
      <c r="Q148" s="229">
        <v>0</v>
      </c>
      <c r="R148" s="229">
        <f>Q148*H148</f>
        <v>0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213</v>
      </c>
      <c r="AT148" s="231" t="s">
        <v>284</v>
      </c>
      <c r="AU148" s="231" t="s">
        <v>76</v>
      </c>
      <c r="AY148" s="18" t="s">
        <v>162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84</v>
      </c>
      <c r="BK148" s="232">
        <f>ROUND(I148*H148,2)</f>
        <v>0</v>
      </c>
      <c r="BL148" s="18" t="s">
        <v>169</v>
      </c>
      <c r="BM148" s="231" t="s">
        <v>513</v>
      </c>
    </row>
    <row r="149" s="13" customFormat="1">
      <c r="A149" s="13"/>
      <c r="B149" s="238"/>
      <c r="C149" s="239"/>
      <c r="D149" s="233" t="s">
        <v>173</v>
      </c>
      <c r="E149" s="240" t="s">
        <v>1</v>
      </c>
      <c r="F149" s="241" t="s">
        <v>967</v>
      </c>
      <c r="G149" s="239"/>
      <c r="H149" s="240" t="s">
        <v>1</v>
      </c>
      <c r="I149" s="242"/>
      <c r="J149" s="239"/>
      <c r="K149" s="239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173</v>
      </c>
      <c r="AU149" s="247" t="s">
        <v>76</v>
      </c>
      <c r="AV149" s="13" t="s">
        <v>84</v>
      </c>
      <c r="AW149" s="13" t="s">
        <v>32</v>
      </c>
      <c r="AX149" s="13" t="s">
        <v>76</v>
      </c>
      <c r="AY149" s="247" t="s">
        <v>162</v>
      </c>
    </row>
    <row r="150" s="15" customFormat="1">
      <c r="A150" s="15"/>
      <c r="B150" s="259"/>
      <c r="C150" s="260"/>
      <c r="D150" s="233" t="s">
        <v>173</v>
      </c>
      <c r="E150" s="261" t="s">
        <v>1</v>
      </c>
      <c r="F150" s="262" t="s">
        <v>176</v>
      </c>
      <c r="G150" s="260"/>
      <c r="H150" s="263">
        <v>0</v>
      </c>
      <c r="I150" s="264"/>
      <c r="J150" s="260"/>
      <c r="K150" s="260"/>
      <c r="L150" s="265"/>
      <c r="M150" s="266"/>
      <c r="N150" s="267"/>
      <c r="O150" s="267"/>
      <c r="P150" s="267"/>
      <c r="Q150" s="267"/>
      <c r="R150" s="267"/>
      <c r="S150" s="267"/>
      <c r="T150" s="268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9" t="s">
        <v>173</v>
      </c>
      <c r="AU150" s="269" t="s">
        <v>76</v>
      </c>
      <c r="AV150" s="15" t="s">
        <v>169</v>
      </c>
      <c r="AW150" s="15" t="s">
        <v>32</v>
      </c>
      <c r="AX150" s="15" t="s">
        <v>84</v>
      </c>
      <c r="AY150" s="269" t="s">
        <v>162</v>
      </c>
    </row>
    <row r="151" s="2" customFormat="1" ht="16.5" customHeight="1">
      <c r="A151" s="39"/>
      <c r="B151" s="40"/>
      <c r="C151" s="270" t="s">
        <v>347</v>
      </c>
      <c r="D151" s="270" t="s">
        <v>284</v>
      </c>
      <c r="E151" s="271" t="s">
        <v>968</v>
      </c>
      <c r="F151" s="272" t="s">
        <v>969</v>
      </c>
      <c r="G151" s="273" t="s">
        <v>962</v>
      </c>
      <c r="H151" s="274">
        <v>0</v>
      </c>
      <c r="I151" s="275"/>
      <c r="J151" s="276">
        <f>ROUND(I151*H151,2)</f>
        <v>0</v>
      </c>
      <c r="K151" s="272" t="s">
        <v>1</v>
      </c>
      <c r="L151" s="277"/>
      <c r="M151" s="278" t="s">
        <v>1</v>
      </c>
      <c r="N151" s="279" t="s">
        <v>41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213</v>
      </c>
      <c r="AT151" s="231" t="s">
        <v>284</v>
      </c>
      <c r="AU151" s="231" t="s">
        <v>76</v>
      </c>
      <c r="AY151" s="18" t="s">
        <v>162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169</v>
      </c>
      <c r="BM151" s="231" t="s">
        <v>524</v>
      </c>
    </row>
    <row r="152" s="13" customFormat="1">
      <c r="A152" s="13"/>
      <c r="B152" s="238"/>
      <c r="C152" s="239"/>
      <c r="D152" s="233" t="s">
        <v>173</v>
      </c>
      <c r="E152" s="240" t="s">
        <v>1</v>
      </c>
      <c r="F152" s="241" t="s">
        <v>970</v>
      </c>
      <c r="G152" s="239"/>
      <c r="H152" s="240" t="s">
        <v>1</v>
      </c>
      <c r="I152" s="242"/>
      <c r="J152" s="239"/>
      <c r="K152" s="239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173</v>
      </c>
      <c r="AU152" s="247" t="s">
        <v>76</v>
      </c>
      <c r="AV152" s="13" t="s">
        <v>84</v>
      </c>
      <c r="AW152" s="13" t="s">
        <v>32</v>
      </c>
      <c r="AX152" s="13" t="s">
        <v>76</v>
      </c>
      <c r="AY152" s="247" t="s">
        <v>162</v>
      </c>
    </row>
    <row r="153" s="15" customFormat="1">
      <c r="A153" s="15"/>
      <c r="B153" s="259"/>
      <c r="C153" s="260"/>
      <c r="D153" s="233" t="s">
        <v>173</v>
      </c>
      <c r="E153" s="261" t="s">
        <v>1</v>
      </c>
      <c r="F153" s="262" t="s">
        <v>176</v>
      </c>
      <c r="G153" s="260"/>
      <c r="H153" s="263">
        <v>0</v>
      </c>
      <c r="I153" s="264"/>
      <c r="J153" s="260"/>
      <c r="K153" s="260"/>
      <c r="L153" s="265"/>
      <c r="M153" s="266"/>
      <c r="N153" s="267"/>
      <c r="O153" s="267"/>
      <c r="P153" s="267"/>
      <c r="Q153" s="267"/>
      <c r="R153" s="267"/>
      <c r="S153" s="267"/>
      <c r="T153" s="26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9" t="s">
        <v>173</v>
      </c>
      <c r="AU153" s="269" t="s">
        <v>76</v>
      </c>
      <c r="AV153" s="15" t="s">
        <v>169</v>
      </c>
      <c r="AW153" s="15" t="s">
        <v>32</v>
      </c>
      <c r="AX153" s="15" t="s">
        <v>84</v>
      </c>
      <c r="AY153" s="269" t="s">
        <v>162</v>
      </c>
    </row>
    <row r="154" s="2" customFormat="1" ht="16.5" customHeight="1">
      <c r="A154" s="39"/>
      <c r="B154" s="40"/>
      <c r="C154" s="220" t="s">
        <v>354</v>
      </c>
      <c r="D154" s="220" t="s">
        <v>164</v>
      </c>
      <c r="E154" s="221" t="s">
        <v>971</v>
      </c>
      <c r="F154" s="222" t="s">
        <v>972</v>
      </c>
      <c r="G154" s="223" t="s">
        <v>918</v>
      </c>
      <c r="H154" s="224">
        <v>1</v>
      </c>
      <c r="I154" s="225"/>
      <c r="J154" s="226">
        <f>ROUND(I154*H154,2)</f>
        <v>0</v>
      </c>
      <c r="K154" s="222" t="s">
        <v>1</v>
      </c>
      <c r="L154" s="45"/>
      <c r="M154" s="227" t="s">
        <v>1</v>
      </c>
      <c r="N154" s="228" t="s">
        <v>41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169</v>
      </c>
      <c r="AT154" s="231" t="s">
        <v>164</v>
      </c>
      <c r="AU154" s="231" t="s">
        <v>76</v>
      </c>
      <c r="AY154" s="18" t="s">
        <v>162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84</v>
      </c>
      <c r="BK154" s="232">
        <f>ROUND(I154*H154,2)</f>
        <v>0</v>
      </c>
      <c r="BL154" s="18" t="s">
        <v>169</v>
      </c>
      <c r="BM154" s="231" t="s">
        <v>537</v>
      </c>
    </row>
    <row r="155" s="2" customFormat="1" ht="16.5" customHeight="1">
      <c r="A155" s="39"/>
      <c r="B155" s="40"/>
      <c r="C155" s="220" t="s">
        <v>359</v>
      </c>
      <c r="D155" s="220" t="s">
        <v>164</v>
      </c>
      <c r="E155" s="221" t="s">
        <v>973</v>
      </c>
      <c r="F155" s="222" t="s">
        <v>974</v>
      </c>
      <c r="G155" s="223" t="s">
        <v>284</v>
      </c>
      <c r="H155" s="224">
        <v>0</v>
      </c>
      <c r="I155" s="225"/>
      <c r="J155" s="226">
        <f>ROUND(I155*H155,2)</f>
        <v>0</v>
      </c>
      <c r="K155" s="222" t="s">
        <v>1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</v>
      </c>
      <c r="R155" s="229">
        <f>Q155*H155</f>
        <v>0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169</v>
      </c>
      <c r="AT155" s="231" t="s">
        <v>164</v>
      </c>
      <c r="AU155" s="231" t="s">
        <v>76</v>
      </c>
      <c r="AY155" s="18" t="s">
        <v>162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169</v>
      </c>
      <c r="BM155" s="231" t="s">
        <v>547</v>
      </c>
    </row>
    <row r="156" s="2" customFormat="1" ht="16.5" customHeight="1">
      <c r="A156" s="39"/>
      <c r="B156" s="40"/>
      <c r="C156" s="270" t="s">
        <v>365</v>
      </c>
      <c r="D156" s="270" t="s">
        <v>284</v>
      </c>
      <c r="E156" s="271" t="s">
        <v>975</v>
      </c>
      <c r="F156" s="272" t="s">
        <v>976</v>
      </c>
      <c r="G156" s="273" t="s">
        <v>284</v>
      </c>
      <c r="H156" s="274">
        <v>0</v>
      </c>
      <c r="I156" s="275"/>
      <c r="J156" s="276">
        <f>ROUND(I156*H156,2)</f>
        <v>0</v>
      </c>
      <c r="K156" s="272" t="s">
        <v>1</v>
      </c>
      <c r="L156" s="277"/>
      <c r="M156" s="278" t="s">
        <v>1</v>
      </c>
      <c r="N156" s="279" t="s">
        <v>41</v>
      </c>
      <c r="O156" s="92"/>
      <c r="P156" s="229">
        <f>O156*H156</f>
        <v>0</v>
      </c>
      <c r="Q156" s="229">
        <v>0</v>
      </c>
      <c r="R156" s="229">
        <f>Q156*H156</f>
        <v>0</v>
      </c>
      <c r="S156" s="229">
        <v>0</v>
      </c>
      <c r="T156" s="230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1" t="s">
        <v>213</v>
      </c>
      <c r="AT156" s="231" t="s">
        <v>284</v>
      </c>
      <c r="AU156" s="231" t="s">
        <v>76</v>
      </c>
      <c r="AY156" s="18" t="s">
        <v>162</v>
      </c>
      <c r="BE156" s="232">
        <f>IF(N156="základní",J156,0)</f>
        <v>0</v>
      </c>
      <c r="BF156" s="232">
        <f>IF(N156="snížená",J156,0)</f>
        <v>0</v>
      </c>
      <c r="BG156" s="232">
        <f>IF(N156="zákl. přenesená",J156,0)</f>
        <v>0</v>
      </c>
      <c r="BH156" s="232">
        <f>IF(N156="sníž. přenesená",J156,0)</f>
        <v>0</v>
      </c>
      <c r="BI156" s="232">
        <f>IF(N156="nulová",J156,0)</f>
        <v>0</v>
      </c>
      <c r="BJ156" s="18" t="s">
        <v>84</v>
      </c>
      <c r="BK156" s="232">
        <f>ROUND(I156*H156,2)</f>
        <v>0</v>
      </c>
      <c r="BL156" s="18" t="s">
        <v>169</v>
      </c>
      <c r="BM156" s="231" t="s">
        <v>557</v>
      </c>
    </row>
    <row r="157" s="2" customFormat="1" ht="16.5" customHeight="1">
      <c r="A157" s="39"/>
      <c r="B157" s="40"/>
      <c r="C157" s="220" t="s">
        <v>370</v>
      </c>
      <c r="D157" s="220" t="s">
        <v>164</v>
      </c>
      <c r="E157" s="221" t="s">
        <v>977</v>
      </c>
      <c r="F157" s="222" t="s">
        <v>978</v>
      </c>
      <c r="G157" s="223" t="s">
        <v>284</v>
      </c>
      <c r="H157" s="224">
        <v>581</v>
      </c>
      <c r="I157" s="225"/>
      <c r="J157" s="226">
        <f>ROUND(I157*H157,2)</f>
        <v>0</v>
      </c>
      <c r="K157" s="222" t="s">
        <v>1</v>
      </c>
      <c r="L157" s="45"/>
      <c r="M157" s="227" t="s">
        <v>1</v>
      </c>
      <c r="N157" s="228" t="s">
        <v>41</v>
      </c>
      <c r="O157" s="92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1" t="s">
        <v>169</v>
      </c>
      <c r="AT157" s="231" t="s">
        <v>164</v>
      </c>
      <c r="AU157" s="231" t="s">
        <v>76</v>
      </c>
      <c r="AY157" s="18" t="s">
        <v>162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84</v>
      </c>
      <c r="BK157" s="232">
        <f>ROUND(I157*H157,2)</f>
        <v>0</v>
      </c>
      <c r="BL157" s="18" t="s">
        <v>169</v>
      </c>
      <c r="BM157" s="231" t="s">
        <v>566</v>
      </c>
    </row>
    <row r="158" s="2" customFormat="1" ht="16.5" customHeight="1">
      <c r="A158" s="39"/>
      <c r="B158" s="40"/>
      <c r="C158" s="270" t="s">
        <v>374</v>
      </c>
      <c r="D158" s="270" t="s">
        <v>284</v>
      </c>
      <c r="E158" s="271" t="s">
        <v>979</v>
      </c>
      <c r="F158" s="272" t="s">
        <v>980</v>
      </c>
      <c r="G158" s="273" t="s">
        <v>284</v>
      </c>
      <c r="H158" s="274">
        <v>610.04999999999995</v>
      </c>
      <c r="I158" s="275"/>
      <c r="J158" s="276">
        <f>ROUND(I158*H158,2)</f>
        <v>0</v>
      </c>
      <c r="K158" s="272" t="s">
        <v>1</v>
      </c>
      <c r="L158" s="277"/>
      <c r="M158" s="278" t="s">
        <v>1</v>
      </c>
      <c r="N158" s="279" t="s">
        <v>41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213</v>
      </c>
      <c r="AT158" s="231" t="s">
        <v>284</v>
      </c>
      <c r="AU158" s="231" t="s">
        <v>76</v>
      </c>
      <c r="AY158" s="18" t="s">
        <v>162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84</v>
      </c>
      <c r="BK158" s="232">
        <f>ROUND(I158*H158,2)</f>
        <v>0</v>
      </c>
      <c r="BL158" s="18" t="s">
        <v>169</v>
      </c>
      <c r="BM158" s="231" t="s">
        <v>576</v>
      </c>
    </row>
    <row r="159" s="2" customFormat="1" ht="16.5" customHeight="1">
      <c r="A159" s="39"/>
      <c r="B159" s="40"/>
      <c r="C159" s="220" t="s">
        <v>380</v>
      </c>
      <c r="D159" s="220" t="s">
        <v>164</v>
      </c>
      <c r="E159" s="221" t="s">
        <v>86</v>
      </c>
      <c r="F159" s="222" t="s">
        <v>981</v>
      </c>
      <c r="G159" s="223" t="s">
        <v>918</v>
      </c>
      <c r="H159" s="224">
        <v>16</v>
      </c>
      <c r="I159" s="225"/>
      <c r="J159" s="226">
        <f>ROUND(I159*H159,2)</f>
        <v>0</v>
      </c>
      <c r="K159" s="222" t="s">
        <v>1</v>
      </c>
      <c r="L159" s="45"/>
      <c r="M159" s="227" t="s">
        <v>1</v>
      </c>
      <c r="N159" s="228" t="s">
        <v>41</v>
      </c>
      <c r="O159" s="92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1" t="s">
        <v>169</v>
      </c>
      <c r="AT159" s="231" t="s">
        <v>164</v>
      </c>
      <c r="AU159" s="231" t="s">
        <v>76</v>
      </c>
      <c r="AY159" s="18" t="s">
        <v>162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8" t="s">
        <v>84</v>
      </c>
      <c r="BK159" s="232">
        <f>ROUND(I159*H159,2)</f>
        <v>0</v>
      </c>
      <c r="BL159" s="18" t="s">
        <v>169</v>
      </c>
      <c r="BM159" s="231" t="s">
        <v>585</v>
      </c>
    </row>
    <row r="160" s="2" customFormat="1" ht="16.5" customHeight="1">
      <c r="A160" s="39"/>
      <c r="B160" s="40"/>
      <c r="C160" s="220" t="s">
        <v>386</v>
      </c>
      <c r="D160" s="220" t="s">
        <v>164</v>
      </c>
      <c r="E160" s="221" t="s">
        <v>183</v>
      </c>
      <c r="F160" s="222" t="s">
        <v>982</v>
      </c>
      <c r="G160" s="223" t="s">
        <v>918</v>
      </c>
      <c r="H160" s="224">
        <v>16</v>
      </c>
      <c r="I160" s="225"/>
      <c r="J160" s="226">
        <f>ROUND(I160*H160,2)</f>
        <v>0</v>
      </c>
      <c r="K160" s="222" t="s">
        <v>1</v>
      </c>
      <c r="L160" s="45"/>
      <c r="M160" s="227" t="s">
        <v>1</v>
      </c>
      <c r="N160" s="228" t="s">
        <v>41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169</v>
      </c>
      <c r="AT160" s="231" t="s">
        <v>164</v>
      </c>
      <c r="AU160" s="231" t="s">
        <v>76</v>
      </c>
      <c r="AY160" s="18" t="s">
        <v>162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84</v>
      </c>
      <c r="BK160" s="232">
        <f>ROUND(I160*H160,2)</f>
        <v>0</v>
      </c>
      <c r="BL160" s="18" t="s">
        <v>169</v>
      </c>
      <c r="BM160" s="231" t="s">
        <v>593</v>
      </c>
    </row>
    <row r="161" s="2" customFormat="1" ht="16.5" customHeight="1">
      <c r="A161" s="39"/>
      <c r="B161" s="40"/>
      <c r="C161" s="220" t="s">
        <v>201</v>
      </c>
      <c r="D161" s="220" t="s">
        <v>164</v>
      </c>
      <c r="E161" s="221" t="s">
        <v>169</v>
      </c>
      <c r="F161" s="222" t="s">
        <v>983</v>
      </c>
      <c r="G161" s="223" t="s">
        <v>284</v>
      </c>
      <c r="H161" s="224">
        <v>300</v>
      </c>
      <c r="I161" s="225"/>
      <c r="J161" s="226">
        <f>ROUND(I161*H161,2)</f>
        <v>0</v>
      </c>
      <c r="K161" s="222" t="s">
        <v>1</v>
      </c>
      <c r="L161" s="45"/>
      <c r="M161" s="227" t="s">
        <v>1</v>
      </c>
      <c r="N161" s="228" t="s">
        <v>41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169</v>
      </c>
      <c r="AT161" s="231" t="s">
        <v>164</v>
      </c>
      <c r="AU161" s="231" t="s">
        <v>76</v>
      </c>
      <c r="AY161" s="18" t="s">
        <v>162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84</v>
      </c>
      <c r="BK161" s="232">
        <f>ROUND(I161*H161,2)</f>
        <v>0</v>
      </c>
      <c r="BL161" s="18" t="s">
        <v>169</v>
      </c>
      <c r="BM161" s="231" t="s">
        <v>601</v>
      </c>
    </row>
    <row r="162" s="2" customFormat="1" ht="16.5" customHeight="1">
      <c r="A162" s="39"/>
      <c r="B162" s="40"/>
      <c r="C162" s="270" t="s">
        <v>404</v>
      </c>
      <c r="D162" s="270" t="s">
        <v>284</v>
      </c>
      <c r="E162" s="271" t="s">
        <v>984</v>
      </c>
      <c r="F162" s="272" t="s">
        <v>985</v>
      </c>
      <c r="G162" s="273" t="s">
        <v>918</v>
      </c>
      <c r="H162" s="274">
        <v>16</v>
      </c>
      <c r="I162" s="275"/>
      <c r="J162" s="276">
        <f>ROUND(I162*H162,2)</f>
        <v>0</v>
      </c>
      <c r="K162" s="272" t="s">
        <v>1</v>
      </c>
      <c r="L162" s="277"/>
      <c r="M162" s="278" t="s">
        <v>1</v>
      </c>
      <c r="N162" s="279" t="s">
        <v>41</v>
      </c>
      <c r="O162" s="92"/>
      <c r="P162" s="229">
        <f>O162*H162</f>
        <v>0</v>
      </c>
      <c r="Q162" s="229">
        <v>0</v>
      </c>
      <c r="R162" s="229">
        <f>Q162*H162</f>
        <v>0</v>
      </c>
      <c r="S162" s="229">
        <v>0</v>
      </c>
      <c r="T162" s="230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1" t="s">
        <v>213</v>
      </c>
      <c r="AT162" s="231" t="s">
        <v>284</v>
      </c>
      <c r="AU162" s="231" t="s">
        <v>76</v>
      </c>
      <c r="AY162" s="18" t="s">
        <v>162</v>
      </c>
      <c r="BE162" s="232">
        <f>IF(N162="základní",J162,0)</f>
        <v>0</v>
      </c>
      <c r="BF162" s="232">
        <f>IF(N162="snížená",J162,0)</f>
        <v>0</v>
      </c>
      <c r="BG162" s="232">
        <f>IF(N162="zákl. přenesená",J162,0)</f>
        <v>0</v>
      </c>
      <c r="BH162" s="232">
        <f>IF(N162="sníž. přenesená",J162,0)</f>
        <v>0</v>
      </c>
      <c r="BI162" s="232">
        <f>IF(N162="nulová",J162,0)</f>
        <v>0</v>
      </c>
      <c r="BJ162" s="18" t="s">
        <v>84</v>
      </c>
      <c r="BK162" s="232">
        <f>ROUND(I162*H162,2)</f>
        <v>0</v>
      </c>
      <c r="BL162" s="18" t="s">
        <v>169</v>
      </c>
      <c r="BM162" s="231" t="s">
        <v>609</v>
      </c>
    </row>
    <row r="163" s="2" customFormat="1" ht="16.5" customHeight="1">
      <c r="A163" s="39"/>
      <c r="B163" s="40"/>
      <c r="C163" s="270" t="s">
        <v>410</v>
      </c>
      <c r="D163" s="270" t="s">
        <v>284</v>
      </c>
      <c r="E163" s="271" t="s">
        <v>986</v>
      </c>
      <c r="F163" s="272" t="s">
        <v>987</v>
      </c>
      <c r="G163" s="273" t="s">
        <v>927</v>
      </c>
      <c r="H163" s="274">
        <v>904</v>
      </c>
      <c r="I163" s="275"/>
      <c r="J163" s="276">
        <f>ROUND(I163*H163,2)</f>
        <v>0</v>
      </c>
      <c r="K163" s="272" t="s">
        <v>1</v>
      </c>
      <c r="L163" s="277"/>
      <c r="M163" s="278" t="s">
        <v>1</v>
      </c>
      <c r="N163" s="279" t="s">
        <v>41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213</v>
      </c>
      <c r="AT163" s="231" t="s">
        <v>284</v>
      </c>
      <c r="AU163" s="231" t="s">
        <v>76</v>
      </c>
      <c r="AY163" s="18" t="s">
        <v>162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84</v>
      </c>
      <c r="BK163" s="232">
        <f>ROUND(I163*H163,2)</f>
        <v>0</v>
      </c>
      <c r="BL163" s="18" t="s">
        <v>169</v>
      </c>
      <c r="BM163" s="231" t="s">
        <v>618</v>
      </c>
    </row>
    <row r="164" s="2" customFormat="1" ht="16.5" customHeight="1">
      <c r="A164" s="39"/>
      <c r="B164" s="40"/>
      <c r="C164" s="220" t="s">
        <v>418</v>
      </c>
      <c r="D164" s="220" t="s">
        <v>164</v>
      </c>
      <c r="E164" s="221" t="s">
        <v>988</v>
      </c>
      <c r="F164" s="222" t="s">
        <v>989</v>
      </c>
      <c r="G164" s="223" t="s">
        <v>918</v>
      </c>
      <c r="H164" s="224">
        <v>3</v>
      </c>
      <c r="I164" s="225"/>
      <c r="J164" s="226">
        <f>ROUND(I164*H164,2)</f>
        <v>0</v>
      </c>
      <c r="K164" s="222" t="s">
        <v>1</v>
      </c>
      <c r="L164" s="45"/>
      <c r="M164" s="227" t="s">
        <v>1</v>
      </c>
      <c r="N164" s="228" t="s">
        <v>41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169</v>
      </c>
      <c r="AT164" s="231" t="s">
        <v>164</v>
      </c>
      <c r="AU164" s="231" t="s">
        <v>76</v>
      </c>
      <c r="AY164" s="18" t="s">
        <v>162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84</v>
      </c>
      <c r="BK164" s="232">
        <f>ROUND(I164*H164,2)</f>
        <v>0</v>
      </c>
      <c r="BL164" s="18" t="s">
        <v>169</v>
      </c>
      <c r="BM164" s="231" t="s">
        <v>627</v>
      </c>
    </row>
    <row r="165" s="2" customFormat="1" ht="16.5" customHeight="1">
      <c r="A165" s="39"/>
      <c r="B165" s="40"/>
      <c r="C165" s="270" t="s">
        <v>423</v>
      </c>
      <c r="D165" s="270" t="s">
        <v>284</v>
      </c>
      <c r="E165" s="271" t="s">
        <v>990</v>
      </c>
      <c r="F165" s="272" t="s">
        <v>991</v>
      </c>
      <c r="G165" s="273" t="s">
        <v>918</v>
      </c>
      <c r="H165" s="274">
        <v>3</v>
      </c>
      <c r="I165" s="275"/>
      <c r="J165" s="276">
        <f>ROUND(I165*H165,2)</f>
        <v>0</v>
      </c>
      <c r="K165" s="272" t="s">
        <v>1</v>
      </c>
      <c r="L165" s="277"/>
      <c r="M165" s="278" t="s">
        <v>1</v>
      </c>
      <c r="N165" s="279" t="s">
        <v>41</v>
      </c>
      <c r="O165" s="92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213</v>
      </c>
      <c r="AT165" s="231" t="s">
        <v>284</v>
      </c>
      <c r="AU165" s="231" t="s">
        <v>76</v>
      </c>
      <c r="AY165" s="18" t="s">
        <v>162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84</v>
      </c>
      <c r="BK165" s="232">
        <f>ROUND(I165*H165,2)</f>
        <v>0</v>
      </c>
      <c r="BL165" s="18" t="s">
        <v>169</v>
      </c>
      <c r="BM165" s="231" t="s">
        <v>637</v>
      </c>
    </row>
    <row r="166" s="2" customFormat="1" ht="16.5" customHeight="1">
      <c r="A166" s="39"/>
      <c r="B166" s="40"/>
      <c r="C166" s="220" t="s">
        <v>429</v>
      </c>
      <c r="D166" s="220" t="s">
        <v>164</v>
      </c>
      <c r="E166" s="221" t="s">
        <v>992</v>
      </c>
      <c r="F166" s="222" t="s">
        <v>993</v>
      </c>
      <c r="G166" s="223" t="s">
        <v>918</v>
      </c>
      <c r="H166" s="224">
        <v>6</v>
      </c>
      <c r="I166" s="225"/>
      <c r="J166" s="226">
        <f>ROUND(I166*H166,2)</f>
        <v>0</v>
      </c>
      <c r="K166" s="222" t="s">
        <v>1</v>
      </c>
      <c r="L166" s="45"/>
      <c r="M166" s="227" t="s">
        <v>1</v>
      </c>
      <c r="N166" s="228" t="s">
        <v>41</v>
      </c>
      <c r="O166" s="92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1" t="s">
        <v>169</v>
      </c>
      <c r="AT166" s="231" t="s">
        <v>164</v>
      </c>
      <c r="AU166" s="231" t="s">
        <v>76</v>
      </c>
      <c r="AY166" s="18" t="s">
        <v>162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84</v>
      </c>
      <c r="BK166" s="232">
        <f>ROUND(I166*H166,2)</f>
        <v>0</v>
      </c>
      <c r="BL166" s="18" t="s">
        <v>169</v>
      </c>
      <c r="BM166" s="231" t="s">
        <v>648</v>
      </c>
    </row>
    <row r="167" s="2" customFormat="1" ht="16.5" customHeight="1">
      <c r="A167" s="39"/>
      <c r="B167" s="40"/>
      <c r="C167" s="270" t="s">
        <v>435</v>
      </c>
      <c r="D167" s="270" t="s">
        <v>284</v>
      </c>
      <c r="E167" s="271" t="s">
        <v>994</v>
      </c>
      <c r="F167" s="272" t="s">
        <v>995</v>
      </c>
      <c r="G167" s="273" t="s">
        <v>918</v>
      </c>
      <c r="H167" s="274">
        <v>6</v>
      </c>
      <c r="I167" s="275"/>
      <c r="J167" s="276">
        <f>ROUND(I167*H167,2)</f>
        <v>0</v>
      </c>
      <c r="K167" s="272" t="s">
        <v>1</v>
      </c>
      <c r="L167" s="277"/>
      <c r="M167" s="278" t="s">
        <v>1</v>
      </c>
      <c r="N167" s="279" t="s">
        <v>41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213</v>
      </c>
      <c r="AT167" s="231" t="s">
        <v>284</v>
      </c>
      <c r="AU167" s="231" t="s">
        <v>76</v>
      </c>
      <c r="AY167" s="18" t="s">
        <v>162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84</v>
      </c>
      <c r="BK167" s="232">
        <f>ROUND(I167*H167,2)</f>
        <v>0</v>
      </c>
      <c r="BL167" s="18" t="s">
        <v>169</v>
      </c>
      <c r="BM167" s="231" t="s">
        <v>659</v>
      </c>
    </row>
    <row r="168" s="2" customFormat="1" ht="21.75" customHeight="1">
      <c r="A168" s="39"/>
      <c r="B168" s="40"/>
      <c r="C168" s="220" t="s">
        <v>440</v>
      </c>
      <c r="D168" s="220" t="s">
        <v>164</v>
      </c>
      <c r="E168" s="221" t="s">
        <v>996</v>
      </c>
      <c r="F168" s="222" t="s">
        <v>997</v>
      </c>
      <c r="G168" s="223" t="s">
        <v>284</v>
      </c>
      <c r="H168" s="224">
        <v>10</v>
      </c>
      <c r="I168" s="225"/>
      <c r="J168" s="226">
        <f>ROUND(I168*H168,2)</f>
        <v>0</v>
      </c>
      <c r="K168" s="222" t="s">
        <v>1</v>
      </c>
      <c r="L168" s="45"/>
      <c r="M168" s="227" t="s">
        <v>1</v>
      </c>
      <c r="N168" s="228" t="s">
        <v>41</v>
      </c>
      <c r="O168" s="92"/>
      <c r="P168" s="229">
        <f>O168*H168</f>
        <v>0</v>
      </c>
      <c r="Q168" s="229">
        <v>0</v>
      </c>
      <c r="R168" s="229">
        <f>Q168*H168</f>
        <v>0</v>
      </c>
      <c r="S168" s="229">
        <v>0</v>
      </c>
      <c r="T168" s="230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1" t="s">
        <v>169</v>
      </c>
      <c r="AT168" s="231" t="s">
        <v>164</v>
      </c>
      <c r="AU168" s="231" t="s">
        <v>76</v>
      </c>
      <c r="AY168" s="18" t="s">
        <v>162</v>
      </c>
      <c r="BE168" s="232">
        <f>IF(N168="základní",J168,0)</f>
        <v>0</v>
      </c>
      <c r="BF168" s="232">
        <f>IF(N168="snížená",J168,0)</f>
        <v>0</v>
      </c>
      <c r="BG168" s="232">
        <f>IF(N168="zákl. přenesená",J168,0)</f>
        <v>0</v>
      </c>
      <c r="BH168" s="232">
        <f>IF(N168="sníž. přenesená",J168,0)</f>
        <v>0</v>
      </c>
      <c r="BI168" s="232">
        <f>IF(N168="nulová",J168,0)</f>
        <v>0</v>
      </c>
      <c r="BJ168" s="18" t="s">
        <v>84</v>
      </c>
      <c r="BK168" s="232">
        <f>ROUND(I168*H168,2)</f>
        <v>0</v>
      </c>
      <c r="BL168" s="18" t="s">
        <v>169</v>
      </c>
      <c r="BM168" s="231" t="s">
        <v>671</v>
      </c>
    </row>
    <row r="169" s="2" customFormat="1" ht="21.75" customHeight="1">
      <c r="A169" s="39"/>
      <c r="B169" s="40"/>
      <c r="C169" s="270" t="s">
        <v>445</v>
      </c>
      <c r="D169" s="270" t="s">
        <v>284</v>
      </c>
      <c r="E169" s="271" t="s">
        <v>998</v>
      </c>
      <c r="F169" s="272" t="s">
        <v>999</v>
      </c>
      <c r="G169" s="273" t="s">
        <v>284</v>
      </c>
      <c r="H169" s="274">
        <v>10.5</v>
      </c>
      <c r="I169" s="275"/>
      <c r="J169" s="276">
        <f>ROUND(I169*H169,2)</f>
        <v>0</v>
      </c>
      <c r="K169" s="272" t="s">
        <v>1</v>
      </c>
      <c r="L169" s="277"/>
      <c r="M169" s="278" t="s">
        <v>1</v>
      </c>
      <c r="N169" s="279" t="s">
        <v>41</v>
      </c>
      <c r="O169" s="92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213</v>
      </c>
      <c r="AT169" s="231" t="s">
        <v>284</v>
      </c>
      <c r="AU169" s="231" t="s">
        <v>76</v>
      </c>
      <c r="AY169" s="18" t="s">
        <v>162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84</v>
      </c>
      <c r="BK169" s="232">
        <f>ROUND(I169*H169,2)</f>
        <v>0</v>
      </c>
      <c r="BL169" s="18" t="s">
        <v>169</v>
      </c>
      <c r="BM169" s="231" t="s">
        <v>683</v>
      </c>
    </row>
    <row r="170" s="2" customFormat="1" ht="16.5" customHeight="1">
      <c r="A170" s="39"/>
      <c r="B170" s="40"/>
      <c r="C170" s="220" t="s">
        <v>451</v>
      </c>
      <c r="D170" s="220" t="s">
        <v>164</v>
      </c>
      <c r="E170" s="221" t="s">
        <v>1000</v>
      </c>
      <c r="F170" s="222" t="s">
        <v>993</v>
      </c>
      <c r="G170" s="223" t="s">
        <v>918</v>
      </c>
      <c r="H170" s="224">
        <v>0</v>
      </c>
      <c r="I170" s="225"/>
      <c r="J170" s="226">
        <f>ROUND(I170*H170,2)</f>
        <v>0</v>
      </c>
      <c r="K170" s="222" t="s">
        <v>1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169</v>
      </c>
      <c r="AT170" s="231" t="s">
        <v>164</v>
      </c>
      <c r="AU170" s="231" t="s">
        <v>76</v>
      </c>
      <c r="AY170" s="18" t="s">
        <v>162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169</v>
      </c>
      <c r="BM170" s="231" t="s">
        <v>694</v>
      </c>
    </row>
    <row r="171" s="2" customFormat="1" ht="16.5" customHeight="1">
      <c r="A171" s="39"/>
      <c r="B171" s="40"/>
      <c r="C171" s="270" t="s">
        <v>455</v>
      </c>
      <c r="D171" s="270" t="s">
        <v>284</v>
      </c>
      <c r="E171" s="271" t="s">
        <v>1001</v>
      </c>
      <c r="F171" s="272" t="s">
        <v>995</v>
      </c>
      <c r="G171" s="273" t="s">
        <v>918</v>
      </c>
      <c r="H171" s="274">
        <v>0</v>
      </c>
      <c r="I171" s="275"/>
      <c r="J171" s="276">
        <f>ROUND(I171*H171,2)</f>
        <v>0</v>
      </c>
      <c r="K171" s="272" t="s">
        <v>1</v>
      </c>
      <c r="L171" s="277"/>
      <c r="M171" s="278" t="s">
        <v>1</v>
      </c>
      <c r="N171" s="279" t="s">
        <v>41</v>
      </c>
      <c r="O171" s="92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1" t="s">
        <v>213</v>
      </c>
      <c r="AT171" s="231" t="s">
        <v>284</v>
      </c>
      <c r="AU171" s="231" t="s">
        <v>76</v>
      </c>
      <c r="AY171" s="18" t="s">
        <v>162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84</v>
      </c>
      <c r="BK171" s="232">
        <f>ROUND(I171*H171,2)</f>
        <v>0</v>
      </c>
      <c r="BL171" s="18" t="s">
        <v>169</v>
      </c>
      <c r="BM171" s="231" t="s">
        <v>703</v>
      </c>
    </row>
    <row r="172" s="2" customFormat="1" ht="16.5" customHeight="1">
      <c r="A172" s="39"/>
      <c r="B172" s="40"/>
      <c r="C172" s="270" t="s">
        <v>459</v>
      </c>
      <c r="D172" s="270" t="s">
        <v>284</v>
      </c>
      <c r="E172" s="271" t="s">
        <v>1002</v>
      </c>
      <c r="F172" s="272" t="s">
        <v>1003</v>
      </c>
      <c r="G172" s="273" t="s">
        <v>918</v>
      </c>
      <c r="H172" s="274">
        <v>2</v>
      </c>
      <c r="I172" s="275"/>
      <c r="J172" s="276">
        <f>ROUND(I172*H172,2)</f>
        <v>0</v>
      </c>
      <c r="K172" s="272" t="s">
        <v>1</v>
      </c>
      <c r="L172" s="277"/>
      <c r="M172" s="278" t="s">
        <v>1</v>
      </c>
      <c r="N172" s="279" t="s">
        <v>41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213</v>
      </c>
      <c r="AT172" s="231" t="s">
        <v>284</v>
      </c>
      <c r="AU172" s="231" t="s">
        <v>76</v>
      </c>
      <c r="AY172" s="18" t="s">
        <v>162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84</v>
      </c>
      <c r="BK172" s="232">
        <f>ROUND(I172*H172,2)</f>
        <v>0</v>
      </c>
      <c r="BL172" s="18" t="s">
        <v>169</v>
      </c>
      <c r="BM172" s="231" t="s">
        <v>96</v>
      </c>
    </row>
    <row r="173" s="2" customFormat="1" ht="16.5" customHeight="1">
      <c r="A173" s="39"/>
      <c r="B173" s="40"/>
      <c r="C173" s="270" t="s">
        <v>463</v>
      </c>
      <c r="D173" s="270" t="s">
        <v>284</v>
      </c>
      <c r="E173" s="271" t="s">
        <v>1004</v>
      </c>
      <c r="F173" s="272" t="s">
        <v>1005</v>
      </c>
      <c r="G173" s="273" t="s">
        <v>918</v>
      </c>
      <c r="H173" s="274">
        <v>16</v>
      </c>
      <c r="I173" s="275"/>
      <c r="J173" s="276">
        <f>ROUND(I173*H173,2)</f>
        <v>0</v>
      </c>
      <c r="K173" s="272" t="s">
        <v>1</v>
      </c>
      <c r="L173" s="277"/>
      <c r="M173" s="278" t="s">
        <v>1</v>
      </c>
      <c r="N173" s="279" t="s">
        <v>41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213</v>
      </c>
      <c r="AT173" s="231" t="s">
        <v>284</v>
      </c>
      <c r="AU173" s="231" t="s">
        <v>76</v>
      </c>
      <c r="AY173" s="18" t="s">
        <v>162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84</v>
      </c>
      <c r="BK173" s="232">
        <f>ROUND(I173*H173,2)</f>
        <v>0</v>
      </c>
      <c r="BL173" s="18" t="s">
        <v>169</v>
      </c>
      <c r="BM173" s="231" t="s">
        <v>718</v>
      </c>
    </row>
    <row r="174" s="2" customFormat="1" ht="16.5" customHeight="1">
      <c r="A174" s="39"/>
      <c r="B174" s="40"/>
      <c r="C174" s="270" t="s">
        <v>467</v>
      </c>
      <c r="D174" s="270" t="s">
        <v>284</v>
      </c>
      <c r="E174" s="271" t="s">
        <v>1006</v>
      </c>
      <c r="F174" s="272" t="s">
        <v>1007</v>
      </c>
      <c r="G174" s="273" t="s">
        <v>918</v>
      </c>
      <c r="H174" s="274">
        <v>16</v>
      </c>
      <c r="I174" s="275"/>
      <c r="J174" s="276">
        <f>ROUND(I174*H174,2)</f>
        <v>0</v>
      </c>
      <c r="K174" s="272" t="s">
        <v>1</v>
      </c>
      <c r="L174" s="277"/>
      <c r="M174" s="278" t="s">
        <v>1</v>
      </c>
      <c r="N174" s="279" t="s">
        <v>41</v>
      </c>
      <c r="O174" s="92"/>
      <c r="P174" s="229">
        <f>O174*H174</f>
        <v>0</v>
      </c>
      <c r="Q174" s="229">
        <v>0</v>
      </c>
      <c r="R174" s="229">
        <f>Q174*H174</f>
        <v>0</v>
      </c>
      <c r="S174" s="229">
        <v>0</v>
      </c>
      <c r="T174" s="230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1" t="s">
        <v>213</v>
      </c>
      <c r="AT174" s="231" t="s">
        <v>284</v>
      </c>
      <c r="AU174" s="231" t="s">
        <v>76</v>
      </c>
      <c r="AY174" s="18" t="s">
        <v>162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8" t="s">
        <v>84</v>
      </c>
      <c r="BK174" s="232">
        <f>ROUND(I174*H174,2)</f>
        <v>0</v>
      </c>
      <c r="BL174" s="18" t="s">
        <v>169</v>
      </c>
      <c r="BM174" s="231" t="s">
        <v>726</v>
      </c>
    </row>
    <row r="175" s="2" customFormat="1" ht="16.5" customHeight="1">
      <c r="A175" s="39"/>
      <c r="B175" s="40"/>
      <c r="C175" s="270" t="s">
        <v>472</v>
      </c>
      <c r="D175" s="270" t="s">
        <v>284</v>
      </c>
      <c r="E175" s="271" t="s">
        <v>1008</v>
      </c>
      <c r="F175" s="272" t="s">
        <v>1009</v>
      </c>
      <c r="G175" s="273" t="s">
        <v>918</v>
      </c>
      <c r="H175" s="274">
        <v>16</v>
      </c>
      <c r="I175" s="275"/>
      <c r="J175" s="276">
        <f>ROUND(I175*H175,2)</f>
        <v>0</v>
      </c>
      <c r="K175" s="272" t="s">
        <v>1</v>
      </c>
      <c r="L175" s="277"/>
      <c r="M175" s="278" t="s">
        <v>1</v>
      </c>
      <c r="N175" s="279" t="s">
        <v>41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213</v>
      </c>
      <c r="AT175" s="231" t="s">
        <v>284</v>
      </c>
      <c r="AU175" s="231" t="s">
        <v>76</v>
      </c>
      <c r="AY175" s="18" t="s">
        <v>162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84</v>
      </c>
      <c r="BK175" s="232">
        <f>ROUND(I175*H175,2)</f>
        <v>0</v>
      </c>
      <c r="BL175" s="18" t="s">
        <v>169</v>
      </c>
      <c r="BM175" s="231" t="s">
        <v>735</v>
      </c>
    </row>
    <row r="176" s="2" customFormat="1" ht="16.5" customHeight="1">
      <c r="A176" s="39"/>
      <c r="B176" s="40"/>
      <c r="C176" s="270" t="s">
        <v>476</v>
      </c>
      <c r="D176" s="270" t="s">
        <v>284</v>
      </c>
      <c r="E176" s="271" t="s">
        <v>1010</v>
      </c>
      <c r="F176" s="272" t="s">
        <v>1011</v>
      </c>
      <c r="G176" s="273" t="s">
        <v>918</v>
      </c>
      <c r="H176" s="274">
        <v>16</v>
      </c>
      <c r="I176" s="275"/>
      <c r="J176" s="276">
        <f>ROUND(I176*H176,2)</f>
        <v>0</v>
      </c>
      <c r="K176" s="272" t="s">
        <v>1</v>
      </c>
      <c r="L176" s="277"/>
      <c r="M176" s="278" t="s">
        <v>1</v>
      </c>
      <c r="N176" s="279" t="s">
        <v>41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213</v>
      </c>
      <c r="AT176" s="231" t="s">
        <v>284</v>
      </c>
      <c r="AU176" s="231" t="s">
        <v>76</v>
      </c>
      <c r="AY176" s="18" t="s">
        <v>162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84</v>
      </c>
      <c r="BK176" s="232">
        <f>ROUND(I176*H176,2)</f>
        <v>0</v>
      </c>
      <c r="BL176" s="18" t="s">
        <v>169</v>
      </c>
      <c r="BM176" s="231" t="s">
        <v>743</v>
      </c>
    </row>
    <row r="177" s="2" customFormat="1" ht="16.5" customHeight="1">
      <c r="A177" s="39"/>
      <c r="B177" s="40"/>
      <c r="C177" s="270" t="s">
        <v>480</v>
      </c>
      <c r="D177" s="270" t="s">
        <v>284</v>
      </c>
      <c r="E177" s="271" t="s">
        <v>1012</v>
      </c>
      <c r="F177" s="272" t="s">
        <v>1013</v>
      </c>
      <c r="G177" s="273" t="s">
        <v>918</v>
      </c>
      <c r="H177" s="274">
        <v>16</v>
      </c>
      <c r="I177" s="275"/>
      <c r="J177" s="276">
        <f>ROUND(I177*H177,2)</f>
        <v>0</v>
      </c>
      <c r="K177" s="272" t="s">
        <v>1</v>
      </c>
      <c r="L177" s="277"/>
      <c r="M177" s="278" t="s">
        <v>1</v>
      </c>
      <c r="N177" s="279" t="s">
        <v>41</v>
      </c>
      <c r="O177" s="92"/>
      <c r="P177" s="229">
        <f>O177*H177</f>
        <v>0</v>
      </c>
      <c r="Q177" s="229">
        <v>0</v>
      </c>
      <c r="R177" s="229">
        <f>Q177*H177</f>
        <v>0</v>
      </c>
      <c r="S177" s="229">
        <v>0</v>
      </c>
      <c r="T177" s="230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1" t="s">
        <v>213</v>
      </c>
      <c r="AT177" s="231" t="s">
        <v>284</v>
      </c>
      <c r="AU177" s="231" t="s">
        <v>76</v>
      </c>
      <c r="AY177" s="18" t="s">
        <v>162</v>
      </c>
      <c r="BE177" s="232">
        <f>IF(N177="základní",J177,0)</f>
        <v>0</v>
      </c>
      <c r="BF177" s="232">
        <f>IF(N177="snížená",J177,0)</f>
        <v>0</v>
      </c>
      <c r="BG177" s="232">
        <f>IF(N177="zákl. přenesená",J177,0)</f>
        <v>0</v>
      </c>
      <c r="BH177" s="232">
        <f>IF(N177="sníž. přenesená",J177,0)</f>
        <v>0</v>
      </c>
      <c r="BI177" s="232">
        <f>IF(N177="nulová",J177,0)</f>
        <v>0</v>
      </c>
      <c r="BJ177" s="18" t="s">
        <v>84</v>
      </c>
      <c r="BK177" s="232">
        <f>ROUND(I177*H177,2)</f>
        <v>0</v>
      </c>
      <c r="BL177" s="18" t="s">
        <v>169</v>
      </c>
      <c r="BM177" s="231" t="s">
        <v>754</v>
      </c>
    </row>
    <row r="178" s="2" customFormat="1" ht="16.5" customHeight="1">
      <c r="A178" s="39"/>
      <c r="B178" s="40"/>
      <c r="C178" s="220" t="s">
        <v>486</v>
      </c>
      <c r="D178" s="220" t="s">
        <v>164</v>
      </c>
      <c r="E178" s="221" t="s">
        <v>1014</v>
      </c>
      <c r="F178" s="222" t="s">
        <v>1015</v>
      </c>
      <c r="G178" s="223" t="s">
        <v>921</v>
      </c>
      <c r="H178" s="224">
        <v>1</v>
      </c>
      <c r="I178" s="225"/>
      <c r="J178" s="226">
        <f>ROUND(I178*H178,2)</f>
        <v>0</v>
      </c>
      <c r="K178" s="222" t="s">
        <v>1</v>
      </c>
      <c r="L178" s="45"/>
      <c r="M178" s="227" t="s">
        <v>1</v>
      </c>
      <c r="N178" s="228" t="s">
        <v>41</v>
      </c>
      <c r="O178" s="92"/>
      <c r="P178" s="229">
        <f>O178*H178</f>
        <v>0</v>
      </c>
      <c r="Q178" s="229">
        <v>0</v>
      </c>
      <c r="R178" s="229">
        <f>Q178*H178</f>
        <v>0</v>
      </c>
      <c r="S178" s="229">
        <v>0</v>
      </c>
      <c r="T178" s="230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1" t="s">
        <v>169</v>
      </c>
      <c r="AT178" s="231" t="s">
        <v>164</v>
      </c>
      <c r="AU178" s="231" t="s">
        <v>76</v>
      </c>
      <c r="AY178" s="18" t="s">
        <v>162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8" t="s">
        <v>84</v>
      </c>
      <c r="BK178" s="232">
        <f>ROUND(I178*H178,2)</f>
        <v>0</v>
      </c>
      <c r="BL178" s="18" t="s">
        <v>169</v>
      </c>
      <c r="BM178" s="231" t="s">
        <v>765</v>
      </c>
    </row>
    <row r="179" s="2" customFormat="1" ht="16.5" customHeight="1">
      <c r="A179" s="39"/>
      <c r="B179" s="40"/>
      <c r="C179" s="220" t="s">
        <v>490</v>
      </c>
      <c r="D179" s="220" t="s">
        <v>164</v>
      </c>
      <c r="E179" s="221" t="s">
        <v>1016</v>
      </c>
      <c r="F179" s="222" t="s">
        <v>1017</v>
      </c>
      <c r="G179" s="223" t="s">
        <v>921</v>
      </c>
      <c r="H179" s="224">
        <v>1</v>
      </c>
      <c r="I179" s="225"/>
      <c r="J179" s="226">
        <f>ROUND(I179*H179,2)</f>
        <v>0</v>
      </c>
      <c r="K179" s="222" t="s">
        <v>1</v>
      </c>
      <c r="L179" s="45"/>
      <c r="M179" s="227" t="s">
        <v>1</v>
      </c>
      <c r="N179" s="228" t="s">
        <v>41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169</v>
      </c>
      <c r="AT179" s="231" t="s">
        <v>164</v>
      </c>
      <c r="AU179" s="231" t="s">
        <v>76</v>
      </c>
      <c r="AY179" s="18" t="s">
        <v>162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84</v>
      </c>
      <c r="BK179" s="232">
        <f>ROUND(I179*H179,2)</f>
        <v>0</v>
      </c>
      <c r="BL179" s="18" t="s">
        <v>169</v>
      </c>
      <c r="BM179" s="231" t="s">
        <v>773</v>
      </c>
    </row>
    <row r="180" s="2" customFormat="1" ht="16.5" customHeight="1">
      <c r="A180" s="39"/>
      <c r="B180" s="40"/>
      <c r="C180" s="270" t="s">
        <v>494</v>
      </c>
      <c r="D180" s="270" t="s">
        <v>284</v>
      </c>
      <c r="E180" s="271" t="s">
        <v>1018</v>
      </c>
      <c r="F180" s="272" t="s">
        <v>1019</v>
      </c>
      <c r="G180" s="273" t="s">
        <v>1020</v>
      </c>
      <c r="H180" s="274">
        <v>2</v>
      </c>
      <c r="I180" s="275"/>
      <c r="J180" s="276">
        <f>ROUND(I180*H180,2)</f>
        <v>0</v>
      </c>
      <c r="K180" s="272" t="s">
        <v>1</v>
      </c>
      <c r="L180" s="277"/>
      <c r="M180" s="278" t="s">
        <v>1</v>
      </c>
      <c r="N180" s="279" t="s">
        <v>41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213</v>
      </c>
      <c r="AT180" s="231" t="s">
        <v>284</v>
      </c>
      <c r="AU180" s="231" t="s">
        <v>76</v>
      </c>
      <c r="AY180" s="18" t="s">
        <v>162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84</v>
      </c>
      <c r="BK180" s="232">
        <f>ROUND(I180*H180,2)</f>
        <v>0</v>
      </c>
      <c r="BL180" s="18" t="s">
        <v>169</v>
      </c>
      <c r="BM180" s="231" t="s">
        <v>783</v>
      </c>
    </row>
    <row r="181" s="2" customFormat="1" ht="16.5" customHeight="1">
      <c r="A181" s="39"/>
      <c r="B181" s="40"/>
      <c r="C181" s="270" t="s">
        <v>498</v>
      </c>
      <c r="D181" s="270" t="s">
        <v>284</v>
      </c>
      <c r="E181" s="271" t="s">
        <v>1021</v>
      </c>
      <c r="F181" s="272" t="s">
        <v>1022</v>
      </c>
      <c r="G181" s="273" t="s">
        <v>918</v>
      </c>
      <c r="H181" s="274">
        <v>32</v>
      </c>
      <c r="I181" s="275"/>
      <c r="J181" s="276">
        <f>ROUND(I181*H181,2)</f>
        <v>0</v>
      </c>
      <c r="K181" s="272" t="s">
        <v>1</v>
      </c>
      <c r="L181" s="277"/>
      <c r="M181" s="278" t="s">
        <v>1</v>
      </c>
      <c r="N181" s="279" t="s">
        <v>41</v>
      </c>
      <c r="O181" s="92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213</v>
      </c>
      <c r="AT181" s="231" t="s">
        <v>284</v>
      </c>
      <c r="AU181" s="231" t="s">
        <v>76</v>
      </c>
      <c r="AY181" s="18" t="s">
        <v>162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84</v>
      </c>
      <c r="BK181" s="232">
        <f>ROUND(I181*H181,2)</f>
        <v>0</v>
      </c>
      <c r="BL181" s="18" t="s">
        <v>169</v>
      </c>
      <c r="BM181" s="231" t="s">
        <v>792</v>
      </c>
    </row>
    <row r="182" s="2" customFormat="1" ht="16.5" customHeight="1">
      <c r="A182" s="39"/>
      <c r="B182" s="40"/>
      <c r="C182" s="220" t="s">
        <v>503</v>
      </c>
      <c r="D182" s="220" t="s">
        <v>164</v>
      </c>
      <c r="E182" s="221" t="s">
        <v>196</v>
      </c>
      <c r="F182" s="222" t="s">
        <v>1023</v>
      </c>
      <c r="G182" s="223" t="s">
        <v>1024</v>
      </c>
      <c r="H182" s="224">
        <v>800</v>
      </c>
      <c r="I182" s="225"/>
      <c r="J182" s="226">
        <f>ROUND(I182*H182,2)</f>
        <v>0</v>
      </c>
      <c r="K182" s="222" t="s">
        <v>1</v>
      </c>
      <c r="L182" s="45"/>
      <c r="M182" s="227" t="s">
        <v>1</v>
      </c>
      <c r="N182" s="228" t="s">
        <v>41</v>
      </c>
      <c r="O182" s="92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169</v>
      </c>
      <c r="AT182" s="231" t="s">
        <v>164</v>
      </c>
      <c r="AU182" s="231" t="s">
        <v>76</v>
      </c>
      <c r="AY182" s="18" t="s">
        <v>162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84</v>
      </c>
      <c r="BK182" s="232">
        <f>ROUND(I182*H182,2)</f>
        <v>0</v>
      </c>
      <c r="BL182" s="18" t="s">
        <v>169</v>
      </c>
      <c r="BM182" s="231" t="s">
        <v>803</v>
      </c>
    </row>
    <row r="183" s="2" customFormat="1" ht="16.5" customHeight="1">
      <c r="A183" s="39"/>
      <c r="B183" s="40"/>
      <c r="C183" s="220" t="s">
        <v>508</v>
      </c>
      <c r="D183" s="220" t="s">
        <v>164</v>
      </c>
      <c r="E183" s="221" t="s">
        <v>100</v>
      </c>
      <c r="F183" s="222" t="s">
        <v>1025</v>
      </c>
      <c r="G183" s="223" t="s">
        <v>1026</v>
      </c>
      <c r="H183" s="224">
        <v>16</v>
      </c>
      <c r="I183" s="225"/>
      <c r="J183" s="226">
        <f>ROUND(I183*H183,2)</f>
        <v>0</v>
      </c>
      <c r="K183" s="222" t="s">
        <v>1</v>
      </c>
      <c r="L183" s="45"/>
      <c r="M183" s="227" t="s">
        <v>1</v>
      </c>
      <c r="N183" s="228" t="s">
        <v>41</v>
      </c>
      <c r="O183" s="92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169</v>
      </c>
      <c r="AT183" s="231" t="s">
        <v>164</v>
      </c>
      <c r="AU183" s="231" t="s">
        <v>76</v>
      </c>
      <c r="AY183" s="18" t="s">
        <v>162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84</v>
      </c>
      <c r="BK183" s="232">
        <f>ROUND(I183*H183,2)</f>
        <v>0</v>
      </c>
      <c r="BL183" s="18" t="s">
        <v>169</v>
      </c>
      <c r="BM183" s="231" t="s">
        <v>825</v>
      </c>
    </row>
    <row r="184" s="2" customFormat="1" ht="16.5" customHeight="1">
      <c r="A184" s="39"/>
      <c r="B184" s="40"/>
      <c r="C184" s="220" t="s">
        <v>513</v>
      </c>
      <c r="D184" s="220" t="s">
        <v>164</v>
      </c>
      <c r="E184" s="221" t="s">
        <v>213</v>
      </c>
      <c r="F184" s="222" t="s">
        <v>1027</v>
      </c>
      <c r="G184" s="223" t="s">
        <v>1028</v>
      </c>
      <c r="H184" s="224">
        <v>68.424999999999997</v>
      </c>
      <c r="I184" s="225"/>
      <c r="J184" s="226">
        <f>ROUND(I184*H184,2)</f>
        <v>0</v>
      </c>
      <c r="K184" s="222" t="s">
        <v>1</v>
      </c>
      <c r="L184" s="45"/>
      <c r="M184" s="227" t="s">
        <v>1</v>
      </c>
      <c r="N184" s="228" t="s">
        <v>41</v>
      </c>
      <c r="O184" s="92"/>
      <c r="P184" s="229">
        <f>O184*H184</f>
        <v>0</v>
      </c>
      <c r="Q184" s="229">
        <v>0</v>
      </c>
      <c r="R184" s="229">
        <f>Q184*H184</f>
        <v>0</v>
      </c>
      <c r="S184" s="229">
        <v>0</v>
      </c>
      <c r="T184" s="230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1" t="s">
        <v>169</v>
      </c>
      <c r="AT184" s="231" t="s">
        <v>164</v>
      </c>
      <c r="AU184" s="231" t="s">
        <v>76</v>
      </c>
      <c r="AY184" s="18" t="s">
        <v>162</v>
      </c>
      <c r="BE184" s="232">
        <f>IF(N184="základní",J184,0)</f>
        <v>0</v>
      </c>
      <c r="BF184" s="232">
        <f>IF(N184="snížená",J184,0)</f>
        <v>0</v>
      </c>
      <c r="BG184" s="232">
        <f>IF(N184="zákl. přenesená",J184,0)</f>
        <v>0</v>
      </c>
      <c r="BH184" s="232">
        <f>IF(N184="sníž. přenesená",J184,0)</f>
        <v>0</v>
      </c>
      <c r="BI184" s="232">
        <f>IF(N184="nulová",J184,0)</f>
        <v>0</v>
      </c>
      <c r="BJ184" s="18" t="s">
        <v>84</v>
      </c>
      <c r="BK184" s="232">
        <f>ROUND(I184*H184,2)</f>
        <v>0</v>
      </c>
      <c r="BL184" s="18" t="s">
        <v>169</v>
      </c>
      <c r="BM184" s="231" t="s">
        <v>840</v>
      </c>
    </row>
    <row r="185" s="2" customFormat="1" ht="16.5" customHeight="1">
      <c r="A185" s="39"/>
      <c r="B185" s="40"/>
      <c r="C185" s="220" t="s">
        <v>518</v>
      </c>
      <c r="D185" s="220" t="s">
        <v>164</v>
      </c>
      <c r="E185" s="221" t="s">
        <v>1029</v>
      </c>
      <c r="F185" s="222" t="s">
        <v>1030</v>
      </c>
      <c r="G185" s="223" t="s">
        <v>1026</v>
      </c>
      <c r="H185" s="224">
        <v>100</v>
      </c>
      <c r="I185" s="225"/>
      <c r="J185" s="226">
        <f>ROUND(I185*H185,2)</f>
        <v>0</v>
      </c>
      <c r="K185" s="222" t="s">
        <v>1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169</v>
      </c>
      <c r="AT185" s="231" t="s">
        <v>164</v>
      </c>
      <c r="AU185" s="231" t="s">
        <v>76</v>
      </c>
      <c r="AY185" s="18" t="s">
        <v>162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169</v>
      </c>
      <c r="BM185" s="231" t="s">
        <v>853</v>
      </c>
    </row>
    <row r="186" s="2" customFormat="1" ht="16.5" customHeight="1">
      <c r="A186" s="39"/>
      <c r="B186" s="40"/>
      <c r="C186" s="220" t="s">
        <v>524</v>
      </c>
      <c r="D186" s="220" t="s">
        <v>164</v>
      </c>
      <c r="E186" s="221" t="s">
        <v>1031</v>
      </c>
      <c r="F186" s="222" t="s">
        <v>1032</v>
      </c>
      <c r="G186" s="223" t="s">
        <v>284</v>
      </c>
      <c r="H186" s="224">
        <v>904</v>
      </c>
      <c r="I186" s="225"/>
      <c r="J186" s="226">
        <f>ROUND(I186*H186,2)</f>
        <v>0</v>
      </c>
      <c r="K186" s="222" t="s">
        <v>1</v>
      </c>
      <c r="L186" s="45"/>
      <c r="M186" s="227" t="s">
        <v>1</v>
      </c>
      <c r="N186" s="228" t="s">
        <v>41</v>
      </c>
      <c r="O186" s="92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169</v>
      </c>
      <c r="AT186" s="231" t="s">
        <v>164</v>
      </c>
      <c r="AU186" s="231" t="s">
        <v>76</v>
      </c>
      <c r="AY186" s="18" t="s">
        <v>162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84</v>
      </c>
      <c r="BK186" s="232">
        <f>ROUND(I186*H186,2)</f>
        <v>0</v>
      </c>
      <c r="BL186" s="18" t="s">
        <v>169</v>
      </c>
      <c r="BM186" s="231" t="s">
        <v>869</v>
      </c>
    </row>
    <row r="187" s="2" customFormat="1" ht="16.5" customHeight="1">
      <c r="A187" s="39"/>
      <c r="B187" s="40"/>
      <c r="C187" s="220" t="s">
        <v>532</v>
      </c>
      <c r="D187" s="220" t="s">
        <v>164</v>
      </c>
      <c r="E187" s="221" t="s">
        <v>1033</v>
      </c>
      <c r="F187" s="222" t="s">
        <v>1034</v>
      </c>
      <c r="G187" s="223" t="s">
        <v>918</v>
      </c>
      <c r="H187" s="224">
        <v>10</v>
      </c>
      <c r="I187" s="225"/>
      <c r="J187" s="226">
        <f>ROUND(I187*H187,2)</f>
        <v>0</v>
      </c>
      <c r="K187" s="222" t="s">
        <v>1</v>
      </c>
      <c r="L187" s="45"/>
      <c r="M187" s="227" t="s">
        <v>1</v>
      </c>
      <c r="N187" s="228" t="s">
        <v>41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169</v>
      </c>
      <c r="AT187" s="231" t="s">
        <v>164</v>
      </c>
      <c r="AU187" s="231" t="s">
        <v>76</v>
      </c>
      <c r="AY187" s="18" t="s">
        <v>162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84</v>
      </c>
      <c r="BK187" s="232">
        <f>ROUND(I187*H187,2)</f>
        <v>0</v>
      </c>
      <c r="BL187" s="18" t="s">
        <v>169</v>
      </c>
      <c r="BM187" s="231" t="s">
        <v>883</v>
      </c>
    </row>
    <row r="188" s="2" customFormat="1" ht="16.5" customHeight="1">
      <c r="A188" s="39"/>
      <c r="B188" s="40"/>
      <c r="C188" s="270" t="s">
        <v>537</v>
      </c>
      <c r="D188" s="270" t="s">
        <v>284</v>
      </c>
      <c r="E188" s="271" t="s">
        <v>1035</v>
      </c>
      <c r="F188" s="272" t="s">
        <v>1036</v>
      </c>
      <c r="G188" s="273" t="s">
        <v>918</v>
      </c>
      <c r="H188" s="274">
        <v>16</v>
      </c>
      <c r="I188" s="275"/>
      <c r="J188" s="276">
        <f>ROUND(I188*H188,2)</f>
        <v>0</v>
      </c>
      <c r="K188" s="272" t="s">
        <v>1</v>
      </c>
      <c r="L188" s="277"/>
      <c r="M188" s="278" t="s">
        <v>1</v>
      </c>
      <c r="N188" s="279" t="s">
        <v>41</v>
      </c>
      <c r="O188" s="92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213</v>
      </c>
      <c r="AT188" s="231" t="s">
        <v>284</v>
      </c>
      <c r="AU188" s="231" t="s">
        <v>76</v>
      </c>
      <c r="AY188" s="18" t="s">
        <v>162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84</v>
      </c>
      <c r="BK188" s="232">
        <f>ROUND(I188*H188,2)</f>
        <v>0</v>
      </c>
      <c r="BL188" s="18" t="s">
        <v>169</v>
      </c>
      <c r="BM188" s="231" t="s">
        <v>892</v>
      </c>
    </row>
    <row r="189" s="2" customFormat="1" ht="16.5" customHeight="1">
      <c r="A189" s="39"/>
      <c r="B189" s="40"/>
      <c r="C189" s="220" t="s">
        <v>542</v>
      </c>
      <c r="D189" s="220" t="s">
        <v>164</v>
      </c>
      <c r="E189" s="221" t="s">
        <v>221</v>
      </c>
      <c r="F189" s="222" t="s">
        <v>1037</v>
      </c>
      <c r="G189" s="223" t="s">
        <v>284</v>
      </c>
      <c r="H189" s="224">
        <v>500</v>
      </c>
      <c r="I189" s="225"/>
      <c r="J189" s="226">
        <f>ROUND(I189*H189,2)</f>
        <v>0</v>
      </c>
      <c r="K189" s="222" t="s">
        <v>1</v>
      </c>
      <c r="L189" s="45"/>
      <c r="M189" s="227" t="s">
        <v>1</v>
      </c>
      <c r="N189" s="228" t="s">
        <v>41</v>
      </c>
      <c r="O189" s="92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1" t="s">
        <v>169</v>
      </c>
      <c r="AT189" s="231" t="s">
        <v>164</v>
      </c>
      <c r="AU189" s="231" t="s">
        <v>76</v>
      </c>
      <c r="AY189" s="18" t="s">
        <v>162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8" t="s">
        <v>84</v>
      </c>
      <c r="BK189" s="232">
        <f>ROUND(I189*H189,2)</f>
        <v>0</v>
      </c>
      <c r="BL189" s="18" t="s">
        <v>169</v>
      </c>
      <c r="BM189" s="231" t="s">
        <v>901</v>
      </c>
    </row>
    <row r="190" s="2" customFormat="1" ht="16.5" customHeight="1">
      <c r="A190" s="39"/>
      <c r="B190" s="40"/>
      <c r="C190" s="220" t="s">
        <v>547</v>
      </c>
      <c r="D190" s="220" t="s">
        <v>164</v>
      </c>
      <c r="E190" s="221" t="s">
        <v>1038</v>
      </c>
      <c r="F190" s="222" t="s">
        <v>1039</v>
      </c>
      <c r="G190" s="223" t="s">
        <v>284</v>
      </c>
      <c r="H190" s="224">
        <v>500</v>
      </c>
      <c r="I190" s="225"/>
      <c r="J190" s="226">
        <f>ROUND(I190*H190,2)</f>
        <v>0</v>
      </c>
      <c r="K190" s="222" t="s">
        <v>1</v>
      </c>
      <c r="L190" s="45"/>
      <c r="M190" s="227" t="s">
        <v>1</v>
      </c>
      <c r="N190" s="228" t="s">
        <v>41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169</v>
      </c>
      <c r="AT190" s="231" t="s">
        <v>164</v>
      </c>
      <c r="AU190" s="231" t="s">
        <v>76</v>
      </c>
      <c r="AY190" s="18" t="s">
        <v>162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84</v>
      </c>
      <c r="BK190" s="232">
        <f>ROUND(I190*H190,2)</f>
        <v>0</v>
      </c>
      <c r="BL190" s="18" t="s">
        <v>169</v>
      </c>
      <c r="BM190" s="231" t="s">
        <v>912</v>
      </c>
    </row>
    <row r="191" s="2" customFormat="1" ht="16.5" customHeight="1">
      <c r="A191" s="39"/>
      <c r="B191" s="40"/>
      <c r="C191" s="220" t="s">
        <v>552</v>
      </c>
      <c r="D191" s="220" t="s">
        <v>164</v>
      </c>
      <c r="E191" s="221" t="s">
        <v>1040</v>
      </c>
      <c r="F191" s="222" t="s">
        <v>1041</v>
      </c>
      <c r="G191" s="223" t="s">
        <v>918</v>
      </c>
      <c r="H191" s="224">
        <v>1</v>
      </c>
      <c r="I191" s="225"/>
      <c r="J191" s="226">
        <f>ROUND(I191*H191,2)</f>
        <v>0</v>
      </c>
      <c r="K191" s="222" t="s">
        <v>1</v>
      </c>
      <c r="L191" s="45"/>
      <c r="M191" s="227" t="s">
        <v>1</v>
      </c>
      <c r="N191" s="228" t="s">
        <v>41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169</v>
      </c>
      <c r="AT191" s="231" t="s">
        <v>164</v>
      </c>
      <c r="AU191" s="231" t="s">
        <v>76</v>
      </c>
      <c r="AY191" s="18" t="s">
        <v>162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84</v>
      </c>
      <c r="BK191" s="232">
        <f>ROUND(I191*H191,2)</f>
        <v>0</v>
      </c>
      <c r="BL191" s="18" t="s">
        <v>169</v>
      </c>
      <c r="BM191" s="231" t="s">
        <v>1042</v>
      </c>
    </row>
    <row r="192" s="2" customFormat="1" ht="16.5" customHeight="1">
      <c r="A192" s="39"/>
      <c r="B192" s="40"/>
      <c r="C192" s="220" t="s">
        <v>557</v>
      </c>
      <c r="D192" s="220" t="s">
        <v>164</v>
      </c>
      <c r="E192" s="221" t="s">
        <v>227</v>
      </c>
      <c r="F192" s="222" t="s">
        <v>1043</v>
      </c>
      <c r="G192" s="223" t="s">
        <v>284</v>
      </c>
      <c r="H192" s="224">
        <v>500</v>
      </c>
      <c r="I192" s="225"/>
      <c r="J192" s="226">
        <f>ROUND(I192*H192,2)</f>
        <v>0</v>
      </c>
      <c r="K192" s="222" t="s">
        <v>1</v>
      </c>
      <c r="L192" s="45"/>
      <c r="M192" s="227" t="s">
        <v>1</v>
      </c>
      <c r="N192" s="228" t="s">
        <v>41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169</v>
      </c>
      <c r="AT192" s="231" t="s">
        <v>164</v>
      </c>
      <c r="AU192" s="231" t="s">
        <v>76</v>
      </c>
      <c r="AY192" s="18" t="s">
        <v>162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84</v>
      </c>
      <c r="BK192" s="232">
        <f>ROUND(I192*H192,2)</f>
        <v>0</v>
      </c>
      <c r="BL192" s="18" t="s">
        <v>169</v>
      </c>
      <c r="BM192" s="231" t="s">
        <v>1044</v>
      </c>
    </row>
    <row r="193" s="2" customFormat="1" ht="16.5" customHeight="1">
      <c r="A193" s="39"/>
      <c r="B193" s="40"/>
      <c r="C193" s="270" t="s">
        <v>562</v>
      </c>
      <c r="D193" s="270" t="s">
        <v>284</v>
      </c>
      <c r="E193" s="271" t="s">
        <v>1045</v>
      </c>
      <c r="F193" s="272" t="s">
        <v>1046</v>
      </c>
      <c r="G193" s="273" t="s">
        <v>918</v>
      </c>
      <c r="H193" s="274">
        <v>16</v>
      </c>
      <c r="I193" s="275"/>
      <c r="J193" s="276">
        <f>ROUND(I193*H193,2)</f>
        <v>0</v>
      </c>
      <c r="K193" s="272" t="s">
        <v>1</v>
      </c>
      <c r="L193" s="277"/>
      <c r="M193" s="278" t="s">
        <v>1</v>
      </c>
      <c r="N193" s="279" t="s">
        <v>41</v>
      </c>
      <c r="O193" s="92"/>
      <c r="P193" s="229">
        <f>O193*H193</f>
        <v>0</v>
      </c>
      <c r="Q193" s="229">
        <v>0</v>
      </c>
      <c r="R193" s="229">
        <f>Q193*H193</f>
        <v>0</v>
      </c>
      <c r="S193" s="229">
        <v>0</v>
      </c>
      <c r="T193" s="230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1" t="s">
        <v>213</v>
      </c>
      <c r="AT193" s="231" t="s">
        <v>284</v>
      </c>
      <c r="AU193" s="231" t="s">
        <v>76</v>
      </c>
      <c r="AY193" s="18" t="s">
        <v>162</v>
      </c>
      <c r="BE193" s="232">
        <f>IF(N193="základní",J193,0)</f>
        <v>0</v>
      </c>
      <c r="BF193" s="232">
        <f>IF(N193="snížená",J193,0)</f>
        <v>0</v>
      </c>
      <c r="BG193" s="232">
        <f>IF(N193="zákl. přenesená",J193,0)</f>
        <v>0</v>
      </c>
      <c r="BH193" s="232">
        <f>IF(N193="sníž. přenesená",J193,0)</f>
        <v>0</v>
      </c>
      <c r="BI193" s="232">
        <f>IF(N193="nulová",J193,0)</f>
        <v>0</v>
      </c>
      <c r="BJ193" s="18" t="s">
        <v>84</v>
      </c>
      <c r="BK193" s="232">
        <f>ROUND(I193*H193,2)</f>
        <v>0</v>
      </c>
      <c r="BL193" s="18" t="s">
        <v>169</v>
      </c>
      <c r="BM193" s="231" t="s">
        <v>1047</v>
      </c>
    </row>
    <row r="194" s="2" customFormat="1" ht="16.5" customHeight="1">
      <c r="A194" s="39"/>
      <c r="B194" s="40"/>
      <c r="C194" s="220" t="s">
        <v>566</v>
      </c>
      <c r="D194" s="220" t="s">
        <v>164</v>
      </c>
      <c r="E194" s="221" t="s">
        <v>1048</v>
      </c>
      <c r="F194" s="222" t="s">
        <v>1049</v>
      </c>
      <c r="G194" s="223" t="s">
        <v>921</v>
      </c>
      <c r="H194" s="224">
        <v>16.800000000000001</v>
      </c>
      <c r="I194" s="225"/>
      <c r="J194" s="226">
        <f>ROUND(I194*H194,2)</f>
        <v>0</v>
      </c>
      <c r="K194" s="222" t="s">
        <v>1</v>
      </c>
      <c r="L194" s="45"/>
      <c r="M194" s="227" t="s">
        <v>1</v>
      </c>
      <c r="N194" s="228" t="s">
        <v>41</v>
      </c>
      <c r="O194" s="92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169</v>
      </c>
      <c r="AT194" s="231" t="s">
        <v>164</v>
      </c>
      <c r="AU194" s="231" t="s">
        <v>76</v>
      </c>
      <c r="AY194" s="18" t="s">
        <v>162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84</v>
      </c>
      <c r="BK194" s="232">
        <f>ROUND(I194*H194,2)</f>
        <v>0</v>
      </c>
      <c r="BL194" s="18" t="s">
        <v>169</v>
      </c>
      <c r="BM194" s="231" t="s">
        <v>1050</v>
      </c>
    </row>
    <row r="195" s="2" customFormat="1" ht="16.5" customHeight="1">
      <c r="A195" s="39"/>
      <c r="B195" s="40"/>
      <c r="C195" s="220" t="s">
        <v>572</v>
      </c>
      <c r="D195" s="220" t="s">
        <v>164</v>
      </c>
      <c r="E195" s="221" t="s">
        <v>1051</v>
      </c>
      <c r="F195" s="222" t="s">
        <v>1052</v>
      </c>
      <c r="G195" s="223" t="s">
        <v>284</v>
      </c>
      <c r="H195" s="224">
        <v>485</v>
      </c>
      <c r="I195" s="225"/>
      <c r="J195" s="226">
        <f>ROUND(I195*H195,2)</f>
        <v>0</v>
      </c>
      <c r="K195" s="222" t="s">
        <v>1</v>
      </c>
      <c r="L195" s="45"/>
      <c r="M195" s="227" t="s">
        <v>1</v>
      </c>
      <c r="N195" s="228" t="s">
        <v>41</v>
      </c>
      <c r="O195" s="92"/>
      <c r="P195" s="229">
        <f>O195*H195</f>
        <v>0</v>
      </c>
      <c r="Q195" s="229">
        <v>0</v>
      </c>
      <c r="R195" s="229">
        <f>Q195*H195</f>
        <v>0</v>
      </c>
      <c r="S195" s="229">
        <v>0</v>
      </c>
      <c r="T195" s="230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1" t="s">
        <v>169</v>
      </c>
      <c r="AT195" s="231" t="s">
        <v>164</v>
      </c>
      <c r="AU195" s="231" t="s">
        <v>76</v>
      </c>
      <c r="AY195" s="18" t="s">
        <v>162</v>
      </c>
      <c r="BE195" s="232">
        <f>IF(N195="základní",J195,0)</f>
        <v>0</v>
      </c>
      <c r="BF195" s="232">
        <f>IF(N195="snížená",J195,0)</f>
        <v>0</v>
      </c>
      <c r="BG195" s="232">
        <f>IF(N195="zákl. přenesená",J195,0)</f>
        <v>0</v>
      </c>
      <c r="BH195" s="232">
        <f>IF(N195="sníž. přenesená",J195,0)</f>
        <v>0</v>
      </c>
      <c r="BI195" s="232">
        <f>IF(N195="nulová",J195,0)</f>
        <v>0</v>
      </c>
      <c r="BJ195" s="18" t="s">
        <v>84</v>
      </c>
      <c r="BK195" s="232">
        <f>ROUND(I195*H195,2)</f>
        <v>0</v>
      </c>
      <c r="BL195" s="18" t="s">
        <v>169</v>
      </c>
      <c r="BM195" s="231" t="s">
        <v>1053</v>
      </c>
    </row>
    <row r="196" s="2" customFormat="1" ht="16.5" customHeight="1">
      <c r="A196" s="39"/>
      <c r="B196" s="40"/>
      <c r="C196" s="220" t="s">
        <v>576</v>
      </c>
      <c r="D196" s="220" t="s">
        <v>164</v>
      </c>
      <c r="E196" s="221" t="s">
        <v>1054</v>
      </c>
      <c r="F196" s="222" t="s">
        <v>1055</v>
      </c>
      <c r="G196" s="223" t="s">
        <v>284</v>
      </c>
      <c r="H196" s="224">
        <v>160</v>
      </c>
      <c r="I196" s="225"/>
      <c r="J196" s="226">
        <f>ROUND(I196*H196,2)</f>
        <v>0</v>
      </c>
      <c r="K196" s="222" t="s">
        <v>1</v>
      </c>
      <c r="L196" s="45"/>
      <c r="M196" s="227" t="s">
        <v>1</v>
      </c>
      <c r="N196" s="228" t="s">
        <v>41</v>
      </c>
      <c r="O196" s="92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169</v>
      </c>
      <c r="AT196" s="231" t="s">
        <v>164</v>
      </c>
      <c r="AU196" s="231" t="s">
        <v>76</v>
      </c>
      <c r="AY196" s="18" t="s">
        <v>162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84</v>
      </c>
      <c r="BK196" s="232">
        <f>ROUND(I196*H196,2)</f>
        <v>0</v>
      </c>
      <c r="BL196" s="18" t="s">
        <v>169</v>
      </c>
      <c r="BM196" s="231" t="s">
        <v>1056</v>
      </c>
    </row>
    <row r="197" s="2" customFormat="1" ht="16.5" customHeight="1">
      <c r="A197" s="39"/>
      <c r="B197" s="40"/>
      <c r="C197" s="270" t="s">
        <v>581</v>
      </c>
      <c r="D197" s="270" t="s">
        <v>284</v>
      </c>
      <c r="E197" s="271" t="s">
        <v>1057</v>
      </c>
      <c r="F197" s="272" t="s">
        <v>1058</v>
      </c>
      <c r="G197" s="273" t="s">
        <v>284</v>
      </c>
      <c r="H197" s="274">
        <v>168</v>
      </c>
      <c r="I197" s="275"/>
      <c r="J197" s="276">
        <f>ROUND(I197*H197,2)</f>
        <v>0</v>
      </c>
      <c r="K197" s="272" t="s">
        <v>1</v>
      </c>
      <c r="L197" s="277"/>
      <c r="M197" s="278" t="s">
        <v>1</v>
      </c>
      <c r="N197" s="279" t="s">
        <v>41</v>
      </c>
      <c r="O197" s="92"/>
      <c r="P197" s="229">
        <f>O197*H197</f>
        <v>0</v>
      </c>
      <c r="Q197" s="229">
        <v>0</v>
      </c>
      <c r="R197" s="229">
        <f>Q197*H197</f>
        <v>0</v>
      </c>
      <c r="S197" s="229">
        <v>0</v>
      </c>
      <c r="T197" s="230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1" t="s">
        <v>213</v>
      </c>
      <c r="AT197" s="231" t="s">
        <v>284</v>
      </c>
      <c r="AU197" s="231" t="s">
        <v>76</v>
      </c>
      <c r="AY197" s="18" t="s">
        <v>162</v>
      </c>
      <c r="BE197" s="232">
        <f>IF(N197="základní",J197,0)</f>
        <v>0</v>
      </c>
      <c r="BF197" s="232">
        <f>IF(N197="snížená",J197,0)</f>
        <v>0</v>
      </c>
      <c r="BG197" s="232">
        <f>IF(N197="zákl. přenesená",J197,0)</f>
        <v>0</v>
      </c>
      <c r="BH197" s="232">
        <f>IF(N197="sníž. přenesená",J197,0)</f>
        <v>0</v>
      </c>
      <c r="BI197" s="232">
        <f>IF(N197="nulová",J197,0)</f>
        <v>0</v>
      </c>
      <c r="BJ197" s="18" t="s">
        <v>84</v>
      </c>
      <c r="BK197" s="232">
        <f>ROUND(I197*H197,2)</f>
        <v>0</v>
      </c>
      <c r="BL197" s="18" t="s">
        <v>169</v>
      </c>
      <c r="BM197" s="231" t="s">
        <v>1059</v>
      </c>
    </row>
    <row r="198" s="2" customFormat="1" ht="16.5" customHeight="1">
      <c r="A198" s="39"/>
      <c r="B198" s="40"/>
      <c r="C198" s="220" t="s">
        <v>585</v>
      </c>
      <c r="D198" s="220" t="s">
        <v>164</v>
      </c>
      <c r="E198" s="221" t="s">
        <v>1060</v>
      </c>
      <c r="F198" s="222" t="s">
        <v>1061</v>
      </c>
      <c r="G198" s="223" t="s">
        <v>918</v>
      </c>
      <c r="H198" s="224">
        <v>96</v>
      </c>
      <c r="I198" s="225"/>
      <c r="J198" s="226">
        <f>ROUND(I198*H198,2)</f>
        <v>0</v>
      </c>
      <c r="K198" s="222" t="s">
        <v>1</v>
      </c>
      <c r="L198" s="45"/>
      <c r="M198" s="227" t="s">
        <v>1</v>
      </c>
      <c r="N198" s="228" t="s">
        <v>41</v>
      </c>
      <c r="O198" s="92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169</v>
      </c>
      <c r="AT198" s="231" t="s">
        <v>164</v>
      </c>
      <c r="AU198" s="231" t="s">
        <v>76</v>
      </c>
      <c r="AY198" s="18" t="s">
        <v>162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84</v>
      </c>
      <c r="BK198" s="232">
        <f>ROUND(I198*H198,2)</f>
        <v>0</v>
      </c>
      <c r="BL198" s="18" t="s">
        <v>169</v>
      </c>
      <c r="BM198" s="231" t="s">
        <v>1062</v>
      </c>
    </row>
    <row r="199" s="2" customFormat="1" ht="16.5" customHeight="1">
      <c r="A199" s="39"/>
      <c r="B199" s="40"/>
      <c r="C199" s="220" t="s">
        <v>589</v>
      </c>
      <c r="D199" s="220" t="s">
        <v>164</v>
      </c>
      <c r="E199" s="221" t="s">
        <v>1063</v>
      </c>
      <c r="F199" s="222" t="s">
        <v>1064</v>
      </c>
      <c r="G199" s="223" t="s">
        <v>918</v>
      </c>
      <c r="H199" s="224">
        <v>88</v>
      </c>
      <c r="I199" s="225"/>
      <c r="J199" s="226">
        <f>ROUND(I199*H199,2)</f>
        <v>0</v>
      </c>
      <c r="K199" s="222" t="s">
        <v>1</v>
      </c>
      <c r="L199" s="45"/>
      <c r="M199" s="227" t="s">
        <v>1</v>
      </c>
      <c r="N199" s="228" t="s">
        <v>41</v>
      </c>
      <c r="O199" s="92"/>
      <c r="P199" s="229">
        <f>O199*H199</f>
        <v>0</v>
      </c>
      <c r="Q199" s="229">
        <v>0</v>
      </c>
      <c r="R199" s="229">
        <f>Q199*H199</f>
        <v>0</v>
      </c>
      <c r="S199" s="229">
        <v>0</v>
      </c>
      <c r="T199" s="230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1" t="s">
        <v>169</v>
      </c>
      <c r="AT199" s="231" t="s">
        <v>164</v>
      </c>
      <c r="AU199" s="231" t="s">
        <v>76</v>
      </c>
      <c r="AY199" s="18" t="s">
        <v>162</v>
      </c>
      <c r="BE199" s="232">
        <f>IF(N199="základní",J199,0)</f>
        <v>0</v>
      </c>
      <c r="BF199" s="232">
        <f>IF(N199="snížená",J199,0)</f>
        <v>0</v>
      </c>
      <c r="BG199" s="232">
        <f>IF(N199="zákl. přenesená",J199,0)</f>
        <v>0</v>
      </c>
      <c r="BH199" s="232">
        <f>IF(N199="sníž. přenesená",J199,0)</f>
        <v>0</v>
      </c>
      <c r="BI199" s="232">
        <f>IF(N199="nulová",J199,0)</f>
        <v>0</v>
      </c>
      <c r="BJ199" s="18" t="s">
        <v>84</v>
      </c>
      <c r="BK199" s="232">
        <f>ROUND(I199*H199,2)</f>
        <v>0</v>
      </c>
      <c r="BL199" s="18" t="s">
        <v>169</v>
      </c>
      <c r="BM199" s="231" t="s">
        <v>1065</v>
      </c>
    </row>
    <row r="200" s="2" customFormat="1" ht="21.75" customHeight="1">
      <c r="A200" s="39"/>
      <c r="B200" s="40"/>
      <c r="C200" s="220" t="s">
        <v>593</v>
      </c>
      <c r="D200" s="220" t="s">
        <v>164</v>
      </c>
      <c r="E200" s="221" t="s">
        <v>1066</v>
      </c>
      <c r="F200" s="222" t="s">
        <v>1067</v>
      </c>
      <c r="G200" s="223" t="s">
        <v>918</v>
      </c>
      <c r="H200" s="224">
        <v>0</v>
      </c>
      <c r="I200" s="225"/>
      <c r="J200" s="226">
        <f>ROUND(I200*H200,2)</f>
        <v>0</v>
      </c>
      <c r="K200" s="222" t="s">
        <v>1</v>
      </c>
      <c r="L200" s="45"/>
      <c r="M200" s="227" t="s">
        <v>1</v>
      </c>
      <c r="N200" s="228" t="s">
        <v>41</v>
      </c>
      <c r="O200" s="92"/>
      <c r="P200" s="229">
        <f>O200*H200</f>
        <v>0</v>
      </c>
      <c r="Q200" s="229">
        <v>0</v>
      </c>
      <c r="R200" s="229">
        <f>Q200*H200</f>
        <v>0</v>
      </c>
      <c r="S200" s="229">
        <v>0</v>
      </c>
      <c r="T200" s="230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1" t="s">
        <v>169</v>
      </c>
      <c r="AT200" s="231" t="s">
        <v>164</v>
      </c>
      <c r="AU200" s="231" t="s">
        <v>76</v>
      </c>
      <c r="AY200" s="18" t="s">
        <v>162</v>
      </c>
      <c r="BE200" s="232">
        <f>IF(N200="základní",J200,0)</f>
        <v>0</v>
      </c>
      <c r="BF200" s="232">
        <f>IF(N200="snížená",J200,0)</f>
        <v>0</v>
      </c>
      <c r="BG200" s="232">
        <f>IF(N200="zákl. přenesená",J200,0)</f>
        <v>0</v>
      </c>
      <c r="BH200" s="232">
        <f>IF(N200="sníž. přenesená",J200,0)</f>
        <v>0</v>
      </c>
      <c r="BI200" s="232">
        <f>IF(N200="nulová",J200,0)</f>
        <v>0</v>
      </c>
      <c r="BJ200" s="18" t="s">
        <v>84</v>
      </c>
      <c r="BK200" s="232">
        <f>ROUND(I200*H200,2)</f>
        <v>0</v>
      </c>
      <c r="BL200" s="18" t="s">
        <v>169</v>
      </c>
      <c r="BM200" s="231" t="s">
        <v>797</v>
      </c>
    </row>
    <row r="201" s="2" customFormat="1" ht="16.5" customHeight="1">
      <c r="A201" s="39"/>
      <c r="B201" s="40"/>
      <c r="C201" s="220" t="s">
        <v>597</v>
      </c>
      <c r="D201" s="220" t="s">
        <v>164</v>
      </c>
      <c r="E201" s="221" t="s">
        <v>1068</v>
      </c>
      <c r="F201" s="222" t="s">
        <v>1069</v>
      </c>
      <c r="G201" s="223" t="s">
        <v>918</v>
      </c>
      <c r="H201" s="224">
        <v>16</v>
      </c>
      <c r="I201" s="225"/>
      <c r="J201" s="226">
        <f>ROUND(I201*H201,2)</f>
        <v>0</v>
      </c>
      <c r="K201" s="222" t="s">
        <v>1</v>
      </c>
      <c r="L201" s="45"/>
      <c r="M201" s="227" t="s">
        <v>1</v>
      </c>
      <c r="N201" s="228" t="s">
        <v>41</v>
      </c>
      <c r="O201" s="92"/>
      <c r="P201" s="229">
        <f>O201*H201</f>
        <v>0</v>
      </c>
      <c r="Q201" s="229">
        <v>0</v>
      </c>
      <c r="R201" s="229">
        <f>Q201*H201</f>
        <v>0</v>
      </c>
      <c r="S201" s="229">
        <v>0</v>
      </c>
      <c r="T201" s="23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1" t="s">
        <v>169</v>
      </c>
      <c r="AT201" s="231" t="s">
        <v>164</v>
      </c>
      <c r="AU201" s="231" t="s">
        <v>76</v>
      </c>
      <c r="AY201" s="18" t="s">
        <v>162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84</v>
      </c>
      <c r="BK201" s="232">
        <f>ROUND(I201*H201,2)</f>
        <v>0</v>
      </c>
      <c r="BL201" s="18" t="s">
        <v>169</v>
      </c>
      <c r="BM201" s="231" t="s">
        <v>1070</v>
      </c>
    </row>
    <row r="202" s="2" customFormat="1" ht="16.5" customHeight="1">
      <c r="A202" s="39"/>
      <c r="B202" s="40"/>
      <c r="C202" s="220" t="s">
        <v>601</v>
      </c>
      <c r="D202" s="220" t="s">
        <v>164</v>
      </c>
      <c r="E202" s="221" t="s">
        <v>1071</v>
      </c>
      <c r="F202" s="222" t="s">
        <v>1072</v>
      </c>
      <c r="G202" s="223" t="s">
        <v>284</v>
      </c>
      <c r="H202" s="224">
        <v>0</v>
      </c>
      <c r="I202" s="225"/>
      <c r="J202" s="226">
        <f>ROUND(I202*H202,2)</f>
        <v>0</v>
      </c>
      <c r="K202" s="222" t="s">
        <v>1</v>
      </c>
      <c r="L202" s="45"/>
      <c r="M202" s="227" t="s">
        <v>1</v>
      </c>
      <c r="N202" s="228" t="s">
        <v>41</v>
      </c>
      <c r="O202" s="92"/>
      <c r="P202" s="229">
        <f>O202*H202</f>
        <v>0</v>
      </c>
      <c r="Q202" s="229">
        <v>0</v>
      </c>
      <c r="R202" s="229">
        <f>Q202*H202</f>
        <v>0</v>
      </c>
      <c r="S202" s="229">
        <v>0</v>
      </c>
      <c r="T202" s="230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1" t="s">
        <v>169</v>
      </c>
      <c r="AT202" s="231" t="s">
        <v>164</v>
      </c>
      <c r="AU202" s="231" t="s">
        <v>76</v>
      </c>
      <c r="AY202" s="18" t="s">
        <v>162</v>
      </c>
      <c r="BE202" s="232">
        <f>IF(N202="základní",J202,0)</f>
        <v>0</v>
      </c>
      <c r="BF202" s="232">
        <f>IF(N202="snížená",J202,0)</f>
        <v>0</v>
      </c>
      <c r="BG202" s="232">
        <f>IF(N202="zákl. přenesená",J202,0)</f>
        <v>0</v>
      </c>
      <c r="BH202" s="232">
        <f>IF(N202="sníž. přenesená",J202,0)</f>
        <v>0</v>
      </c>
      <c r="BI202" s="232">
        <f>IF(N202="nulová",J202,0)</f>
        <v>0</v>
      </c>
      <c r="BJ202" s="18" t="s">
        <v>84</v>
      </c>
      <c r="BK202" s="232">
        <f>ROUND(I202*H202,2)</f>
        <v>0</v>
      </c>
      <c r="BL202" s="18" t="s">
        <v>169</v>
      </c>
      <c r="BM202" s="231" t="s">
        <v>1073</v>
      </c>
    </row>
    <row r="203" s="2" customFormat="1" ht="16.5" customHeight="1">
      <c r="A203" s="39"/>
      <c r="B203" s="40"/>
      <c r="C203" s="270" t="s">
        <v>605</v>
      </c>
      <c r="D203" s="270" t="s">
        <v>284</v>
      </c>
      <c r="E203" s="271" t="s">
        <v>1074</v>
      </c>
      <c r="F203" s="272" t="s">
        <v>1075</v>
      </c>
      <c r="G203" s="273" t="s">
        <v>284</v>
      </c>
      <c r="H203" s="274">
        <v>0</v>
      </c>
      <c r="I203" s="275"/>
      <c r="J203" s="276">
        <f>ROUND(I203*H203,2)</f>
        <v>0</v>
      </c>
      <c r="K203" s="272" t="s">
        <v>1</v>
      </c>
      <c r="L203" s="277"/>
      <c r="M203" s="278" t="s">
        <v>1</v>
      </c>
      <c r="N203" s="279" t="s">
        <v>41</v>
      </c>
      <c r="O203" s="92"/>
      <c r="P203" s="229">
        <f>O203*H203</f>
        <v>0</v>
      </c>
      <c r="Q203" s="229">
        <v>0</v>
      </c>
      <c r="R203" s="229">
        <f>Q203*H203</f>
        <v>0</v>
      </c>
      <c r="S203" s="229">
        <v>0</v>
      </c>
      <c r="T203" s="230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1" t="s">
        <v>213</v>
      </c>
      <c r="AT203" s="231" t="s">
        <v>284</v>
      </c>
      <c r="AU203" s="231" t="s">
        <v>76</v>
      </c>
      <c r="AY203" s="18" t="s">
        <v>162</v>
      </c>
      <c r="BE203" s="232">
        <f>IF(N203="základní",J203,0)</f>
        <v>0</v>
      </c>
      <c r="BF203" s="232">
        <f>IF(N203="snížená",J203,0)</f>
        <v>0</v>
      </c>
      <c r="BG203" s="232">
        <f>IF(N203="zákl. přenesená",J203,0)</f>
        <v>0</v>
      </c>
      <c r="BH203" s="232">
        <f>IF(N203="sníž. přenesená",J203,0)</f>
        <v>0</v>
      </c>
      <c r="BI203" s="232">
        <f>IF(N203="nulová",J203,0)</f>
        <v>0</v>
      </c>
      <c r="BJ203" s="18" t="s">
        <v>84</v>
      </c>
      <c r="BK203" s="232">
        <f>ROUND(I203*H203,2)</f>
        <v>0</v>
      </c>
      <c r="BL203" s="18" t="s">
        <v>169</v>
      </c>
      <c r="BM203" s="231" t="s">
        <v>1076</v>
      </c>
    </row>
    <row r="204" s="2" customFormat="1" ht="21.75" customHeight="1">
      <c r="A204" s="39"/>
      <c r="B204" s="40"/>
      <c r="C204" s="220" t="s">
        <v>609</v>
      </c>
      <c r="D204" s="220" t="s">
        <v>164</v>
      </c>
      <c r="E204" s="221" t="s">
        <v>1077</v>
      </c>
      <c r="F204" s="222" t="s">
        <v>1078</v>
      </c>
      <c r="G204" s="223" t="s">
        <v>921</v>
      </c>
      <c r="H204" s="224">
        <v>17.440000000000001</v>
      </c>
      <c r="I204" s="225"/>
      <c r="J204" s="226">
        <f>ROUND(I204*H204,2)</f>
        <v>0</v>
      </c>
      <c r="K204" s="222" t="s">
        <v>1</v>
      </c>
      <c r="L204" s="45"/>
      <c r="M204" s="227" t="s">
        <v>1</v>
      </c>
      <c r="N204" s="228" t="s">
        <v>41</v>
      </c>
      <c r="O204" s="92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1" t="s">
        <v>169</v>
      </c>
      <c r="AT204" s="231" t="s">
        <v>164</v>
      </c>
      <c r="AU204" s="231" t="s">
        <v>76</v>
      </c>
      <c r="AY204" s="18" t="s">
        <v>162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84</v>
      </c>
      <c r="BK204" s="232">
        <f>ROUND(I204*H204,2)</f>
        <v>0</v>
      </c>
      <c r="BL204" s="18" t="s">
        <v>169</v>
      </c>
      <c r="BM204" s="231" t="s">
        <v>1079</v>
      </c>
    </row>
    <row r="205" s="2" customFormat="1" ht="16.5" customHeight="1">
      <c r="A205" s="39"/>
      <c r="B205" s="40"/>
      <c r="C205" s="270" t="s">
        <v>613</v>
      </c>
      <c r="D205" s="270" t="s">
        <v>284</v>
      </c>
      <c r="E205" s="271" t="s">
        <v>1080</v>
      </c>
      <c r="F205" s="272" t="s">
        <v>1081</v>
      </c>
      <c r="G205" s="273" t="s">
        <v>921</v>
      </c>
      <c r="H205" s="274">
        <v>17.440000000000001</v>
      </c>
      <c r="I205" s="275"/>
      <c r="J205" s="276">
        <f>ROUND(I205*H205,2)</f>
        <v>0</v>
      </c>
      <c r="K205" s="272" t="s">
        <v>1</v>
      </c>
      <c r="L205" s="277"/>
      <c r="M205" s="278" t="s">
        <v>1</v>
      </c>
      <c r="N205" s="279" t="s">
        <v>41</v>
      </c>
      <c r="O205" s="92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1" t="s">
        <v>213</v>
      </c>
      <c r="AT205" s="231" t="s">
        <v>284</v>
      </c>
      <c r="AU205" s="231" t="s">
        <v>76</v>
      </c>
      <c r="AY205" s="18" t="s">
        <v>162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84</v>
      </c>
      <c r="BK205" s="232">
        <f>ROUND(I205*H205,2)</f>
        <v>0</v>
      </c>
      <c r="BL205" s="18" t="s">
        <v>169</v>
      </c>
      <c r="BM205" s="231" t="s">
        <v>1082</v>
      </c>
    </row>
    <row r="206" s="2" customFormat="1" ht="21.75" customHeight="1">
      <c r="A206" s="39"/>
      <c r="B206" s="40"/>
      <c r="C206" s="220" t="s">
        <v>618</v>
      </c>
      <c r="D206" s="220" t="s">
        <v>164</v>
      </c>
      <c r="E206" s="221" t="s">
        <v>1083</v>
      </c>
      <c r="F206" s="222" t="s">
        <v>1084</v>
      </c>
      <c r="G206" s="223" t="s">
        <v>284</v>
      </c>
      <c r="H206" s="224">
        <v>581</v>
      </c>
      <c r="I206" s="225"/>
      <c r="J206" s="226">
        <f>ROUND(I206*H206,2)</f>
        <v>0</v>
      </c>
      <c r="K206" s="222" t="s">
        <v>1</v>
      </c>
      <c r="L206" s="45"/>
      <c r="M206" s="227" t="s">
        <v>1</v>
      </c>
      <c r="N206" s="228" t="s">
        <v>41</v>
      </c>
      <c r="O206" s="92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169</v>
      </c>
      <c r="AT206" s="231" t="s">
        <v>164</v>
      </c>
      <c r="AU206" s="231" t="s">
        <v>76</v>
      </c>
      <c r="AY206" s="18" t="s">
        <v>162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84</v>
      </c>
      <c r="BK206" s="232">
        <f>ROUND(I206*H206,2)</f>
        <v>0</v>
      </c>
      <c r="BL206" s="18" t="s">
        <v>169</v>
      </c>
      <c r="BM206" s="231" t="s">
        <v>1085</v>
      </c>
    </row>
    <row r="207" s="2" customFormat="1" ht="21.75" customHeight="1">
      <c r="A207" s="39"/>
      <c r="B207" s="40"/>
      <c r="C207" s="270" t="s">
        <v>623</v>
      </c>
      <c r="D207" s="270" t="s">
        <v>284</v>
      </c>
      <c r="E207" s="271" t="s">
        <v>1086</v>
      </c>
      <c r="F207" s="272" t="s">
        <v>1087</v>
      </c>
      <c r="G207" s="273" t="s">
        <v>284</v>
      </c>
      <c r="H207" s="274">
        <v>581</v>
      </c>
      <c r="I207" s="275"/>
      <c r="J207" s="276">
        <f>ROUND(I207*H207,2)</f>
        <v>0</v>
      </c>
      <c r="K207" s="272" t="s">
        <v>1</v>
      </c>
      <c r="L207" s="277"/>
      <c r="M207" s="278" t="s">
        <v>1</v>
      </c>
      <c r="N207" s="279" t="s">
        <v>41</v>
      </c>
      <c r="O207" s="92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1" t="s">
        <v>213</v>
      </c>
      <c r="AT207" s="231" t="s">
        <v>284</v>
      </c>
      <c r="AU207" s="231" t="s">
        <v>76</v>
      </c>
      <c r="AY207" s="18" t="s">
        <v>162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84</v>
      </c>
      <c r="BK207" s="232">
        <f>ROUND(I207*H207,2)</f>
        <v>0</v>
      </c>
      <c r="BL207" s="18" t="s">
        <v>169</v>
      </c>
      <c r="BM207" s="231" t="s">
        <v>1088</v>
      </c>
    </row>
    <row r="208" s="2" customFormat="1" ht="16.5" customHeight="1">
      <c r="A208" s="39"/>
      <c r="B208" s="40"/>
      <c r="C208" s="220" t="s">
        <v>627</v>
      </c>
      <c r="D208" s="220" t="s">
        <v>164</v>
      </c>
      <c r="E208" s="221" t="s">
        <v>1089</v>
      </c>
      <c r="F208" s="222" t="s">
        <v>1090</v>
      </c>
      <c r="G208" s="223" t="s">
        <v>284</v>
      </c>
      <c r="H208" s="224">
        <v>25</v>
      </c>
      <c r="I208" s="225"/>
      <c r="J208" s="226">
        <f>ROUND(I208*H208,2)</f>
        <v>0</v>
      </c>
      <c r="K208" s="222" t="s">
        <v>1</v>
      </c>
      <c r="L208" s="45"/>
      <c r="M208" s="227" t="s">
        <v>1</v>
      </c>
      <c r="N208" s="228" t="s">
        <v>41</v>
      </c>
      <c r="O208" s="92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1" t="s">
        <v>169</v>
      </c>
      <c r="AT208" s="231" t="s">
        <v>164</v>
      </c>
      <c r="AU208" s="231" t="s">
        <v>76</v>
      </c>
      <c r="AY208" s="18" t="s">
        <v>162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84</v>
      </c>
      <c r="BK208" s="232">
        <f>ROUND(I208*H208,2)</f>
        <v>0</v>
      </c>
      <c r="BL208" s="18" t="s">
        <v>169</v>
      </c>
      <c r="BM208" s="231" t="s">
        <v>1091</v>
      </c>
    </row>
    <row r="209" s="2" customFormat="1" ht="16.5" customHeight="1">
      <c r="A209" s="39"/>
      <c r="B209" s="40"/>
      <c r="C209" s="270" t="s">
        <v>631</v>
      </c>
      <c r="D209" s="270" t="s">
        <v>284</v>
      </c>
      <c r="E209" s="271" t="s">
        <v>960</v>
      </c>
      <c r="F209" s="272" t="s">
        <v>961</v>
      </c>
      <c r="G209" s="273" t="s">
        <v>962</v>
      </c>
      <c r="H209" s="274">
        <v>21.125</v>
      </c>
      <c r="I209" s="275"/>
      <c r="J209" s="276">
        <f>ROUND(I209*H209,2)</f>
        <v>0</v>
      </c>
      <c r="K209" s="272" t="s">
        <v>1</v>
      </c>
      <c r="L209" s="277"/>
      <c r="M209" s="278" t="s">
        <v>1</v>
      </c>
      <c r="N209" s="279" t="s">
        <v>41</v>
      </c>
      <c r="O209" s="92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1" t="s">
        <v>213</v>
      </c>
      <c r="AT209" s="231" t="s">
        <v>284</v>
      </c>
      <c r="AU209" s="231" t="s">
        <v>76</v>
      </c>
      <c r="AY209" s="18" t="s">
        <v>162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84</v>
      </c>
      <c r="BK209" s="232">
        <f>ROUND(I209*H209,2)</f>
        <v>0</v>
      </c>
      <c r="BL209" s="18" t="s">
        <v>169</v>
      </c>
      <c r="BM209" s="231" t="s">
        <v>1092</v>
      </c>
    </row>
    <row r="210" s="2" customFormat="1" ht="16.5" customHeight="1">
      <c r="A210" s="39"/>
      <c r="B210" s="40"/>
      <c r="C210" s="270" t="s">
        <v>637</v>
      </c>
      <c r="D210" s="270" t="s">
        <v>284</v>
      </c>
      <c r="E210" s="271" t="s">
        <v>963</v>
      </c>
      <c r="F210" s="272" t="s">
        <v>964</v>
      </c>
      <c r="G210" s="273" t="s">
        <v>962</v>
      </c>
      <c r="H210" s="274">
        <v>21.125</v>
      </c>
      <c r="I210" s="275"/>
      <c r="J210" s="276">
        <f>ROUND(I210*H210,2)</f>
        <v>0</v>
      </c>
      <c r="K210" s="272" t="s">
        <v>1</v>
      </c>
      <c r="L210" s="277"/>
      <c r="M210" s="278" t="s">
        <v>1</v>
      </c>
      <c r="N210" s="279" t="s">
        <v>41</v>
      </c>
      <c r="O210" s="92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213</v>
      </c>
      <c r="AT210" s="231" t="s">
        <v>284</v>
      </c>
      <c r="AU210" s="231" t="s">
        <v>76</v>
      </c>
      <c r="AY210" s="18" t="s">
        <v>162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84</v>
      </c>
      <c r="BK210" s="232">
        <f>ROUND(I210*H210,2)</f>
        <v>0</v>
      </c>
      <c r="BL210" s="18" t="s">
        <v>169</v>
      </c>
      <c r="BM210" s="231" t="s">
        <v>1093</v>
      </c>
    </row>
    <row r="211" s="2" customFormat="1" ht="21.75" customHeight="1">
      <c r="A211" s="39"/>
      <c r="B211" s="40"/>
      <c r="C211" s="220" t="s">
        <v>643</v>
      </c>
      <c r="D211" s="220" t="s">
        <v>164</v>
      </c>
      <c r="E211" s="221" t="s">
        <v>1094</v>
      </c>
      <c r="F211" s="222" t="s">
        <v>1095</v>
      </c>
      <c r="G211" s="223" t="s">
        <v>284</v>
      </c>
      <c r="H211" s="224">
        <v>485</v>
      </c>
      <c r="I211" s="225"/>
      <c r="J211" s="226">
        <f>ROUND(I211*H211,2)</f>
        <v>0</v>
      </c>
      <c r="K211" s="222" t="s">
        <v>1</v>
      </c>
      <c r="L211" s="45"/>
      <c r="M211" s="227" t="s">
        <v>1</v>
      </c>
      <c r="N211" s="228" t="s">
        <v>41</v>
      </c>
      <c r="O211" s="92"/>
      <c r="P211" s="229">
        <f>O211*H211</f>
        <v>0</v>
      </c>
      <c r="Q211" s="229">
        <v>0</v>
      </c>
      <c r="R211" s="229">
        <f>Q211*H211</f>
        <v>0</v>
      </c>
      <c r="S211" s="229">
        <v>0</v>
      </c>
      <c r="T211" s="23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1" t="s">
        <v>169</v>
      </c>
      <c r="AT211" s="231" t="s">
        <v>164</v>
      </c>
      <c r="AU211" s="231" t="s">
        <v>76</v>
      </c>
      <c r="AY211" s="18" t="s">
        <v>162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84</v>
      </c>
      <c r="BK211" s="232">
        <f>ROUND(I211*H211,2)</f>
        <v>0</v>
      </c>
      <c r="BL211" s="18" t="s">
        <v>169</v>
      </c>
      <c r="BM211" s="231" t="s">
        <v>1096</v>
      </c>
    </row>
    <row r="212" s="2" customFormat="1" ht="16.5" customHeight="1">
      <c r="A212" s="39"/>
      <c r="B212" s="40"/>
      <c r="C212" s="270" t="s">
        <v>648</v>
      </c>
      <c r="D212" s="270" t="s">
        <v>284</v>
      </c>
      <c r="E212" s="271" t="s">
        <v>1097</v>
      </c>
      <c r="F212" s="272" t="s">
        <v>1098</v>
      </c>
      <c r="G212" s="273" t="s">
        <v>918</v>
      </c>
      <c r="H212" s="274">
        <v>3.8799999999999999</v>
      </c>
      <c r="I212" s="275"/>
      <c r="J212" s="276">
        <f>ROUND(I212*H212,2)</f>
        <v>0</v>
      </c>
      <c r="K212" s="272" t="s">
        <v>1</v>
      </c>
      <c r="L212" s="277"/>
      <c r="M212" s="278" t="s">
        <v>1</v>
      </c>
      <c r="N212" s="279" t="s">
        <v>41</v>
      </c>
      <c r="O212" s="92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213</v>
      </c>
      <c r="AT212" s="231" t="s">
        <v>284</v>
      </c>
      <c r="AU212" s="231" t="s">
        <v>76</v>
      </c>
      <c r="AY212" s="18" t="s">
        <v>162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84</v>
      </c>
      <c r="BK212" s="232">
        <f>ROUND(I212*H212,2)</f>
        <v>0</v>
      </c>
      <c r="BL212" s="18" t="s">
        <v>169</v>
      </c>
      <c r="BM212" s="231" t="s">
        <v>1099</v>
      </c>
    </row>
    <row r="213" s="2" customFormat="1" ht="16.5" customHeight="1">
      <c r="A213" s="39"/>
      <c r="B213" s="40"/>
      <c r="C213" s="270" t="s">
        <v>652</v>
      </c>
      <c r="D213" s="270" t="s">
        <v>284</v>
      </c>
      <c r="E213" s="271" t="s">
        <v>1100</v>
      </c>
      <c r="F213" s="272" t="s">
        <v>1101</v>
      </c>
      <c r="G213" s="273" t="s">
        <v>918</v>
      </c>
      <c r="H213" s="274">
        <v>0</v>
      </c>
      <c r="I213" s="275"/>
      <c r="J213" s="276">
        <f>ROUND(I213*H213,2)</f>
        <v>0</v>
      </c>
      <c r="K213" s="272" t="s">
        <v>1</v>
      </c>
      <c r="L213" s="277"/>
      <c r="M213" s="278" t="s">
        <v>1</v>
      </c>
      <c r="N213" s="279" t="s">
        <v>41</v>
      </c>
      <c r="O213" s="92"/>
      <c r="P213" s="229">
        <f>O213*H213</f>
        <v>0</v>
      </c>
      <c r="Q213" s="229">
        <v>0</v>
      </c>
      <c r="R213" s="229">
        <f>Q213*H213</f>
        <v>0</v>
      </c>
      <c r="S213" s="229">
        <v>0</v>
      </c>
      <c r="T213" s="230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1" t="s">
        <v>213</v>
      </c>
      <c r="AT213" s="231" t="s">
        <v>284</v>
      </c>
      <c r="AU213" s="231" t="s">
        <v>76</v>
      </c>
      <c r="AY213" s="18" t="s">
        <v>162</v>
      </c>
      <c r="BE213" s="232">
        <f>IF(N213="základní",J213,0)</f>
        <v>0</v>
      </c>
      <c r="BF213" s="232">
        <f>IF(N213="snížená",J213,0)</f>
        <v>0</v>
      </c>
      <c r="BG213" s="232">
        <f>IF(N213="zákl. přenesená",J213,0)</f>
        <v>0</v>
      </c>
      <c r="BH213" s="232">
        <f>IF(N213="sníž. přenesená",J213,0)</f>
        <v>0</v>
      </c>
      <c r="BI213" s="232">
        <f>IF(N213="nulová",J213,0)</f>
        <v>0</v>
      </c>
      <c r="BJ213" s="18" t="s">
        <v>84</v>
      </c>
      <c r="BK213" s="232">
        <f>ROUND(I213*H213,2)</f>
        <v>0</v>
      </c>
      <c r="BL213" s="18" t="s">
        <v>169</v>
      </c>
      <c r="BM213" s="231" t="s">
        <v>1102</v>
      </c>
    </row>
    <row r="214" s="2" customFormat="1" ht="16.5" customHeight="1">
      <c r="A214" s="39"/>
      <c r="B214" s="40"/>
      <c r="C214" s="220" t="s">
        <v>659</v>
      </c>
      <c r="D214" s="220" t="s">
        <v>164</v>
      </c>
      <c r="E214" s="221" t="s">
        <v>1103</v>
      </c>
      <c r="F214" s="222" t="s">
        <v>1104</v>
      </c>
      <c r="G214" s="223" t="s">
        <v>284</v>
      </c>
      <c r="H214" s="224">
        <v>25</v>
      </c>
      <c r="I214" s="225"/>
      <c r="J214" s="226">
        <f>ROUND(I214*H214,2)</f>
        <v>0</v>
      </c>
      <c r="K214" s="222" t="s">
        <v>1</v>
      </c>
      <c r="L214" s="45"/>
      <c r="M214" s="227" t="s">
        <v>1</v>
      </c>
      <c r="N214" s="228" t="s">
        <v>41</v>
      </c>
      <c r="O214" s="92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169</v>
      </c>
      <c r="AT214" s="231" t="s">
        <v>164</v>
      </c>
      <c r="AU214" s="231" t="s">
        <v>76</v>
      </c>
      <c r="AY214" s="18" t="s">
        <v>162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84</v>
      </c>
      <c r="BK214" s="232">
        <f>ROUND(I214*H214,2)</f>
        <v>0</v>
      </c>
      <c r="BL214" s="18" t="s">
        <v>169</v>
      </c>
      <c r="BM214" s="231" t="s">
        <v>1105</v>
      </c>
    </row>
    <row r="215" s="2" customFormat="1" ht="16.5" customHeight="1">
      <c r="A215" s="39"/>
      <c r="B215" s="40"/>
      <c r="C215" s="270" t="s">
        <v>665</v>
      </c>
      <c r="D215" s="270" t="s">
        <v>284</v>
      </c>
      <c r="E215" s="271" t="s">
        <v>1106</v>
      </c>
      <c r="F215" s="272" t="s">
        <v>1107</v>
      </c>
      <c r="G215" s="273" t="s">
        <v>918</v>
      </c>
      <c r="H215" s="274">
        <v>50</v>
      </c>
      <c r="I215" s="275"/>
      <c r="J215" s="276">
        <f>ROUND(I215*H215,2)</f>
        <v>0</v>
      </c>
      <c r="K215" s="272" t="s">
        <v>1</v>
      </c>
      <c r="L215" s="277"/>
      <c r="M215" s="278" t="s">
        <v>1</v>
      </c>
      <c r="N215" s="279" t="s">
        <v>41</v>
      </c>
      <c r="O215" s="92"/>
      <c r="P215" s="229">
        <f>O215*H215</f>
        <v>0</v>
      </c>
      <c r="Q215" s="229">
        <v>0</v>
      </c>
      <c r="R215" s="229">
        <f>Q215*H215</f>
        <v>0</v>
      </c>
      <c r="S215" s="229">
        <v>0</v>
      </c>
      <c r="T215" s="230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1" t="s">
        <v>213</v>
      </c>
      <c r="AT215" s="231" t="s">
        <v>284</v>
      </c>
      <c r="AU215" s="231" t="s">
        <v>76</v>
      </c>
      <c r="AY215" s="18" t="s">
        <v>162</v>
      </c>
      <c r="BE215" s="232">
        <f>IF(N215="základní",J215,0)</f>
        <v>0</v>
      </c>
      <c r="BF215" s="232">
        <f>IF(N215="snížená",J215,0)</f>
        <v>0</v>
      </c>
      <c r="BG215" s="232">
        <f>IF(N215="zákl. přenesená",J215,0)</f>
        <v>0</v>
      </c>
      <c r="BH215" s="232">
        <f>IF(N215="sníž. přenesená",J215,0)</f>
        <v>0</v>
      </c>
      <c r="BI215" s="232">
        <f>IF(N215="nulová",J215,0)</f>
        <v>0</v>
      </c>
      <c r="BJ215" s="18" t="s">
        <v>84</v>
      </c>
      <c r="BK215" s="232">
        <f>ROUND(I215*H215,2)</f>
        <v>0</v>
      </c>
      <c r="BL215" s="18" t="s">
        <v>169</v>
      </c>
      <c r="BM215" s="231" t="s">
        <v>1108</v>
      </c>
    </row>
    <row r="216" s="2" customFormat="1" ht="16.5" customHeight="1">
      <c r="A216" s="39"/>
      <c r="B216" s="40"/>
      <c r="C216" s="270" t="s">
        <v>671</v>
      </c>
      <c r="D216" s="270" t="s">
        <v>284</v>
      </c>
      <c r="E216" s="271" t="s">
        <v>1109</v>
      </c>
      <c r="F216" s="272" t="s">
        <v>1110</v>
      </c>
      <c r="G216" s="273" t="s">
        <v>918</v>
      </c>
      <c r="H216" s="274">
        <v>50</v>
      </c>
      <c r="I216" s="275"/>
      <c r="J216" s="276">
        <f>ROUND(I216*H216,2)</f>
        <v>0</v>
      </c>
      <c r="K216" s="272" t="s">
        <v>1</v>
      </c>
      <c r="L216" s="277"/>
      <c r="M216" s="278" t="s">
        <v>1</v>
      </c>
      <c r="N216" s="279" t="s">
        <v>41</v>
      </c>
      <c r="O216" s="92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213</v>
      </c>
      <c r="AT216" s="231" t="s">
        <v>284</v>
      </c>
      <c r="AU216" s="231" t="s">
        <v>76</v>
      </c>
      <c r="AY216" s="18" t="s">
        <v>162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84</v>
      </c>
      <c r="BK216" s="232">
        <f>ROUND(I216*H216,2)</f>
        <v>0</v>
      </c>
      <c r="BL216" s="18" t="s">
        <v>169</v>
      </c>
      <c r="BM216" s="231" t="s">
        <v>1111</v>
      </c>
    </row>
    <row r="217" s="2" customFormat="1" ht="16.5" customHeight="1">
      <c r="A217" s="39"/>
      <c r="B217" s="40"/>
      <c r="C217" s="270" t="s">
        <v>677</v>
      </c>
      <c r="D217" s="270" t="s">
        <v>284</v>
      </c>
      <c r="E217" s="271" t="s">
        <v>1112</v>
      </c>
      <c r="F217" s="272" t="s">
        <v>1113</v>
      </c>
      <c r="G217" s="273" t="s">
        <v>918</v>
      </c>
      <c r="H217" s="274">
        <v>1</v>
      </c>
      <c r="I217" s="275"/>
      <c r="J217" s="276">
        <f>ROUND(I217*H217,2)</f>
        <v>0</v>
      </c>
      <c r="K217" s="272" t="s">
        <v>1</v>
      </c>
      <c r="L217" s="277"/>
      <c r="M217" s="278" t="s">
        <v>1</v>
      </c>
      <c r="N217" s="279" t="s">
        <v>41</v>
      </c>
      <c r="O217" s="92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1" t="s">
        <v>213</v>
      </c>
      <c r="AT217" s="231" t="s">
        <v>284</v>
      </c>
      <c r="AU217" s="231" t="s">
        <v>76</v>
      </c>
      <c r="AY217" s="18" t="s">
        <v>162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84</v>
      </c>
      <c r="BK217" s="232">
        <f>ROUND(I217*H217,2)</f>
        <v>0</v>
      </c>
      <c r="BL217" s="18" t="s">
        <v>169</v>
      </c>
      <c r="BM217" s="231" t="s">
        <v>1114</v>
      </c>
    </row>
    <row r="218" s="2" customFormat="1" ht="16.5" customHeight="1">
      <c r="A218" s="39"/>
      <c r="B218" s="40"/>
      <c r="C218" s="270" t="s">
        <v>683</v>
      </c>
      <c r="D218" s="270" t="s">
        <v>284</v>
      </c>
      <c r="E218" s="271" t="s">
        <v>1115</v>
      </c>
      <c r="F218" s="272" t="s">
        <v>1116</v>
      </c>
      <c r="G218" s="273" t="s">
        <v>918</v>
      </c>
      <c r="H218" s="274">
        <v>1</v>
      </c>
      <c r="I218" s="275"/>
      <c r="J218" s="276">
        <f>ROUND(I218*H218,2)</f>
        <v>0</v>
      </c>
      <c r="K218" s="272" t="s">
        <v>1</v>
      </c>
      <c r="L218" s="277"/>
      <c r="M218" s="278" t="s">
        <v>1</v>
      </c>
      <c r="N218" s="279" t="s">
        <v>41</v>
      </c>
      <c r="O218" s="92"/>
      <c r="P218" s="229">
        <f>O218*H218</f>
        <v>0</v>
      </c>
      <c r="Q218" s="229">
        <v>0</v>
      </c>
      <c r="R218" s="229">
        <f>Q218*H218</f>
        <v>0</v>
      </c>
      <c r="S218" s="229">
        <v>0</v>
      </c>
      <c r="T218" s="230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1" t="s">
        <v>213</v>
      </c>
      <c r="AT218" s="231" t="s">
        <v>284</v>
      </c>
      <c r="AU218" s="231" t="s">
        <v>76</v>
      </c>
      <c r="AY218" s="18" t="s">
        <v>162</v>
      </c>
      <c r="BE218" s="232">
        <f>IF(N218="základní",J218,0)</f>
        <v>0</v>
      </c>
      <c r="BF218" s="232">
        <f>IF(N218="snížená",J218,0)</f>
        <v>0</v>
      </c>
      <c r="BG218" s="232">
        <f>IF(N218="zákl. přenesená",J218,0)</f>
        <v>0</v>
      </c>
      <c r="BH218" s="232">
        <f>IF(N218="sníž. přenesená",J218,0)</f>
        <v>0</v>
      </c>
      <c r="BI218" s="232">
        <f>IF(N218="nulová",J218,0)</f>
        <v>0</v>
      </c>
      <c r="BJ218" s="18" t="s">
        <v>84</v>
      </c>
      <c r="BK218" s="232">
        <f>ROUND(I218*H218,2)</f>
        <v>0</v>
      </c>
      <c r="BL218" s="18" t="s">
        <v>169</v>
      </c>
      <c r="BM218" s="231" t="s">
        <v>1117</v>
      </c>
    </row>
    <row r="219" s="2" customFormat="1" ht="16.5" customHeight="1">
      <c r="A219" s="39"/>
      <c r="B219" s="40"/>
      <c r="C219" s="270" t="s">
        <v>688</v>
      </c>
      <c r="D219" s="270" t="s">
        <v>284</v>
      </c>
      <c r="E219" s="271" t="s">
        <v>1118</v>
      </c>
      <c r="F219" s="272" t="s">
        <v>1119</v>
      </c>
      <c r="G219" s="273" t="s">
        <v>918</v>
      </c>
      <c r="H219" s="274">
        <v>2</v>
      </c>
      <c r="I219" s="275"/>
      <c r="J219" s="276">
        <f>ROUND(I219*H219,2)</f>
        <v>0</v>
      </c>
      <c r="K219" s="272" t="s">
        <v>1</v>
      </c>
      <c r="L219" s="277"/>
      <c r="M219" s="278" t="s">
        <v>1</v>
      </c>
      <c r="N219" s="279" t="s">
        <v>41</v>
      </c>
      <c r="O219" s="92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1" t="s">
        <v>213</v>
      </c>
      <c r="AT219" s="231" t="s">
        <v>284</v>
      </c>
      <c r="AU219" s="231" t="s">
        <v>76</v>
      </c>
      <c r="AY219" s="18" t="s">
        <v>162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84</v>
      </c>
      <c r="BK219" s="232">
        <f>ROUND(I219*H219,2)</f>
        <v>0</v>
      </c>
      <c r="BL219" s="18" t="s">
        <v>169</v>
      </c>
      <c r="BM219" s="231" t="s">
        <v>1120</v>
      </c>
    </row>
    <row r="220" s="2" customFormat="1" ht="16.5" customHeight="1">
      <c r="A220" s="39"/>
      <c r="B220" s="40"/>
      <c r="C220" s="270" t="s">
        <v>694</v>
      </c>
      <c r="D220" s="270" t="s">
        <v>284</v>
      </c>
      <c r="E220" s="271" t="s">
        <v>1121</v>
      </c>
      <c r="F220" s="272" t="s">
        <v>1122</v>
      </c>
      <c r="G220" s="273" t="s">
        <v>918</v>
      </c>
      <c r="H220" s="274">
        <v>1</v>
      </c>
      <c r="I220" s="275"/>
      <c r="J220" s="276">
        <f>ROUND(I220*H220,2)</f>
        <v>0</v>
      </c>
      <c r="K220" s="272" t="s">
        <v>1</v>
      </c>
      <c r="L220" s="277"/>
      <c r="M220" s="278" t="s">
        <v>1</v>
      </c>
      <c r="N220" s="279" t="s">
        <v>41</v>
      </c>
      <c r="O220" s="92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1" t="s">
        <v>213</v>
      </c>
      <c r="AT220" s="231" t="s">
        <v>284</v>
      </c>
      <c r="AU220" s="231" t="s">
        <v>76</v>
      </c>
      <c r="AY220" s="18" t="s">
        <v>162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8" t="s">
        <v>84</v>
      </c>
      <c r="BK220" s="232">
        <f>ROUND(I220*H220,2)</f>
        <v>0</v>
      </c>
      <c r="BL220" s="18" t="s">
        <v>169</v>
      </c>
      <c r="BM220" s="231" t="s">
        <v>1123</v>
      </c>
    </row>
    <row r="221" s="2" customFormat="1" ht="16.5" customHeight="1">
      <c r="A221" s="39"/>
      <c r="B221" s="40"/>
      <c r="C221" s="270" t="s">
        <v>699</v>
      </c>
      <c r="D221" s="270" t="s">
        <v>284</v>
      </c>
      <c r="E221" s="271" t="s">
        <v>1124</v>
      </c>
      <c r="F221" s="272" t="s">
        <v>1125</v>
      </c>
      <c r="G221" s="273" t="s">
        <v>918</v>
      </c>
      <c r="H221" s="274">
        <v>1</v>
      </c>
      <c r="I221" s="275"/>
      <c r="J221" s="276">
        <f>ROUND(I221*H221,2)</f>
        <v>0</v>
      </c>
      <c r="K221" s="272" t="s">
        <v>1</v>
      </c>
      <c r="L221" s="277"/>
      <c r="M221" s="278" t="s">
        <v>1</v>
      </c>
      <c r="N221" s="279" t="s">
        <v>41</v>
      </c>
      <c r="O221" s="92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1" t="s">
        <v>213</v>
      </c>
      <c r="AT221" s="231" t="s">
        <v>284</v>
      </c>
      <c r="AU221" s="231" t="s">
        <v>76</v>
      </c>
      <c r="AY221" s="18" t="s">
        <v>162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84</v>
      </c>
      <c r="BK221" s="232">
        <f>ROUND(I221*H221,2)</f>
        <v>0</v>
      </c>
      <c r="BL221" s="18" t="s">
        <v>169</v>
      </c>
      <c r="BM221" s="231" t="s">
        <v>1126</v>
      </c>
    </row>
    <row r="222" s="2" customFormat="1" ht="16.5" customHeight="1">
      <c r="A222" s="39"/>
      <c r="B222" s="40"/>
      <c r="C222" s="270" t="s">
        <v>703</v>
      </c>
      <c r="D222" s="270" t="s">
        <v>284</v>
      </c>
      <c r="E222" s="271" t="s">
        <v>1127</v>
      </c>
      <c r="F222" s="272" t="s">
        <v>1128</v>
      </c>
      <c r="G222" s="273" t="s">
        <v>918</v>
      </c>
      <c r="H222" s="274">
        <v>14</v>
      </c>
      <c r="I222" s="275"/>
      <c r="J222" s="276">
        <f>ROUND(I222*H222,2)</f>
        <v>0</v>
      </c>
      <c r="K222" s="272" t="s">
        <v>1</v>
      </c>
      <c r="L222" s="277"/>
      <c r="M222" s="278" t="s">
        <v>1</v>
      </c>
      <c r="N222" s="279" t="s">
        <v>41</v>
      </c>
      <c r="O222" s="92"/>
      <c r="P222" s="229">
        <f>O222*H222</f>
        <v>0</v>
      </c>
      <c r="Q222" s="229">
        <v>0</v>
      </c>
      <c r="R222" s="229">
        <f>Q222*H222</f>
        <v>0</v>
      </c>
      <c r="S222" s="229">
        <v>0</v>
      </c>
      <c r="T222" s="230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1" t="s">
        <v>213</v>
      </c>
      <c r="AT222" s="231" t="s">
        <v>284</v>
      </c>
      <c r="AU222" s="231" t="s">
        <v>76</v>
      </c>
      <c r="AY222" s="18" t="s">
        <v>162</v>
      </c>
      <c r="BE222" s="232">
        <f>IF(N222="základní",J222,0)</f>
        <v>0</v>
      </c>
      <c r="BF222" s="232">
        <f>IF(N222="snížená",J222,0)</f>
        <v>0</v>
      </c>
      <c r="BG222" s="232">
        <f>IF(N222="zákl. přenesená",J222,0)</f>
        <v>0</v>
      </c>
      <c r="BH222" s="232">
        <f>IF(N222="sníž. přenesená",J222,0)</f>
        <v>0</v>
      </c>
      <c r="BI222" s="232">
        <f>IF(N222="nulová",J222,0)</f>
        <v>0</v>
      </c>
      <c r="BJ222" s="18" t="s">
        <v>84</v>
      </c>
      <c r="BK222" s="232">
        <f>ROUND(I222*H222,2)</f>
        <v>0</v>
      </c>
      <c r="BL222" s="18" t="s">
        <v>169</v>
      </c>
      <c r="BM222" s="231" t="s">
        <v>1129</v>
      </c>
    </row>
    <row r="223" s="2" customFormat="1" ht="16.5" customHeight="1">
      <c r="A223" s="39"/>
      <c r="B223" s="40"/>
      <c r="C223" s="270" t="s">
        <v>707</v>
      </c>
      <c r="D223" s="270" t="s">
        <v>284</v>
      </c>
      <c r="E223" s="271" t="s">
        <v>1130</v>
      </c>
      <c r="F223" s="272" t="s">
        <v>1131</v>
      </c>
      <c r="G223" s="273" t="s">
        <v>918</v>
      </c>
      <c r="H223" s="274">
        <v>16</v>
      </c>
      <c r="I223" s="275"/>
      <c r="J223" s="276">
        <f>ROUND(I223*H223,2)</f>
        <v>0</v>
      </c>
      <c r="K223" s="272" t="s">
        <v>1</v>
      </c>
      <c r="L223" s="277"/>
      <c r="M223" s="278" t="s">
        <v>1</v>
      </c>
      <c r="N223" s="279" t="s">
        <v>41</v>
      </c>
      <c r="O223" s="92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1" t="s">
        <v>213</v>
      </c>
      <c r="AT223" s="231" t="s">
        <v>284</v>
      </c>
      <c r="AU223" s="231" t="s">
        <v>76</v>
      </c>
      <c r="AY223" s="18" t="s">
        <v>162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84</v>
      </c>
      <c r="BK223" s="232">
        <f>ROUND(I223*H223,2)</f>
        <v>0</v>
      </c>
      <c r="BL223" s="18" t="s">
        <v>169</v>
      </c>
      <c r="BM223" s="231" t="s">
        <v>1132</v>
      </c>
    </row>
    <row r="224" s="2" customFormat="1" ht="16.5" customHeight="1">
      <c r="A224" s="39"/>
      <c r="B224" s="40"/>
      <c r="C224" s="220" t="s">
        <v>96</v>
      </c>
      <c r="D224" s="220" t="s">
        <v>164</v>
      </c>
      <c r="E224" s="221" t="s">
        <v>965</v>
      </c>
      <c r="F224" s="222" t="s">
        <v>966</v>
      </c>
      <c r="G224" s="223" t="s">
        <v>918</v>
      </c>
      <c r="H224" s="224">
        <v>2</v>
      </c>
      <c r="I224" s="225"/>
      <c r="J224" s="226">
        <f>ROUND(I224*H224,2)</f>
        <v>0</v>
      </c>
      <c r="K224" s="222" t="s">
        <v>1</v>
      </c>
      <c r="L224" s="45"/>
      <c r="M224" s="227" t="s">
        <v>1</v>
      </c>
      <c r="N224" s="228" t="s">
        <v>41</v>
      </c>
      <c r="O224" s="92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1" t="s">
        <v>169</v>
      </c>
      <c r="AT224" s="231" t="s">
        <v>164</v>
      </c>
      <c r="AU224" s="231" t="s">
        <v>76</v>
      </c>
      <c r="AY224" s="18" t="s">
        <v>162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84</v>
      </c>
      <c r="BK224" s="232">
        <f>ROUND(I224*H224,2)</f>
        <v>0</v>
      </c>
      <c r="BL224" s="18" t="s">
        <v>169</v>
      </c>
      <c r="BM224" s="231" t="s">
        <v>1133</v>
      </c>
    </row>
    <row r="225" s="2" customFormat="1" ht="16.5" customHeight="1">
      <c r="A225" s="39"/>
      <c r="B225" s="40"/>
      <c r="C225" s="220" t="s">
        <v>714</v>
      </c>
      <c r="D225" s="220" t="s">
        <v>164</v>
      </c>
      <c r="E225" s="221" t="s">
        <v>973</v>
      </c>
      <c r="F225" s="222" t="s">
        <v>974</v>
      </c>
      <c r="G225" s="223" t="s">
        <v>284</v>
      </c>
      <c r="H225" s="224">
        <v>10</v>
      </c>
      <c r="I225" s="225"/>
      <c r="J225" s="226">
        <f>ROUND(I225*H225,2)</f>
        <v>0</v>
      </c>
      <c r="K225" s="222" t="s">
        <v>1</v>
      </c>
      <c r="L225" s="45"/>
      <c r="M225" s="227" t="s">
        <v>1</v>
      </c>
      <c r="N225" s="228" t="s">
        <v>41</v>
      </c>
      <c r="O225" s="92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1" t="s">
        <v>169</v>
      </c>
      <c r="AT225" s="231" t="s">
        <v>164</v>
      </c>
      <c r="AU225" s="231" t="s">
        <v>76</v>
      </c>
      <c r="AY225" s="18" t="s">
        <v>162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84</v>
      </c>
      <c r="BK225" s="232">
        <f>ROUND(I225*H225,2)</f>
        <v>0</v>
      </c>
      <c r="BL225" s="18" t="s">
        <v>169</v>
      </c>
      <c r="BM225" s="231" t="s">
        <v>1134</v>
      </c>
    </row>
    <row r="226" s="2" customFormat="1" ht="16.5" customHeight="1">
      <c r="A226" s="39"/>
      <c r="B226" s="40"/>
      <c r="C226" s="270" t="s">
        <v>718</v>
      </c>
      <c r="D226" s="270" t="s">
        <v>284</v>
      </c>
      <c r="E226" s="271" t="s">
        <v>1135</v>
      </c>
      <c r="F226" s="272" t="s">
        <v>1136</v>
      </c>
      <c r="G226" s="273" t="s">
        <v>284</v>
      </c>
      <c r="H226" s="274">
        <v>11</v>
      </c>
      <c r="I226" s="275"/>
      <c r="J226" s="276">
        <f>ROUND(I226*H226,2)</f>
        <v>0</v>
      </c>
      <c r="K226" s="272" t="s">
        <v>1</v>
      </c>
      <c r="L226" s="277"/>
      <c r="M226" s="278" t="s">
        <v>1</v>
      </c>
      <c r="N226" s="279" t="s">
        <v>41</v>
      </c>
      <c r="O226" s="92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1" t="s">
        <v>213</v>
      </c>
      <c r="AT226" s="231" t="s">
        <v>284</v>
      </c>
      <c r="AU226" s="231" t="s">
        <v>76</v>
      </c>
      <c r="AY226" s="18" t="s">
        <v>162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84</v>
      </c>
      <c r="BK226" s="232">
        <f>ROUND(I226*H226,2)</f>
        <v>0</v>
      </c>
      <c r="BL226" s="18" t="s">
        <v>169</v>
      </c>
      <c r="BM226" s="231" t="s">
        <v>1137</v>
      </c>
    </row>
    <row r="227" s="2" customFormat="1">
      <c r="A227" s="39"/>
      <c r="B227" s="40"/>
      <c r="C227" s="41"/>
      <c r="D227" s="233" t="s">
        <v>171</v>
      </c>
      <c r="E227" s="41"/>
      <c r="F227" s="234" t="s">
        <v>1138</v>
      </c>
      <c r="G227" s="41"/>
      <c r="H227" s="41"/>
      <c r="I227" s="235"/>
      <c r="J227" s="41"/>
      <c r="K227" s="41"/>
      <c r="L227" s="45"/>
      <c r="M227" s="296"/>
      <c r="N227" s="297"/>
      <c r="O227" s="293"/>
      <c r="P227" s="293"/>
      <c r="Q227" s="293"/>
      <c r="R227" s="293"/>
      <c r="S227" s="293"/>
      <c r="T227" s="298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171</v>
      </c>
      <c r="AU227" s="18" t="s">
        <v>76</v>
      </c>
    </row>
    <row r="228" s="2" customFormat="1" ht="6.96" customHeight="1">
      <c r="A228" s="39"/>
      <c r="B228" s="67"/>
      <c r="C228" s="68"/>
      <c r="D228" s="68"/>
      <c r="E228" s="68"/>
      <c r="F228" s="68"/>
      <c r="G228" s="68"/>
      <c r="H228" s="68"/>
      <c r="I228" s="68"/>
      <c r="J228" s="68"/>
      <c r="K228" s="68"/>
      <c r="L228" s="45"/>
      <c r="M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</row>
  </sheetData>
  <sheetProtection sheet="1" autoFilter="0" formatColumns="0" formatRows="0" objects="1" scenarios="1" spinCount="100000" saltValue="r0v8fEmzNbl7UF3fzDUnVxf6YzYSqaTvq/XUciNTCrDosjiSXsqh6HsMZYyuGSSK+hj9u+uogGImEpcFMLkQ2Q==" hashValue="bSkDmxRDMoJ+Sbw8t4/HoKMelT2Lh5XhR9vFnitk8mcpL4bkYglKMRGwuOTplf6+T+5Ytk2K2hoyz1/gNVnbvg==" algorithmName="SHA-512" password="CC35"/>
  <autoFilter ref="C115:K22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1139</v>
      </c>
      <c r="H4" s="21"/>
    </row>
    <row r="5" s="1" customFormat="1" ht="12" customHeight="1">
      <c r="B5" s="21"/>
      <c r="C5" s="299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300" t="s">
        <v>16</v>
      </c>
      <c r="D6" s="301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24. 2. 2025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302"/>
      <c r="C9" s="303" t="s">
        <v>57</v>
      </c>
      <c r="D9" s="304" t="s">
        <v>58</v>
      </c>
      <c r="E9" s="304" t="s">
        <v>149</v>
      </c>
      <c r="F9" s="305" t="s">
        <v>1140</v>
      </c>
      <c r="G9" s="193"/>
      <c r="H9" s="302"/>
    </row>
    <row r="10" s="2" customFormat="1" ht="26.4" customHeight="1">
      <c r="A10" s="39"/>
      <c r="B10" s="45"/>
      <c r="C10" s="306" t="s">
        <v>81</v>
      </c>
      <c r="D10" s="306" t="s">
        <v>82</v>
      </c>
      <c r="E10" s="39"/>
      <c r="F10" s="39"/>
      <c r="G10" s="39"/>
      <c r="H10" s="45"/>
    </row>
    <row r="11" s="2" customFormat="1" ht="16.8" customHeight="1">
      <c r="A11" s="39"/>
      <c r="B11" s="45"/>
      <c r="C11" s="307" t="s">
        <v>90</v>
      </c>
      <c r="D11" s="308" t="s">
        <v>91</v>
      </c>
      <c r="E11" s="309" t="s">
        <v>92</v>
      </c>
      <c r="F11" s="310">
        <v>87.5</v>
      </c>
      <c r="G11" s="39"/>
      <c r="H11" s="45"/>
    </row>
    <row r="12" s="2" customFormat="1" ht="16.8" customHeight="1">
      <c r="A12" s="39"/>
      <c r="B12" s="45"/>
      <c r="C12" s="311" t="s">
        <v>1</v>
      </c>
      <c r="D12" s="311" t="s">
        <v>268</v>
      </c>
      <c r="E12" s="18" t="s">
        <v>1</v>
      </c>
      <c r="F12" s="312">
        <v>0</v>
      </c>
      <c r="G12" s="39"/>
      <c r="H12" s="45"/>
    </row>
    <row r="13" s="2" customFormat="1" ht="16.8" customHeight="1">
      <c r="A13" s="39"/>
      <c r="B13" s="45"/>
      <c r="C13" s="311" t="s">
        <v>1</v>
      </c>
      <c r="D13" s="311" t="s">
        <v>269</v>
      </c>
      <c r="E13" s="18" t="s">
        <v>1</v>
      </c>
      <c r="F13" s="312">
        <v>87.5</v>
      </c>
      <c r="G13" s="39"/>
      <c r="H13" s="45"/>
    </row>
    <row r="14" s="2" customFormat="1" ht="16.8" customHeight="1">
      <c r="A14" s="39"/>
      <c r="B14" s="45"/>
      <c r="C14" s="311" t="s">
        <v>90</v>
      </c>
      <c r="D14" s="311" t="s">
        <v>176</v>
      </c>
      <c r="E14" s="18" t="s">
        <v>1</v>
      </c>
      <c r="F14" s="312">
        <v>87.5</v>
      </c>
      <c r="G14" s="39"/>
      <c r="H14" s="45"/>
    </row>
    <row r="15" s="2" customFormat="1" ht="16.8" customHeight="1">
      <c r="A15" s="39"/>
      <c r="B15" s="45"/>
      <c r="C15" s="313" t="s">
        <v>1141</v>
      </c>
      <c r="D15" s="39"/>
      <c r="E15" s="39"/>
      <c r="F15" s="39"/>
      <c r="G15" s="39"/>
      <c r="H15" s="45"/>
    </row>
    <row r="16" s="2" customFormat="1">
      <c r="A16" s="39"/>
      <c r="B16" s="45"/>
      <c r="C16" s="311" t="s">
        <v>265</v>
      </c>
      <c r="D16" s="311" t="s">
        <v>1142</v>
      </c>
      <c r="E16" s="18" t="s">
        <v>92</v>
      </c>
      <c r="F16" s="312">
        <v>87.5</v>
      </c>
      <c r="G16" s="39"/>
      <c r="H16" s="45"/>
    </row>
    <row r="17" s="2" customFormat="1">
      <c r="A17" s="39"/>
      <c r="B17" s="45"/>
      <c r="C17" s="311" t="s">
        <v>323</v>
      </c>
      <c r="D17" s="311" t="s">
        <v>324</v>
      </c>
      <c r="E17" s="18" t="s">
        <v>92</v>
      </c>
      <c r="F17" s="312">
        <v>3426.1999999999998</v>
      </c>
      <c r="G17" s="39"/>
      <c r="H17" s="45"/>
    </row>
    <row r="18" s="2" customFormat="1" ht="16.8" customHeight="1">
      <c r="A18" s="39"/>
      <c r="B18" s="45"/>
      <c r="C18" s="307" t="s">
        <v>94</v>
      </c>
      <c r="D18" s="308" t="s">
        <v>95</v>
      </c>
      <c r="E18" s="309" t="s">
        <v>92</v>
      </c>
      <c r="F18" s="310">
        <v>104</v>
      </c>
      <c r="G18" s="39"/>
      <c r="H18" s="45"/>
    </row>
    <row r="19" s="2" customFormat="1" ht="16.8" customHeight="1">
      <c r="A19" s="39"/>
      <c r="B19" s="45"/>
      <c r="C19" s="311" t="s">
        <v>1</v>
      </c>
      <c r="D19" s="311" t="s">
        <v>273</v>
      </c>
      <c r="E19" s="18" t="s">
        <v>1</v>
      </c>
      <c r="F19" s="312">
        <v>0</v>
      </c>
      <c r="G19" s="39"/>
      <c r="H19" s="45"/>
    </row>
    <row r="20" s="2" customFormat="1" ht="16.8" customHeight="1">
      <c r="A20" s="39"/>
      <c r="B20" s="45"/>
      <c r="C20" s="311" t="s">
        <v>1</v>
      </c>
      <c r="D20" s="311" t="s">
        <v>274</v>
      </c>
      <c r="E20" s="18" t="s">
        <v>1</v>
      </c>
      <c r="F20" s="312">
        <v>94</v>
      </c>
      <c r="G20" s="39"/>
      <c r="H20" s="45"/>
    </row>
    <row r="21" s="2" customFormat="1" ht="16.8" customHeight="1">
      <c r="A21" s="39"/>
      <c r="B21" s="45"/>
      <c r="C21" s="311" t="s">
        <v>1</v>
      </c>
      <c r="D21" s="311" t="s">
        <v>275</v>
      </c>
      <c r="E21" s="18" t="s">
        <v>1</v>
      </c>
      <c r="F21" s="312">
        <v>0</v>
      </c>
      <c r="G21" s="39"/>
      <c r="H21" s="45"/>
    </row>
    <row r="22" s="2" customFormat="1" ht="16.8" customHeight="1">
      <c r="A22" s="39"/>
      <c r="B22" s="45"/>
      <c r="C22" s="311" t="s">
        <v>1</v>
      </c>
      <c r="D22" s="311" t="s">
        <v>276</v>
      </c>
      <c r="E22" s="18" t="s">
        <v>1</v>
      </c>
      <c r="F22" s="312">
        <v>10</v>
      </c>
      <c r="G22" s="39"/>
      <c r="H22" s="45"/>
    </row>
    <row r="23" s="2" customFormat="1" ht="16.8" customHeight="1">
      <c r="A23" s="39"/>
      <c r="B23" s="45"/>
      <c r="C23" s="311" t="s">
        <v>94</v>
      </c>
      <c r="D23" s="311" t="s">
        <v>176</v>
      </c>
      <c r="E23" s="18" t="s">
        <v>1</v>
      </c>
      <c r="F23" s="312">
        <v>104</v>
      </c>
      <c r="G23" s="39"/>
      <c r="H23" s="45"/>
    </row>
    <row r="24" s="2" customFormat="1" ht="16.8" customHeight="1">
      <c r="A24" s="39"/>
      <c r="B24" s="45"/>
      <c r="C24" s="313" t="s">
        <v>1141</v>
      </c>
      <c r="D24" s="39"/>
      <c r="E24" s="39"/>
      <c r="F24" s="39"/>
      <c r="G24" s="39"/>
      <c r="H24" s="45"/>
    </row>
    <row r="25" s="2" customFormat="1">
      <c r="A25" s="39"/>
      <c r="B25" s="45"/>
      <c r="C25" s="311" t="s">
        <v>270</v>
      </c>
      <c r="D25" s="311" t="s">
        <v>1143</v>
      </c>
      <c r="E25" s="18" t="s">
        <v>92</v>
      </c>
      <c r="F25" s="312">
        <v>104</v>
      </c>
      <c r="G25" s="39"/>
      <c r="H25" s="45"/>
    </row>
    <row r="26" s="2" customFormat="1">
      <c r="A26" s="39"/>
      <c r="B26" s="45"/>
      <c r="C26" s="311" t="s">
        <v>323</v>
      </c>
      <c r="D26" s="311" t="s">
        <v>324</v>
      </c>
      <c r="E26" s="18" t="s">
        <v>92</v>
      </c>
      <c r="F26" s="312">
        <v>3426.1999999999998</v>
      </c>
      <c r="G26" s="39"/>
      <c r="H26" s="45"/>
    </row>
    <row r="27" s="2" customFormat="1" ht="16.8" customHeight="1">
      <c r="A27" s="39"/>
      <c r="B27" s="45"/>
      <c r="C27" s="307" t="s">
        <v>98</v>
      </c>
      <c r="D27" s="308" t="s">
        <v>99</v>
      </c>
      <c r="E27" s="309" t="s">
        <v>92</v>
      </c>
      <c r="F27" s="310">
        <v>7</v>
      </c>
      <c r="G27" s="39"/>
      <c r="H27" s="45"/>
    </row>
    <row r="28" s="2" customFormat="1" ht="16.8" customHeight="1">
      <c r="A28" s="39"/>
      <c r="B28" s="45"/>
      <c r="C28" s="311" t="s">
        <v>1</v>
      </c>
      <c r="D28" s="311" t="s">
        <v>282</v>
      </c>
      <c r="E28" s="18" t="s">
        <v>1</v>
      </c>
      <c r="F28" s="312">
        <v>0</v>
      </c>
      <c r="G28" s="39"/>
      <c r="H28" s="45"/>
    </row>
    <row r="29" s="2" customFormat="1" ht="16.8" customHeight="1">
      <c r="A29" s="39"/>
      <c r="B29" s="45"/>
      <c r="C29" s="311" t="s">
        <v>1</v>
      </c>
      <c r="D29" s="311" t="s">
        <v>288</v>
      </c>
      <c r="E29" s="18" t="s">
        <v>1</v>
      </c>
      <c r="F29" s="312">
        <v>7</v>
      </c>
      <c r="G29" s="39"/>
      <c r="H29" s="45"/>
    </row>
    <row r="30" s="2" customFormat="1" ht="16.8" customHeight="1">
      <c r="A30" s="39"/>
      <c r="B30" s="45"/>
      <c r="C30" s="311" t="s">
        <v>98</v>
      </c>
      <c r="D30" s="311" t="s">
        <v>176</v>
      </c>
      <c r="E30" s="18" t="s">
        <v>1</v>
      </c>
      <c r="F30" s="312">
        <v>7</v>
      </c>
      <c r="G30" s="39"/>
      <c r="H30" s="45"/>
    </row>
    <row r="31" s="2" customFormat="1" ht="16.8" customHeight="1">
      <c r="A31" s="39"/>
      <c r="B31" s="45"/>
      <c r="C31" s="313" t="s">
        <v>1141</v>
      </c>
      <c r="D31" s="39"/>
      <c r="E31" s="39"/>
      <c r="F31" s="39"/>
      <c r="G31" s="39"/>
      <c r="H31" s="45"/>
    </row>
    <row r="32" s="2" customFormat="1" ht="16.8" customHeight="1">
      <c r="A32" s="39"/>
      <c r="B32" s="45"/>
      <c r="C32" s="311" t="s">
        <v>285</v>
      </c>
      <c r="D32" s="311" t="s">
        <v>286</v>
      </c>
      <c r="E32" s="18" t="s">
        <v>92</v>
      </c>
      <c r="F32" s="312">
        <v>7</v>
      </c>
      <c r="G32" s="39"/>
      <c r="H32" s="45"/>
    </row>
    <row r="33" s="2" customFormat="1">
      <c r="A33" s="39"/>
      <c r="B33" s="45"/>
      <c r="C33" s="311" t="s">
        <v>323</v>
      </c>
      <c r="D33" s="311" t="s">
        <v>324</v>
      </c>
      <c r="E33" s="18" t="s">
        <v>92</v>
      </c>
      <c r="F33" s="312">
        <v>3426.1999999999998</v>
      </c>
      <c r="G33" s="39"/>
      <c r="H33" s="45"/>
    </row>
    <row r="34" s="2" customFormat="1" ht="16.8" customHeight="1">
      <c r="A34" s="39"/>
      <c r="B34" s="45"/>
      <c r="C34" s="307" t="s">
        <v>101</v>
      </c>
      <c r="D34" s="308" t="s">
        <v>102</v>
      </c>
      <c r="E34" s="309" t="s">
        <v>92</v>
      </c>
      <c r="F34" s="310">
        <v>4.7000000000000002</v>
      </c>
      <c r="G34" s="39"/>
      <c r="H34" s="45"/>
    </row>
    <row r="35" s="2" customFormat="1" ht="16.8" customHeight="1">
      <c r="A35" s="39"/>
      <c r="B35" s="45"/>
      <c r="C35" s="311" t="s">
        <v>1</v>
      </c>
      <c r="D35" s="311" t="s">
        <v>273</v>
      </c>
      <c r="E35" s="18" t="s">
        <v>1</v>
      </c>
      <c r="F35" s="312">
        <v>0</v>
      </c>
      <c r="G35" s="39"/>
      <c r="H35" s="45"/>
    </row>
    <row r="36" s="2" customFormat="1" ht="16.8" customHeight="1">
      <c r="A36" s="39"/>
      <c r="B36" s="45"/>
      <c r="C36" s="311" t="s">
        <v>1</v>
      </c>
      <c r="D36" s="311" t="s">
        <v>422</v>
      </c>
      <c r="E36" s="18" t="s">
        <v>1</v>
      </c>
      <c r="F36" s="312">
        <v>4.7000000000000002</v>
      </c>
      <c r="G36" s="39"/>
      <c r="H36" s="45"/>
    </row>
    <row r="37" s="2" customFormat="1" ht="16.8" customHeight="1">
      <c r="A37" s="39"/>
      <c r="B37" s="45"/>
      <c r="C37" s="311" t="s">
        <v>101</v>
      </c>
      <c r="D37" s="311" t="s">
        <v>176</v>
      </c>
      <c r="E37" s="18" t="s">
        <v>1</v>
      </c>
      <c r="F37" s="312">
        <v>4.7000000000000002</v>
      </c>
      <c r="G37" s="39"/>
      <c r="H37" s="45"/>
    </row>
    <row r="38" s="2" customFormat="1" ht="16.8" customHeight="1">
      <c r="A38" s="39"/>
      <c r="B38" s="45"/>
      <c r="C38" s="313" t="s">
        <v>1141</v>
      </c>
      <c r="D38" s="39"/>
      <c r="E38" s="39"/>
      <c r="F38" s="39"/>
      <c r="G38" s="39"/>
      <c r="H38" s="45"/>
    </row>
    <row r="39" s="2" customFormat="1" ht="16.8" customHeight="1">
      <c r="A39" s="39"/>
      <c r="B39" s="45"/>
      <c r="C39" s="311" t="s">
        <v>419</v>
      </c>
      <c r="D39" s="311" t="s">
        <v>420</v>
      </c>
      <c r="E39" s="18" t="s">
        <v>92</v>
      </c>
      <c r="F39" s="312">
        <v>4.7000000000000002</v>
      </c>
      <c r="G39" s="39"/>
      <c r="H39" s="45"/>
    </row>
    <row r="40" s="2" customFormat="1" ht="16.8" customHeight="1">
      <c r="A40" s="39"/>
      <c r="B40" s="45"/>
      <c r="C40" s="311" t="s">
        <v>348</v>
      </c>
      <c r="D40" s="311" t="s">
        <v>1144</v>
      </c>
      <c r="E40" s="18" t="s">
        <v>92</v>
      </c>
      <c r="F40" s="312">
        <v>75.150000000000006</v>
      </c>
      <c r="G40" s="39"/>
      <c r="H40" s="45"/>
    </row>
    <row r="41" s="2" customFormat="1" ht="16.8" customHeight="1">
      <c r="A41" s="39"/>
      <c r="B41" s="45"/>
      <c r="C41" s="307" t="s">
        <v>104</v>
      </c>
      <c r="D41" s="308" t="s">
        <v>105</v>
      </c>
      <c r="E41" s="309" t="s">
        <v>92</v>
      </c>
      <c r="F41" s="310">
        <v>21.149999999999999</v>
      </c>
      <c r="G41" s="39"/>
      <c r="H41" s="45"/>
    </row>
    <row r="42" s="2" customFormat="1" ht="16.8" customHeight="1">
      <c r="A42" s="39"/>
      <c r="B42" s="45"/>
      <c r="C42" s="311" t="s">
        <v>1</v>
      </c>
      <c r="D42" s="311" t="s">
        <v>273</v>
      </c>
      <c r="E42" s="18" t="s">
        <v>1</v>
      </c>
      <c r="F42" s="312">
        <v>0</v>
      </c>
      <c r="G42" s="39"/>
      <c r="H42" s="45"/>
    </row>
    <row r="43" s="2" customFormat="1" ht="16.8" customHeight="1">
      <c r="A43" s="39"/>
      <c r="B43" s="45"/>
      <c r="C43" s="311" t="s">
        <v>1</v>
      </c>
      <c r="D43" s="311" t="s">
        <v>330</v>
      </c>
      <c r="E43" s="18" t="s">
        <v>1</v>
      </c>
      <c r="F43" s="312">
        <v>21.149999999999999</v>
      </c>
      <c r="G43" s="39"/>
      <c r="H43" s="45"/>
    </row>
    <row r="44" s="2" customFormat="1" ht="16.8" customHeight="1">
      <c r="A44" s="39"/>
      <c r="B44" s="45"/>
      <c r="C44" s="311" t="s">
        <v>104</v>
      </c>
      <c r="D44" s="311" t="s">
        <v>176</v>
      </c>
      <c r="E44" s="18" t="s">
        <v>1</v>
      </c>
      <c r="F44" s="312">
        <v>21.149999999999999</v>
      </c>
      <c r="G44" s="39"/>
      <c r="H44" s="45"/>
    </row>
    <row r="45" s="2" customFormat="1" ht="16.8" customHeight="1">
      <c r="A45" s="39"/>
      <c r="B45" s="45"/>
      <c r="C45" s="313" t="s">
        <v>1141</v>
      </c>
      <c r="D45" s="39"/>
      <c r="E45" s="39"/>
      <c r="F45" s="39"/>
      <c r="G45" s="39"/>
      <c r="H45" s="45"/>
    </row>
    <row r="46" s="2" customFormat="1" ht="16.8" customHeight="1">
      <c r="A46" s="39"/>
      <c r="B46" s="45"/>
      <c r="C46" s="311" t="s">
        <v>327</v>
      </c>
      <c r="D46" s="311" t="s">
        <v>1145</v>
      </c>
      <c r="E46" s="18" t="s">
        <v>92</v>
      </c>
      <c r="F46" s="312">
        <v>21.149999999999999</v>
      </c>
      <c r="G46" s="39"/>
      <c r="H46" s="45"/>
    </row>
    <row r="47" s="2" customFormat="1" ht="16.8" customHeight="1">
      <c r="A47" s="39"/>
      <c r="B47" s="45"/>
      <c r="C47" s="311" t="s">
        <v>348</v>
      </c>
      <c r="D47" s="311" t="s">
        <v>1144</v>
      </c>
      <c r="E47" s="18" t="s">
        <v>92</v>
      </c>
      <c r="F47" s="312">
        <v>75.150000000000006</v>
      </c>
      <c r="G47" s="39"/>
      <c r="H47" s="45"/>
    </row>
    <row r="48" s="2" customFormat="1" ht="16.8" customHeight="1">
      <c r="A48" s="39"/>
      <c r="B48" s="45"/>
      <c r="C48" s="307" t="s">
        <v>107</v>
      </c>
      <c r="D48" s="308" t="s">
        <v>108</v>
      </c>
      <c r="E48" s="309" t="s">
        <v>92</v>
      </c>
      <c r="F48" s="310">
        <v>3227.6999999999998</v>
      </c>
      <c r="G48" s="39"/>
      <c r="H48" s="45"/>
    </row>
    <row r="49" s="2" customFormat="1" ht="16.8" customHeight="1">
      <c r="A49" s="39"/>
      <c r="B49" s="45"/>
      <c r="C49" s="311" t="s">
        <v>1</v>
      </c>
      <c r="D49" s="311" t="s">
        <v>258</v>
      </c>
      <c r="E49" s="18" t="s">
        <v>1</v>
      </c>
      <c r="F49" s="312">
        <v>0</v>
      </c>
      <c r="G49" s="39"/>
      <c r="H49" s="45"/>
    </row>
    <row r="50" s="2" customFormat="1" ht="16.8" customHeight="1">
      <c r="A50" s="39"/>
      <c r="B50" s="45"/>
      <c r="C50" s="311" t="s">
        <v>1</v>
      </c>
      <c r="D50" s="311" t="s">
        <v>259</v>
      </c>
      <c r="E50" s="18" t="s">
        <v>1</v>
      </c>
      <c r="F50" s="312">
        <v>2778</v>
      </c>
      <c r="G50" s="39"/>
      <c r="H50" s="45"/>
    </row>
    <row r="51" s="2" customFormat="1" ht="16.8" customHeight="1">
      <c r="A51" s="39"/>
      <c r="B51" s="45"/>
      <c r="C51" s="311" t="s">
        <v>1</v>
      </c>
      <c r="D51" s="311" t="s">
        <v>260</v>
      </c>
      <c r="E51" s="18" t="s">
        <v>1</v>
      </c>
      <c r="F51" s="312">
        <v>0</v>
      </c>
      <c r="G51" s="39"/>
      <c r="H51" s="45"/>
    </row>
    <row r="52" s="2" customFormat="1" ht="16.8" customHeight="1">
      <c r="A52" s="39"/>
      <c r="B52" s="45"/>
      <c r="C52" s="311" t="s">
        <v>1</v>
      </c>
      <c r="D52" s="311" t="s">
        <v>261</v>
      </c>
      <c r="E52" s="18" t="s">
        <v>1</v>
      </c>
      <c r="F52" s="312">
        <v>393.12</v>
      </c>
      <c r="G52" s="39"/>
      <c r="H52" s="45"/>
    </row>
    <row r="53" s="2" customFormat="1" ht="16.8" customHeight="1">
      <c r="A53" s="39"/>
      <c r="B53" s="45"/>
      <c r="C53" s="311" t="s">
        <v>1</v>
      </c>
      <c r="D53" s="311" t="s">
        <v>262</v>
      </c>
      <c r="E53" s="18" t="s">
        <v>1</v>
      </c>
      <c r="F53" s="312">
        <v>0</v>
      </c>
      <c r="G53" s="39"/>
      <c r="H53" s="45"/>
    </row>
    <row r="54" s="2" customFormat="1" ht="16.8" customHeight="1">
      <c r="A54" s="39"/>
      <c r="B54" s="45"/>
      <c r="C54" s="311" t="s">
        <v>1</v>
      </c>
      <c r="D54" s="311" t="s">
        <v>263</v>
      </c>
      <c r="E54" s="18" t="s">
        <v>1</v>
      </c>
      <c r="F54" s="312">
        <v>56.579999999999998</v>
      </c>
      <c r="G54" s="39"/>
      <c r="H54" s="45"/>
    </row>
    <row r="55" s="2" customFormat="1" ht="16.8" customHeight="1">
      <c r="A55" s="39"/>
      <c r="B55" s="45"/>
      <c r="C55" s="311" t="s">
        <v>107</v>
      </c>
      <c r="D55" s="311" t="s">
        <v>176</v>
      </c>
      <c r="E55" s="18" t="s">
        <v>1</v>
      </c>
      <c r="F55" s="312">
        <v>3227.6999999999998</v>
      </c>
      <c r="G55" s="39"/>
      <c r="H55" s="45"/>
    </row>
    <row r="56" s="2" customFormat="1" ht="16.8" customHeight="1">
      <c r="A56" s="39"/>
      <c r="B56" s="45"/>
      <c r="C56" s="313" t="s">
        <v>1141</v>
      </c>
      <c r="D56" s="39"/>
      <c r="E56" s="39"/>
      <c r="F56" s="39"/>
      <c r="G56" s="39"/>
      <c r="H56" s="45"/>
    </row>
    <row r="57" s="2" customFormat="1">
      <c r="A57" s="39"/>
      <c r="B57" s="45"/>
      <c r="C57" s="311" t="s">
        <v>255</v>
      </c>
      <c r="D57" s="311" t="s">
        <v>1146</v>
      </c>
      <c r="E57" s="18" t="s">
        <v>92</v>
      </c>
      <c r="F57" s="312">
        <v>3227.6999999999998</v>
      </c>
      <c r="G57" s="39"/>
      <c r="H57" s="45"/>
    </row>
    <row r="58" s="2" customFormat="1">
      <c r="A58" s="39"/>
      <c r="B58" s="45"/>
      <c r="C58" s="311" t="s">
        <v>323</v>
      </c>
      <c r="D58" s="311" t="s">
        <v>324</v>
      </c>
      <c r="E58" s="18" t="s">
        <v>92</v>
      </c>
      <c r="F58" s="312">
        <v>3426.1999999999998</v>
      </c>
      <c r="G58" s="39"/>
      <c r="H58" s="45"/>
    </row>
    <row r="59" s="2" customFormat="1" ht="16.8" customHeight="1">
      <c r="A59" s="39"/>
      <c r="B59" s="45"/>
      <c r="C59" s="307" t="s">
        <v>111</v>
      </c>
      <c r="D59" s="308" t="s">
        <v>111</v>
      </c>
      <c r="E59" s="309" t="s">
        <v>92</v>
      </c>
      <c r="F59" s="310">
        <v>2778</v>
      </c>
      <c r="G59" s="39"/>
      <c r="H59" s="45"/>
    </row>
    <row r="60" s="2" customFormat="1" ht="16.8" customHeight="1">
      <c r="A60" s="39"/>
      <c r="B60" s="45"/>
      <c r="C60" s="311" t="s">
        <v>1</v>
      </c>
      <c r="D60" s="311" t="s">
        <v>385</v>
      </c>
      <c r="E60" s="18" t="s">
        <v>1</v>
      </c>
      <c r="F60" s="312">
        <v>0</v>
      </c>
      <c r="G60" s="39"/>
      <c r="H60" s="45"/>
    </row>
    <row r="61" s="2" customFormat="1" ht="16.8" customHeight="1">
      <c r="A61" s="39"/>
      <c r="B61" s="45"/>
      <c r="C61" s="311" t="s">
        <v>1</v>
      </c>
      <c r="D61" s="311" t="s">
        <v>259</v>
      </c>
      <c r="E61" s="18" t="s">
        <v>1</v>
      </c>
      <c r="F61" s="312">
        <v>2778</v>
      </c>
      <c r="G61" s="39"/>
      <c r="H61" s="45"/>
    </row>
    <row r="62" s="2" customFormat="1" ht="16.8" customHeight="1">
      <c r="A62" s="39"/>
      <c r="B62" s="45"/>
      <c r="C62" s="311" t="s">
        <v>111</v>
      </c>
      <c r="D62" s="311" t="s">
        <v>176</v>
      </c>
      <c r="E62" s="18" t="s">
        <v>1</v>
      </c>
      <c r="F62" s="312">
        <v>2778</v>
      </c>
      <c r="G62" s="39"/>
      <c r="H62" s="45"/>
    </row>
    <row r="63" s="2" customFormat="1" ht="16.8" customHeight="1">
      <c r="A63" s="39"/>
      <c r="B63" s="45"/>
      <c r="C63" s="313" t="s">
        <v>1141</v>
      </c>
      <c r="D63" s="39"/>
      <c r="E63" s="39"/>
      <c r="F63" s="39"/>
      <c r="G63" s="39"/>
      <c r="H63" s="45"/>
    </row>
    <row r="64" s="2" customFormat="1" ht="16.8" customHeight="1">
      <c r="A64" s="39"/>
      <c r="B64" s="45"/>
      <c r="C64" s="311" t="s">
        <v>381</v>
      </c>
      <c r="D64" s="311" t="s">
        <v>1147</v>
      </c>
      <c r="E64" s="18" t="s">
        <v>92</v>
      </c>
      <c r="F64" s="312">
        <v>2778</v>
      </c>
      <c r="G64" s="39"/>
      <c r="H64" s="45"/>
    </row>
    <row r="65" s="2" customFormat="1" ht="16.8" customHeight="1">
      <c r="A65" s="39"/>
      <c r="B65" s="45"/>
      <c r="C65" s="311" t="s">
        <v>387</v>
      </c>
      <c r="D65" s="311" t="s">
        <v>1148</v>
      </c>
      <c r="E65" s="18" t="s">
        <v>116</v>
      </c>
      <c r="F65" s="312">
        <v>1482.5999999999999</v>
      </c>
      <c r="G65" s="39"/>
      <c r="H65" s="45"/>
    </row>
    <row r="66" s="2" customFormat="1" ht="16.8" customHeight="1">
      <c r="A66" s="39"/>
      <c r="B66" s="45"/>
      <c r="C66" s="307" t="s">
        <v>114</v>
      </c>
      <c r="D66" s="308" t="s">
        <v>115</v>
      </c>
      <c r="E66" s="309" t="s">
        <v>116</v>
      </c>
      <c r="F66" s="310">
        <v>4073.4000000000001</v>
      </c>
      <c r="G66" s="39"/>
      <c r="H66" s="45"/>
    </row>
    <row r="67" s="2" customFormat="1" ht="16.8" customHeight="1">
      <c r="A67" s="39"/>
      <c r="B67" s="45"/>
      <c r="C67" s="311" t="s">
        <v>1</v>
      </c>
      <c r="D67" s="311" t="s">
        <v>832</v>
      </c>
      <c r="E67" s="18" t="s">
        <v>1</v>
      </c>
      <c r="F67" s="312">
        <v>0</v>
      </c>
      <c r="G67" s="39"/>
      <c r="H67" s="45"/>
    </row>
    <row r="68" s="2" customFormat="1" ht="16.8" customHeight="1">
      <c r="A68" s="39"/>
      <c r="B68" s="45"/>
      <c r="C68" s="311" t="s">
        <v>114</v>
      </c>
      <c r="D68" s="311" t="s">
        <v>833</v>
      </c>
      <c r="E68" s="18" t="s">
        <v>1</v>
      </c>
      <c r="F68" s="312">
        <v>4073.4000000000001</v>
      </c>
      <c r="G68" s="39"/>
      <c r="H68" s="45"/>
    </row>
    <row r="69" s="2" customFormat="1" ht="16.8" customHeight="1">
      <c r="A69" s="39"/>
      <c r="B69" s="45"/>
      <c r="C69" s="313" t="s">
        <v>1141</v>
      </c>
      <c r="D69" s="39"/>
      <c r="E69" s="39"/>
      <c r="F69" s="39"/>
      <c r="G69" s="39"/>
      <c r="H69" s="45"/>
    </row>
    <row r="70" s="2" customFormat="1" ht="16.8" customHeight="1">
      <c r="A70" s="39"/>
      <c r="B70" s="45"/>
      <c r="C70" s="311" t="s">
        <v>826</v>
      </c>
      <c r="D70" s="311" t="s">
        <v>1149</v>
      </c>
      <c r="E70" s="18" t="s">
        <v>116</v>
      </c>
      <c r="F70" s="312">
        <v>4112.5500000000002</v>
      </c>
      <c r="G70" s="39"/>
      <c r="H70" s="45"/>
    </row>
    <row r="71" s="2" customFormat="1" ht="16.8" customHeight="1">
      <c r="A71" s="39"/>
      <c r="B71" s="45"/>
      <c r="C71" s="311" t="s">
        <v>811</v>
      </c>
      <c r="D71" s="311" t="s">
        <v>1150</v>
      </c>
      <c r="E71" s="18" t="s">
        <v>116</v>
      </c>
      <c r="F71" s="312">
        <v>210.834</v>
      </c>
      <c r="G71" s="39"/>
      <c r="H71" s="45"/>
    </row>
    <row r="72" s="2" customFormat="1" ht="16.8" customHeight="1">
      <c r="A72" s="39"/>
      <c r="B72" s="45"/>
      <c r="C72" s="307" t="s">
        <v>118</v>
      </c>
      <c r="D72" s="308" t="s">
        <v>119</v>
      </c>
      <c r="E72" s="309" t="s">
        <v>116</v>
      </c>
      <c r="F72" s="310">
        <v>39.149999999999999</v>
      </c>
      <c r="G72" s="39"/>
      <c r="H72" s="45"/>
    </row>
    <row r="73" s="2" customFormat="1">
      <c r="A73" s="39"/>
      <c r="B73" s="45"/>
      <c r="C73" s="311" t="s">
        <v>1</v>
      </c>
      <c r="D73" s="311" t="s">
        <v>830</v>
      </c>
      <c r="E73" s="18" t="s">
        <v>1</v>
      </c>
      <c r="F73" s="312">
        <v>0</v>
      </c>
      <c r="G73" s="39"/>
      <c r="H73" s="45"/>
    </row>
    <row r="74" s="2" customFormat="1" ht="16.8" customHeight="1">
      <c r="A74" s="39"/>
      <c r="B74" s="45"/>
      <c r="C74" s="311" t="s">
        <v>1</v>
      </c>
      <c r="D74" s="311" t="s">
        <v>120</v>
      </c>
      <c r="E74" s="18" t="s">
        <v>1</v>
      </c>
      <c r="F74" s="312">
        <v>39.149999999999999</v>
      </c>
      <c r="G74" s="39"/>
      <c r="H74" s="45"/>
    </row>
    <row r="75" s="2" customFormat="1" ht="16.8" customHeight="1">
      <c r="A75" s="39"/>
      <c r="B75" s="45"/>
      <c r="C75" s="311" t="s">
        <v>118</v>
      </c>
      <c r="D75" s="311" t="s">
        <v>831</v>
      </c>
      <c r="E75" s="18" t="s">
        <v>1</v>
      </c>
      <c r="F75" s="312">
        <v>39.149999999999999</v>
      </c>
      <c r="G75" s="39"/>
      <c r="H75" s="45"/>
    </row>
    <row r="76" s="2" customFormat="1" ht="16.8" customHeight="1">
      <c r="A76" s="39"/>
      <c r="B76" s="45"/>
      <c r="C76" s="313" t="s">
        <v>1141</v>
      </c>
      <c r="D76" s="39"/>
      <c r="E76" s="39"/>
      <c r="F76" s="39"/>
      <c r="G76" s="39"/>
      <c r="H76" s="45"/>
    </row>
    <row r="77" s="2" customFormat="1" ht="16.8" customHeight="1">
      <c r="A77" s="39"/>
      <c r="B77" s="45"/>
      <c r="C77" s="311" t="s">
        <v>826</v>
      </c>
      <c r="D77" s="311" t="s">
        <v>1149</v>
      </c>
      <c r="E77" s="18" t="s">
        <v>116</v>
      </c>
      <c r="F77" s="312">
        <v>4112.5500000000002</v>
      </c>
      <c r="G77" s="39"/>
      <c r="H77" s="45"/>
    </row>
    <row r="78" s="2" customFormat="1" ht="16.8" customHeight="1">
      <c r="A78" s="39"/>
      <c r="B78" s="45"/>
      <c r="C78" s="311" t="s">
        <v>811</v>
      </c>
      <c r="D78" s="311" t="s">
        <v>1150</v>
      </c>
      <c r="E78" s="18" t="s">
        <v>116</v>
      </c>
      <c r="F78" s="312">
        <v>210.834</v>
      </c>
      <c r="G78" s="39"/>
      <c r="H78" s="45"/>
    </row>
    <row r="79" s="2" customFormat="1" ht="16.8" customHeight="1">
      <c r="A79" s="39"/>
      <c r="B79" s="45"/>
      <c r="C79" s="307" t="s">
        <v>121</v>
      </c>
      <c r="D79" s="308" t="s">
        <v>122</v>
      </c>
      <c r="E79" s="309" t="s">
        <v>116</v>
      </c>
      <c r="F79" s="310">
        <v>6.0449999999999999</v>
      </c>
      <c r="G79" s="39"/>
      <c r="H79" s="45"/>
    </row>
    <row r="80" s="2" customFormat="1" ht="16.8" customHeight="1">
      <c r="A80" s="39"/>
      <c r="B80" s="45"/>
      <c r="C80" s="311" t="s">
        <v>1</v>
      </c>
      <c r="D80" s="311" t="s">
        <v>845</v>
      </c>
      <c r="E80" s="18" t="s">
        <v>1</v>
      </c>
      <c r="F80" s="312">
        <v>0</v>
      </c>
      <c r="G80" s="39"/>
      <c r="H80" s="45"/>
    </row>
    <row r="81" s="2" customFormat="1" ht="16.8" customHeight="1">
      <c r="A81" s="39"/>
      <c r="B81" s="45"/>
      <c r="C81" s="311" t="s">
        <v>1</v>
      </c>
      <c r="D81" s="311" t="s">
        <v>846</v>
      </c>
      <c r="E81" s="18" t="s">
        <v>1</v>
      </c>
      <c r="F81" s="312">
        <v>0.72499999999999998</v>
      </c>
      <c r="G81" s="39"/>
      <c r="H81" s="45"/>
    </row>
    <row r="82" s="2" customFormat="1" ht="16.8" customHeight="1">
      <c r="A82" s="39"/>
      <c r="B82" s="45"/>
      <c r="C82" s="311" t="s">
        <v>1</v>
      </c>
      <c r="D82" s="311" t="s">
        <v>847</v>
      </c>
      <c r="E82" s="18" t="s">
        <v>1</v>
      </c>
      <c r="F82" s="312">
        <v>0</v>
      </c>
      <c r="G82" s="39"/>
      <c r="H82" s="45"/>
    </row>
    <row r="83" s="2" customFormat="1" ht="16.8" customHeight="1">
      <c r="A83" s="39"/>
      <c r="B83" s="45"/>
      <c r="C83" s="311" t="s">
        <v>1</v>
      </c>
      <c r="D83" s="311" t="s">
        <v>848</v>
      </c>
      <c r="E83" s="18" t="s">
        <v>1</v>
      </c>
      <c r="F83" s="312">
        <v>5.3200000000000003</v>
      </c>
      <c r="G83" s="39"/>
      <c r="H83" s="45"/>
    </row>
    <row r="84" s="2" customFormat="1" ht="16.8" customHeight="1">
      <c r="A84" s="39"/>
      <c r="B84" s="45"/>
      <c r="C84" s="311" t="s">
        <v>121</v>
      </c>
      <c r="D84" s="311" t="s">
        <v>176</v>
      </c>
      <c r="E84" s="18" t="s">
        <v>1</v>
      </c>
      <c r="F84" s="312">
        <v>6.0449999999999999</v>
      </c>
      <c r="G84" s="39"/>
      <c r="H84" s="45"/>
    </row>
    <row r="85" s="2" customFormat="1" ht="16.8" customHeight="1">
      <c r="A85" s="39"/>
      <c r="B85" s="45"/>
      <c r="C85" s="313" t="s">
        <v>1141</v>
      </c>
      <c r="D85" s="39"/>
      <c r="E85" s="39"/>
      <c r="F85" s="39"/>
      <c r="G85" s="39"/>
      <c r="H85" s="45"/>
    </row>
    <row r="86" s="2" customFormat="1" ht="16.8" customHeight="1">
      <c r="A86" s="39"/>
      <c r="B86" s="45"/>
      <c r="C86" s="311" t="s">
        <v>850</v>
      </c>
      <c r="D86" s="311" t="s">
        <v>1151</v>
      </c>
      <c r="E86" s="18" t="s">
        <v>116</v>
      </c>
      <c r="F86" s="312">
        <v>6.0449999999999999</v>
      </c>
      <c r="G86" s="39"/>
      <c r="H86" s="45"/>
    </row>
    <row r="87" s="2" customFormat="1" ht="16.8" customHeight="1">
      <c r="A87" s="39"/>
      <c r="B87" s="45"/>
      <c r="C87" s="311" t="s">
        <v>811</v>
      </c>
      <c r="D87" s="311" t="s">
        <v>1150</v>
      </c>
      <c r="E87" s="18" t="s">
        <v>116</v>
      </c>
      <c r="F87" s="312">
        <v>210.834</v>
      </c>
      <c r="G87" s="39"/>
      <c r="H87" s="45"/>
    </row>
    <row r="88" s="2" customFormat="1" ht="16.8" customHeight="1">
      <c r="A88" s="39"/>
      <c r="B88" s="45"/>
      <c r="C88" s="307" t="s">
        <v>124</v>
      </c>
      <c r="D88" s="308" t="s">
        <v>124</v>
      </c>
      <c r="E88" s="309" t="s">
        <v>92</v>
      </c>
      <c r="F88" s="310">
        <v>75.150000000000006</v>
      </c>
      <c r="G88" s="39"/>
      <c r="H88" s="45"/>
    </row>
    <row r="89" s="2" customFormat="1" ht="16.8" customHeight="1">
      <c r="A89" s="39"/>
      <c r="B89" s="45"/>
      <c r="C89" s="311" t="s">
        <v>1</v>
      </c>
      <c r="D89" s="311" t="s">
        <v>273</v>
      </c>
      <c r="E89" s="18" t="s">
        <v>1</v>
      </c>
      <c r="F89" s="312">
        <v>0</v>
      </c>
      <c r="G89" s="39"/>
      <c r="H89" s="45"/>
    </row>
    <row r="90" s="2" customFormat="1" ht="16.8" customHeight="1">
      <c r="A90" s="39"/>
      <c r="B90" s="45"/>
      <c r="C90" s="311" t="s">
        <v>1</v>
      </c>
      <c r="D90" s="311" t="s">
        <v>274</v>
      </c>
      <c r="E90" s="18" t="s">
        <v>1</v>
      </c>
      <c r="F90" s="312">
        <v>94</v>
      </c>
      <c r="G90" s="39"/>
      <c r="H90" s="45"/>
    </row>
    <row r="91" s="2" customFormat="1" ht="16.8" customHeight="1">
      <c r="A91" s="39"/>
      <c r="B91" s="45"/>
      <c r="C91" s="311" t="s">
        <v>1</v>
      </c>
      <c r="D91" s="311" t="s">
        <v>275</v>
      </c>
      <c r="E91" s="18" t="s">
        <v>1</v>
      </c>
      <c r="F91" s="312">
        <v>0</v>
      </c>
      <c r="G91" s="39"/>
      <c r="H91" s="45"/>
    </row>
    <row r="92" s="2" customFormat="1" ht="16.8" customHeight="1">
      <c r="A92" s="39"/>
      <c r="B92" s="45"/>
      <c r="C92" s="311" t="s">
        <v>1</v>
      </c>
      <c r="D92" s="311" t="s">
        <v>351</v>
      </c>
      <c r="E92" s="18" t="s">
        <v>1</v>
      </c>
      <c r="F92" s="312">
        <v>7</v>
      </c>
      <c r="G92" s="39"/>
      <c r="H92" s="45"/>
    </row>
    <row r="93" s="2" customFormat="1" ht="16.8" customHeight="1">
      <c r="A93" s="39"/>
      <c r="B93" s="45"/>
      <c r="C93" s="311" t="s">
        <v>1</v>
      </c>
      <c r="D93" s="311" t="s">
        <v>352</v>
      </c>
      <c r="E93" s="18" t="s">
        <v>1</v>
      </c>
      <c r="F93" s="312">
        <v>-4.7000000000000002</v>
      </c>
      <c r="G93" s="39"/>
      <c r="H93" s="45"/>
    </row>
    <row r="94" s="2" customFormat="1" ht="16.8" customHeight="1">
      <c r="A94" s="39"/>
      <c r="B94" s="45"/>
      <c r="C94" s="311" t="s">
        <v>1</v>
      </c>
      <c r="D94" s="311" t="s">
        <v>353</v>
      </c>
      <c r="E94" s="18" t="s">
        <v>1</v>
      </c>
      <c r="F94" s="312">
        <v>-21.149999999999999</v>
      </c>
      <c r="G94" s="39"/>
      <c r="H94" s="45"/>
    </row>
    <row r="95" s="2" customFormat="1" ht="16.8" customHeight="1">
      <c r="A95" s="39"/>
      <c r="B95" s="45"/>
      <c r="C95" s="311" t="s">
        <v>124</v>
      </c>
      <c r="D95" s="311" t="s">
        <v>176</v>
      </c>
      <c r="E95" s="18" t="s">
        <v>1</v>
      </c>
      <c r="F95" s="312">
        <v>75.150000000000006</v>
      </c>
      <c r="G95" s="39"/>
      <c r="H95" s="45"/>
    </row>
    <row r="96" s="2" customFormat="1" ht="16.8" customHeight="1">
      <c r="A96" s="39"/>
      <c r="B96" s="45"/>
      <c r="C96" s="313" t="s">
        <v>1141</v>
      </c>
      <c r="D96" s="39"/>
      <c r="E96" s="39"/>
      <c r="F96" s="39"/>
      <c r="G96" s="39"/>
      <c r="H96" s="45"/>
    </row>
    <row r="97" s="2" customFormat="1" ht="16.8" customHeight="1">
      <c r="A97" s="39"/>
      <c r="B97" s="45"/>
      <c r="C97" s="311" t="s">
        <v>348</v>
      </c>
      <c r="D97" s="311" t="s">
        <v>1144</v>
      </c>
      <c r="E97" s="18" t="s">
        <v>92</v>
      </c>
      <c r="F97" s="312">
        <v>75.150000000000006</v>
      </c>
      <c r="G97" s="39"/>
      <c r="H97" s="45"/>
    </row>
    <row r="98" s="2" customFormat="1" ht="16.8" customHeight="1">
      <c r="A98" s="39"/>
      <c r="B98" s="45"/>
      <c r="C98" s="311" t="s">
        <v>355</v>
      </c>
      <c r="D98" s="311" t="s">
        <v>356</v>
      </c>
      <c r="E98" s="18" t="s">
        <v>116</v>
      </c>
      <c r="F98" s="312">
        <v>150.30000000000001</v>
      </c>
      <c r="G98" s="39"/>
      <c r="H98" s="45"/>
    </row>
    <row r="99" s="2" customFormat="1" ht="7.44" customHeight="1">
      <c r="A99" s="39"/>
      <c r="B99" s="172"/>
      <c r="C99" s="173"/>
      <c r="D99" s="173"/>
      <c r="E99" s="173"/>
      <c r="F99" s="173"/>
      <c r="G99" s="173"/>
      <c r="H99" s="45"/>
    </row>
    <row r="100" s="2" customFormat="1">
      <c r="A100" s="39"/>
      <c r="B100" s="39"/>
      <c r="C100" s="39"/>
      <c r="D100" s="39"/>
      <c r="E100" s="39"/>
      <c r="F100" s="39"/>
      <c r="G100" s="39"/>
      <c r="H100" s="39"/>
    </row>
  </sheetData>
  <sheetProtection sheet="1" formatColumns="0" formatRows="0" objects="1" scenarios="1" spinCount="100000" saltValue="mrQeHyMjn4gZqvAjenN35B4WSf+ka8uIySnbynuoQ8ORCRGb+JFMOje822AZ4Zu2Lj+TbXsc7DS/E2qwxp7DWg==" hashValue="F3v0QXAcwp1EpwNFqtTnWi1NezHol0+hg816U6nrLd0DuMCfQq1R3zFZInSyPYi+d5AhuQnhSvThJjX9VstqC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2025-03-13T12:44:28Z</dcterms:created>
  <dcterms:modified xsi:type="dcterms:W3CDTF">2025-03-13T12:44:32Z</dcterms:modified>
</cp:coreProperties>
</file>