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KOMUNIKACE" sheetId="2" r:id="rId2"/>
    <sheet name="SO 201 - VÝMĚNA VODOVODU" sheetId="3" r:id="rId3"/>
    <sheet name="SO 301 - OPRAVY NA KANALI..." sheetId="4" r:id="rId4"/>
    <sheet name="SO 401 - VRN V+K" sheetId="5" r:id="rId5"/>
    <sheet name="SO 501 - VEŘEJNÉ OSVĚTLENÍ" sheetId="6" r:id="rId6"/>
    <sheet name="Seznam figur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 101 - KOMUNIKACE'!$C$96:$K$504</definedName>
    <definedName name="_xlnm.Print_Area" localSheetId="1">'SO 101 - KOMUNIKACE'!$C$4:$J$41,'SO 101 - KOMUNIKACE'!$C$47:$J$76,'SO 101 - KOMUNIKACE'!$C$82:$K$504</definedName>
    <definedName name="_xlnm.Print_Titles" localSheetId="1">'SO 101 - KOMUNIKACE'!$96:$96</definedName>
    <definedName name="_xlnm._FilterDatabase" localSheetId="2" hidden="1">'SO 201 - VÝMĚNA VODOVODU'!$C$92:$K$352</definedName>
    <definedName name="_xlnm.Print_Area" localSheetId="2">'SO 201 - VÝMĚNA VODOVODU'!$C$4:$J$41,'SO 201 - VÝMĚNA VODOVODU'!$C$47:$J$72,'SO 201 - VÝMĚNA VODOVODU'!$C$78:$K$352</definedName>
    <definedName name="_xlnm.Print_Titles" localSheetId="2">'SO 201 - VÝMĚNA VODOVODU'!$92:$92</definedName>
    <definedName name="_xlnm._FilterDatabase" localSheetId="3" hidden="1">'SO 301 - OPRAVY NA KANALI...'!$C$91:$K$267</definedName>
    <definedName name="_xlnm.Print_Area" localSheetId="3">'SO 301 - OPRAVY NA KANALI...'!$C$4:$J$41,'SO 301 - OPRAVY NA KANALI...'!$C$47:$J$71,'SO 301 - OPRAVY NA KANALI...'!$C$77:$K$267</definedName>
    <definedName name="_xlnm.Print_Titles" localSheetId="3">'SO 301 - OPRAVY NA KANALI...'!$91:$91</definedName>
    <definedName name="_xlnm._FilterDatabase" localSheetId="4" hidden="1">'SO 401 - VRN V+K'!$C$89:$K$138</definedName>
    <definedName name="_xlnm.Print_Area" localSheetId="4">'SO 401 - VRN V+K'!$C$4:$J$41,'SO 401 - VRN V+K'!$C$47:$J$69,'SO 401 - VRN V+K'!$C$75:$K$138</definedName>
    <definedName name="_xlnm.Print_Titles" localSheetId="4">'SO 401 - VRN V+K'!$89:$89</definedName>
    <definedName name="_xlnm._FilterDatabase" localSheetId="5" hidden="1">'SO 501 - VEŘEJNÉ OSVĚTLENÍ'!$C$98:$K$177</definedName>
    <definedName name="_xlnm.Print_Area" localSheetId="5">'SO 501 - VEŘEJNÉ OSVĚTLENÍ'!$C$4:$J$41,'SO 501 - VEŘEJNÉ OSVĚTLENÍ'!$C$47:$J$78,'SO 501 - VEŘEJNÉ OSVĚTLENÍ'!$C$84:$K$177</definedName>
    <definedName name="_xlnm.Print_Titles" localSheetId="5">'SO 501 - VEŘEJNÉ OSVĚTLENÍ'!$98:$98</definedName>
    <definedName name="_xlnm.Print_Area" localSheetId="6">'Seznam figur'!$C$4:$G$83</definedName>
    <definedName name="_xlnm.Print_Titles" localSheetId="6">'Seznam figur'!$9:$9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D7"/>
  <c i="6" r="J171"/>
  <c r="J39"/>
  <c r="J38"/>
  <c i="1" r="AY60"/>
  <c i="6" r="J37"/>
  <c i="1" r="AX60"/>
  <c i="6" r="BI177"/>
  <c r="BH177"/>
  <c r="BG177"/>
  <c r="BF177"/>
  <c r="T177"/>
  <c r="T176"/>
  <c r="R177"/>
  <c r="R176"/>
  <c r="P177"/>
  <c r="P176"/>
  <c r="BI175"/>
  <c r="BH175"/>
  <c r="BG175"/>
  <c r="BF175"/>
  <c r="T175"/>
  <c r="T174"/>
  <c r="R175"/>
  <c r="R174"/>
  <c r="P175"/>
  <c r="P174"/>
  <c r="BI173"/>
  <c r="BH173"/>
  <c r="BG173"/>
  <c r="BF173"/>
  <c r="T173"/>
  <c r="T172"/>
  <c r="R173"/>
  <c r="R172"/>
  <c r="P173"/>
  <c r="P172"/>
  <c r="J74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T165"/>
  <c r="R166"/>
  <c r="R165"/>
  <c r="P166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F93"/>
  <c r="E91"/>
  <c r="F56"/>
  <c r="E54"/>
  <c r="J26"/>
  <c r="E26"/>
  <c r="J96"/>
  <c r="J25"/>
  <c r="J23"/>
  <c r="E23"/>
  <c r="J58"/>
  <c r="J22"/>
  <c r="J20"/>
  <c r="E20"/>
  <c r="F96"/>
  <c r="J19"/>
  <c r="J17"/>
  <c r="E17"/>
  <c r="F95"/>
  <c r="J16"/>
  <c r="J14"/>
  <c r="J93"/>
  <c r="E7"/>
  <c r="E50"/>
  <c i="5" r="J39"/>
  <c r="J38"/>
  <c i="1" r="AY59"/>
  <c i="5" r="J37"/>
  <c i="1" r="AX59"/>
  <c i="5" r="BI134"/>
  <c r="BH134"/>
  <c r="BG134"/>
  <c r="BF134"/>
  <c r="T134"/>
  <c r="R134"/>
  <c r="P134"/>
  <c r="BI129"/>
  <c r="BH129"/>
  <c r="BG129"/>
  <c r="BF129"/>
  <c r="T129"/>
  <c r="R129"/>
  <c r="P129"/>
  <c r="BI128"/>
  <c r="BH128"/>
  <c r="BG128"/>
  <c r="BF128"/>
  <c r="T128"/>
  <c r="R128"/>
  <c r="P128"/>
  <c r="BI119"/>
  <c r="BH119"/>
  <c r="BG119"/>
  <c r="BF119"/>
  <c r="T119"/>
  <c r="R119"/>
  <c r="P119"/>
  <c r="BI115"/>
  <c r="BH115"/>
  <c r="BG115"/>
  <c r="BF115"/>
  <c r="T115"/>
  <c r="R115"/>
  <c r="P115"/>
  <c r="BI107"/>
  <c r="BH107"/>
  <c r="BG107"/>
  <c r="BF107"/>
  <c r="T107"/>
  <c r="T106"/>
  <c r="R107"/>
  <c r="R106"/>
  <c r="P107"/>
  <c r="P106"/>
  <c r="BI101"/>
  <c r="BH101"/>
  <c r="BG101"/>
  <c r="BF101"/>
  <c r="T101"/>
  <c r="R101"/>
  <c r="P101"/>
  <c r="BI95"/>
  <c r="BH95"/>
  <c r="BG95"/>
  <c r="BF95"/>
  <c r="T95"/>
  <c r="R95"/>
  <c r="P95"/>
  <c r="BI93"/>
  <c r="BH93"/>
  <c r="BG93"/>
  <c r="BF93"/>
  <c r="T93"/>
  <c r="R93"/>
  <c r="P93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86"/>
  <c r="J16"/>
  <c r="J14"/>
  <c r="J56"/>
  <c r="E7"/>
  <c r="E78"/>
  <c i="4" r="J39"/>
  <c r="J38"/>
  <c i="1" r="AY58"/>
  <c i="4" r="J37"/>
  <c i="1" r="AX58"/>
  <c i="4" r="BI266"/>
  <c r="BH266"/>
  <c r="BG266"/>
  <c r="BF266"/>
  <c r="T266"/>
  <c r="T265"/>
  <c r="R266"/>
  <c r="R265"/>
  <c r="P266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5"/>
  <c r="BH95"/>
  <c r="BG95"/>
  <c r="BF95"/>
  <c r="T95"/>
  <c r="R95"/>
  <c r="P95"/>
  <c r="F86"/>
  <c r="E84"/>
  <c r="F56"/>
  <c r="E54"/>
  <c r="J26"/>
  <c r="E26"/>
  <c r="J89"/>
  <c r="J25"/>
  <c r="J23"/>
  <c r="E23"/>
  <c r="J88"/>
  <c r="J22"/>
  <c r="J20"/>
  <c r="E20"/>
  <c r="F59"/>
  <c r="J19"/>
  <c r="J17"/>
  <c r="E17"/>
  <c r="F88"/>
  <c r="J16"/>
  <c r="J14"/>
  <c r="J86"/>
  <c r="E7"/>
  <c r="E80"/>
  <c i="3" r="J39"/>
  <c r="J38"/>
  <c i="1" r="AY57"/>
  <c i="3" r="J37"/>
  <c i="1" r="AX57"/>
  <c i="3"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3"/>
  <c r="BH193"/>
  <c r="BG193"/>
  <c r="BF193"/>
  <c r="T193"/>
  <c r="T192"/>
  <c r="R193"/>
  <c r="R192"/>
  <c r="P193"/>
  <c r="P192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1"/>
  <c r="BH171"/>
  <c r="BG171"/>
  <c r="BF171"/>
  <c r="T171"/>
  <c r="R171"/>
  <c r="P171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37"/>
  <c r="BH137"/>
  <c r="BG137"/>
  <c r="BF137"/>
  <c r="T137"/>
  <c r="R137"/>
  <c r="P137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F87"/>
  <c r="E85"/>
  <c r="F56"/>
  <c r="E54"/>
  <c r="J26"/>
  <c r="E26"/>
  <c r="J59"/>
  <c r="J25"/>
  <c r="J23"/>
  <c r="E23"/>
  <c r="J89"/>
  <c r="J22"/>
  <c r="J20"/>
  <c r="E20"/>
  <c r="F90"/>
  <c r="J19"/>
  <c r="J17"/>
  <c r="E17"/>
  <c r="F89"/>
  <c r="J16"/>
  <c r="J14"/>
  <c r="J56"/>
  <c r="E7"/>
  <c r="E81"/>
  <c i="2" r="J39"/>
  <c r="J38"/>
  <c i="1" r="AY56"/>
  <c i="2" r="J37"/>
  <c i="1" r="AX56"/>
  <c i="2"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3"/>
  <c r="BH493"/>
  <c r="BG493"/>
  <c r="BF493"/>
  <c r="T493"/>
  <c r="T492"/>
  <c r="R493"/>
  <c r="R492"/>
  <c r="P493"/>
  <c r="P492"/>
  <c r="BI481"/>
  <c r="BH481"/>
  <c r="BG481"/>
  <c r="BF481"/>
  <c r="T481"/>
  <c r="R481"/>
  <c r="P481"/>
  <c r="BI469"/>
  <c r="BH469"/>
  <c r="BG469"/>
  <c r="BF469"/>
  <c r="T469"/>
  <c r="R469"/>
  <c r="P469"/>
  <c r="BI462"/>
  <c r="BH462"/>
  <c r="BG462"/>
  <c r="BF462"/>
  <c r="T462"/>
  <c r="R462"/>
  <c r="P462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4"/>
  <c r="BH414"/>
  <c r="BG414"/>
  <c r="BF414"/>
  <c r="T414"/>
  <c r="R414"/>
  <c r="P414"/>
  <c r="BI410"/>
  <c r="BH410"/>
  <c r="BG410"/>
  <c r="BF410"/>
  <c r="T410"/>
  <c r="R410"/>
  <c r="P410"/>
  <c r="BI405"/>
  <c r="BH405"/>
  <c r="BG405"/>
  <c r="BF405"/>
  <c r="T405"/>
  <c r="R405"/>
  <c r="P405"/>
  <c r="BI401"/>
  <c r="BH401"/>
  <c r="BG401"/>
  <c r="BF401"/>
  <c r="T401"/>
  <c r="R401"/>
  <c r="P401"/>
  <c r="BI396"/>
  <c r="BH396"/>
  <c r="BG396"/>
  <c r="BF396"/>
  <c r="T396"/>
  <c r="R396"/>
  <c r="P396"/>
  <c r="BI391"/>
  <c r="BH391"/>
  <c r="BG391"/>
  <c r="BF391"/>
  <c r="T391"/>
  <c r="R391"/>
  <c r="P391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49"/>
  <c r="BH349"/>
  <c r="BG349"/>
  <c r="BF349"/>
  <c r="T349"/>
  <c r="R349"/>
  <c r="P349"/>
  <c r="BI344"/>
  <c r="BH344"/>
  <c r="BG344"/>
  <c r="BF344"/>
  <c r="T344"/>
  <c r="R344"/>
  <c r="P344"/>
  <c r="BI340"/>
  <c r="BH340"/>
  <c r="BG340"/>
  <c r="BF340"/>
  <c r="T340"/>
  <c r="R340"/>
  <c r="P340"/>
  <c r="BI335"/>
  <c r="BH335"/>
  <c r="BG335"/>
  <c r="BF335"/>
  <c r="T335"/>
  <c r="R335"/>
  <c r="P335"/>
  <c r="BI333"/>
  <c r="BH333"/>
  <c r="BG333"/>
  <c r="BF333"/>
  <c r="T333"/>
  <c r="R333"/>
  <c r="P333"/>
  <c r="BI328"/>
  <c r="BH328"/>
  <c r="BG328"/>
  <c r="BF328"/>
  <c r="T328"/>
  <c r="R328"/>
  <c r="P328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2"/>
  <c r="BH262"/>
  <c r="BG262"/>
  <c r="BF262"/>
  <c r="T262"/>
  <c r="R262"/>
  <c r="P262"/>
  <c r="BI257"/>
  <c r="BH257"/>
  <c r="BG257"/>
  <c r="BF257"/>
  <c r="T257"/>
  <c r="R257"/>
  <c r="P257"/>
  <c r="BI248"/>
  <c r="BH248"/>
  <c r="BG248"/>
  <c r="BF248"/>
  <c r="T248"/>
  <c r="R248"/>
  <c r="P248"/>
  <c r="BI242"/>
  <c r="BH242"/>
  <c r="BG242"/>
  <c r="BF242"/>
  <c r="T242"/>
  <c r="T241"/>
  <c r="R242"/>
  <c r="R241"/>
  <c r="P242"/>
  <c r="P241"/>
  <c r="BI236"/>
  <c r="BH236"/>
  <c r="BG236"/>
  <c r="BF236"/>
  <c r="T236"/>
  <c r="T235"/>
  <c r="R236"/>
  <c r="R235"/>
  <c r="P236"/>
  <c r="P235"/>
  <c r="BI224"/>
  <c r="BH224"/>
  <c r="BG224"/>
  <c r="BF224"/>
  <c r="T224"/>
  <c r="R224"/>
  <c r="P224"/>
  <c r="BI211"/>
  <c r="BH211"/>
  <c r="BG211"/>
  <c r="BF211"/>
  <c r="T211"/>
  <c r="R211"/>
  <c r="P211"/>
  <c r="BI205"/>
  <c r="BH205"/>
  <c r="BG205"/>
  <c r="BF205"/>
  <c r="T205"/>
  <c r="R205"/>
  <c r="P205"/>
  <c r="BI202"/>
  <c r="BH202"/>
  <c r="BG202"/>
  <c r="BF202"/>
  <c r="T202"/>
  <c r="R202"/>
  <c r="P202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2"/>
  <c r="BH172"/>
  <c r="BG172"/>
  <c r="BF172"/>
  <c r="T172"/>
  <c r="R172"/>
  <c r="P172"/>
  <c r="BI161"/>
  <c r="BH161"/>
  <c r="BG161"/>
  <c r="BF161"/>
  <c r="T161"/>
  <c r="R161"/>
  <c r="P161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91"/>
  <c r="E7"/>
  <c r="E85"/>
  <c i="1" r="L50"/>
  <c r="AM50"/>
  <c r="AM49"/>
  <c r="L49"/>
  <c r="AM47"/>
  <c r="L47"/>
  <c r="L45"/>
  <c r="L44"/>
  <c i="3" r="BK245"/>
  <c r="J112"/>
  <c r="BK308"/>
  <c r="J325"/>
  <c r="J155"/>
  <c r="BK177"/>
  <c i="4" r="BK238"/>
  <c r="J163"/>
  <c r="J189"/>
  <c r="BK215"/>
  <c i="5" r="J119"/>
  <c i="6" r="BK156"/>
  <c r="J125"/>
  <c r="BK122"/>
  <c i="2" r="J428"/>
  <c r="BK324"/>
  <c r="BK242"/>
  <c r="J146"/>
  <c i="6" r="J131"/>
  <c i="2" r="J502"/>
  <c r="J423"/>
  <c r="J340"/>
  <c r="J299"/>
  <c r="BK211"/>
  <c r="F39"/>
  <c i="6" r="J101"/>
  <c i="2" r="J504"/>
  <c r="J453"/>
  <c r="BK366"/>
  <c r="BK295"/>
  <c r="BK152"/>
  <c i="3" r="J279"/>
  <c r="BK121"/>
  <c r="J116"/>
  <c i="6" r="J146"/>
  <c r="J109"/>
  <c i="2" r="J449"/>
  <c r="BK377"/>
  <c r="BK262"/>
  <c r="J128"/>
  <c i="3" r="J283"/>
  <c r="BK272"/>
  <c r="J281"/>
  <c r="BK349"/>
  <c r="BK279"/>
  <c r="BK269"/>
  <c i="4" r="J215"/>
  <c r="J247"/>
  <c r="J212"/>
  <c r="J238"/>
  <c i="5" r="J134"/>
  <c i="6" r="BK164"/>
  <c r="BK150"/>
  <c i="2" r="J122"/>
  <c i="3" r="BK252"/>
  <c r="BK318"/>
  <c i="6" r="J152"/>
  <c r="J107"/>
  <c i="2" r="J493"/>
  <c r="BK386"/>
  <c r="J335"/>
  <c r="J257"/>
  <c r="BK140"/>
  <c i="3" r="J242"/>
  <c r="BK241"/>
  <c r="J269"/>
  <c i="6" r="BK123"/>
  <c i="2" r="F36"/>
  <c i="5" r="J129"/>
  <c i="6" r="J124"/>
  <c r="BK160"/>
  <c r="BK169"/>
  <c r="J137"/>
  <c i="3" r="BK287"/>
  <c r="J177"/>
  <c r="BK126"/>
  <c r="J146"/>
  <c r="J301"/>
  <c r="J247"/>
  <c r="J308"/>
  <c r="J224"/>
  <c i="4" r="BK199"/>
  <c r="J221"/>
  <c r="J105"/>
  <c r="J157"/>
  <c r="J241"/>
  <c r="J114"/>
  <c i="6" r="BK166"/>
  <c r="BK128"/>
  <c r="J115"/>
  <c i="2" r="BK493"/>
  <c r="J419"/>
  <c r="BK310"/>
  <c r="J190"/>
  <c i="3" r="J333"/>
  <c r="BK327"/>
  <c r="J293"/>
  <c i="6" r="J102"/>
  <c i="2" r="J469"/>
  <c r="BK391"/>
  <c r="BK291"/>
  <c r="BK181"/>
  <c i="3" r="J252"/>
  <c r="BK101"/>
  <c r="BK312"/>
  <c r="BK199"/>
  <c r="BK299"/>
  <c r="J159"/>
  <c r="J235"/>
  <c i="4" r="BK233"/>
  <c r="J176"/>
  <c r="BK139"/>
  <c r="BK223"/>
  <c i="5" r="J101"/>
  <c i="6" r="J132"/>
  <c r="BK168"/>
  <c r="BK124"/>
  <c i="3" r="J324"/>
  <c r="BK333"/>
  <c r="J299"/>
  <c r="BK235"/>
  <c i="6" r="BK126"/>
  <c i="2" r="BK497"/>
  <c r="BK410"/>
  <c r="J344"/>
  <c r="J271"/>
  <c r="BK122"/>
  <c i="3" r="BK247"/>
  <c r="BK304"/>
  <c i="6" r="BK148"/>
  <c i="3" r="J101"/>
  <c r="BK148"/>
  <c r="BK209"/>
  <c r="BK224"/>
  <c r="J318"/>
  <c r="J230"/>
  <c i="4" r="BK224"/>
  <c r="BK244"/>
  <c r="BK208"/>
  <c r="BK194"/>
  <c i="5" r="J115"/>
  <c i="6" r="BK153"/>
  <c r="BK173"/>
  <c r="BK120"/>
  <c i="2" r="BK445"/>
  <c r="J363"/>
  <c r="J291"/>
  <c r="BK172"/>
  <c i="6" r="BK146"/>
  <c r="J149"/>
  <c i="2" r="BK453"/>
  <c r="BK383"/>
  <c r="J333"/>
  <c r="J262"/>
  <c r="J150"/>
  <c i="3" r="J303"/>
  <c r="BK218"/>
  <c i="4" r="BK196"/>
  <c r="BK262"/>
  <c r="BK107"/>
  <c r="BK180"/>
  <c r="BK163"/>
  <c r="J149"/>
  <c i="5" r="J93"/>
  <c i="6" r="BK151"/>
  <c r="J133"/>
  <c r="J153"/>
  <c i="2" r="F38"/>
  <c i="5" r="J95"/>
  <c i="6" r="J120"/>
  <c r="J147"/>
  <c i="3" r="BK237"/>
  <c r="BK277"/>
  <c r="BK274"/>
  <c r="BK155"/>
  <c i="6" r="J116"/>
  <c i="2" r="J503"/>
  <c r="BK441"/>
  <c r="BK349"/>
  <c r="BK202"/>
  <c i="3" r="J232"/>
  <c r="BK320"/>
  <c i="6" r="BK133"/>
  <c r="J123"/>
  <c i="3" r="J278"/>
  <c r="J338"/>
  <c r="BK271"/>
  <c r="BK342"/>
  <c r="J275"/>
  <c r="J271"/>
  <c i="4" r="J107"/>
  <c r="J218"/>
  <c r="BK145"/>
  <c r="J244"/>
  <c i="5" r="BK134"/>
  <c i="6" r="J103"/>
  <c r="BK132"/>
  <c r="BK163"/>
  <c r="BK115"/>
  <c i="2" r="J414"/>
  <c r="BK352"/>
  <c r="BK257"/>
  <c r="J152"/>
  <c i="6" r="BK177"/>
  <c r="BK119"/>
  <c i="2" r="BK469"/>
  <c r="BK396"/>
  <c r="J356"/>
  <c r="BK286"/>
  <c r="BK185"/>
  <c r="BK111"/>
  <c i="3" r="J137"/>
  <c r="J255"/>
  <c i="4" r="BK230"/>
  <c r="BK149"/>
  <c r="J134"/>
  <c r="BK203"/>
  <c r="BK231"/>
  <c r="J235"/>
  <c i="5" r="BK128"/>
  <c i="6" r="BK127"/>
  <c r="J151"/>
  <c r="J177"/>
  <c i="3" r="BK338"/>
  <c r="BK106"/>
  <c r="BK325"/>
  <c r="BK302"/>
  <c r="BK202"/>
  <c r="J304"/>
  <c r="J266"/>
  <c r="J291"/>
  <c r="J205"/>
  <c i="4" r="J172"/>
  <c r="J259"/>
  <c r="BK250"/>
  <c r="J118"/>
  <c r="J208"/>
  <c i="5" r="BK115"/>
  <c i="6" r="BK135"/>
  <c r="J119"/>
  <c r="BK102"/>
  <c i="2" r="BK462"/>
  <c r="J391"/>
  <c r="BK328"/>
  <c r="BK224"/>
  <c r="J100"/>
  <c i="3" r="J342"/>
  <c r="BK316"/>
  <c i="6" r="BK125"/>
  <c i="2" r="BK503"/>
  <c r="BK414"/>
  <c r="J349"/>
  <c r="J193"/>
  <c i="3" r="BK335"/>
  <c r="J234"/>
  <c r="BK219"/>
  <c r="BK242"/>
  <c r="BK319"/>
  <c r="J262"/>
  <c r="BK283"/>
  <c i="4" r="J228"/>
  <c r="J256"/>
  <c r="J250"/>
  <c i="5" r="BK119"/>
  <c i="6" r="BK145"/>
  <c r="J126"/>
  <c r="BK107"/>
  <c i="3" r="BK275"/>
  <c r="BK189"/>
  <c r="BK351"/>
  <c r="J181"/>
  <c i="6" r="J138"/>
  <c r="BK175"/>
  <c i="2" r="J401"/>
  <c r="J295"/>
  <c r="BK190"/>
  <c i="3" r="BK322"/>
  <c r="J351"/>
  <c i="6" r="BK103"/>
  <c i="2" r="BK128"/>
  <c i="3" r="J321"/>
  <c r="J292"/>
  <c r="BK137"/>
  <c r="BK288"/>
  <c r="BK293"/>
  <c i="4" r="J203"/>
  <c r="BK114"/>
  <c r="BK241"/>
  <c r="BK182"/>
  <c i="5" r="BK101"/>
  <c i="6" r="J129"/>
  <c r="J164"/>
  <c i="2" r="J481"/>
  <c r="J386"/>
  <c r="BK340"/>
  <c r="BK271"/>
  <c r="BK117"/>
  <c i="6" r="J134"/>
  <c i="2" r="J433"/>
  <c r="BK363"/>
  <c r="J310"/>
  <c r="J202"/>
  <c i="3" r="J202"/>
  <c r="J272"/>
  <c i="4" r="BK266"/>
  <c r="J253"/>
  <c r="BK229"/>
  <c r="J230"/>
  <c r="BK256"/>
  <c r="J194"/>
  <c i="5" r="BK95"/>
  <c i="6" r="BK112"/>
  <c r="J144"/>
  <c r="BK131"/>
  <c r="BK136"/>
  <c i="3" r="BK238"/>
  <c r="BK282"/>
  <c r="BK262"/>
  <c r="J282"/>
  <c r="J346"/>
  <c r="J298"/>
  <c r="J220"/>
  <c r="BK278"/>
  <c i="4" r="BK235"/>
  <c r="BK247"/>
  <c r="BK172"/>
  <c r="BK197"/>
  <c r="BK167"/>
  <c i="5" r="J128"/>
  <c i="6" r="J173"/>
  <c r="J141"/>
  <c r="J127"/>
  <c i="2" r="BK498"/>
  <c r="J396"/>
  <c r="J352"/>
  <c r="BK248"/>
  <c r="J140"/>
  <c i="3" r="J228"/>
  <c r="J274"/>
  <c r="BK186"/>
  <c i="2" r="BK500"/>
  <c r="BK423"/>
  <c r="J359"/>
  <c r="BK281"/>
  <c r="J211"/>
  <c i="3" r="BK220"/>
  <c r="J329"/>
  <c r="J297"/>
  <c r="BK329"/>
  <c r="BK291"/>
  <c r="BK297"/>
  <c i="4" r="BK253"/>
  <c r="BK118"/>
  <c r="J184"/>
  <c r="BK213"/>
  <c r="J180"/>
  <c i="6" r="BK170"/>
  <c r="J111"/>
  <c r="J113"/>
  <c i="3" r="J218"/>
  <c r="J316"/>
  <c r="BK227"/>
  <c r="BK251"/>
  <c i="6" r="J114"/>
  <c r="BK101"/>
  <c i="2" r="BK419"/>
  <c r="BK359"/>
  <c r="J281"/>
  <c r="BK161"/>
  <c i="3" r="BK153"/>
  <c r="J121"/>
  <c i="6" r="BK111"/>
  <c i="3" r="BK231"/>
  <c r="BK205"/>
  <c r="BK249"/>
  <c r="J302"/>
  <c r="J312"/>
  <c i="4" r="BK259"/>
  <c r="J213"/>
  <c r="BK184"/>
  <c r="J123"/>
  <c r="BK232"/>
  <c i="6" r="J130"/>
  <c r="J117"/>
  <c r="BK143"/>
  <c r="J169"/>
  <c i="2" r="J437"/>
  <c r="BK370"/>
  <c r="BK299"/>
  <c r="BK193"/>
  <c i="6" r="J112"/>
  <c i="2" r="J498"/>
  <c r="J410"/>
  <c r="J319"/>
  <c r="J242"/>
  <c r="BK134"/>
  <c i="3" r="BK259"/>
  <c r="J288"/>
  <c r="BK146"/>
  <c i="4" r="J229"/>
  <c r="BK109"/>
  <c r="J132"/>
  <c r="J266"/>
  <c r="J95"/>
  <c i="6" r="BK147"/>
  <c r="BK113"/>
  <c r="BK106"/>
  <c r="BK117"/>
  <c i="2" r="BK105"/>
  <c i="3" r="J236"/>
  <c r="J349"/>
  <c r="J319"/>
  <c r="BK239"/>
  <c r="J322"/>
  <c r="BK298"/>
  <c r="BK171"/>
  <c r="BK266"/>
  <c r="J96"/>
  <c i="4" r="BK212"/>
  <c r="J182"/>
  <c r="J222"/>
  <c r="J233"/>
  <c r="J231"/>
  <c i="5" r="BK107"/>
  <c i="6" r="BK116"/>
  <c r="J175"/>
  <c r="BK144"/>
  <c r="J157"/>
  <c i="2" r="BK502"/>
  <c r="BK437"/>
  <c r="J377"/>
  <c r="J324"/>
  <c r="J286"/>
  <c r="J181"/>
  <c i="3" r="J241"/>
  <c r="J289"/>
  <c r="J237"/>
  <c r="J277"/>
  <c i="6" r="J150"/>
  <c r="J143"/>
  <c i="2" r="J441"/>
  <c r="J370"/>
  <c r="J306"/>
  <c r="BK236"/>
  <c r="BK146"/>
  <c i="3" r="J131"/>
  <c r="BK281"/>
  <c r="J335"/>
  <c r="BK214"/>
  <c r="BK303"/>
  <c r="J209"/>
  <c r="BK112"/>
  <c i="4" r="J199"/>
  <c r="BK176"/>
  <c r="J232"/>
  <c r="BK132"/>
  <c i="6" r="J160"/>
  <c r="J135"/>
  <c r="J106"/>
  <c i="2" r="J36"/>
  <c i="6" r="BK130"/>
  <c i="2" r="J462"/>
  <c r="J366"/>
  <c r="J328"/>
  <c r="J236"/>
  <c i="3" r="J171"/>
  <c r="J163"/>
  <c r="BK289"/>
  <c i="6" r="BK134"/>
  <c i="3" r="J250"/>
  <c r="BK255"/>
  <c r="BK131"/>
  <c r="J323"/>
  <c r="BK254"/>
  <c r="J246"/>
  <c i="4" r="BK157"/>
  <c r="BK228"/>
  <c r="BK222"/>
  <c r="BK141"/>
  <c i="6" r="J156"/>
  <c r="BK138"/>
  <c r="BK109"/>
  <c r="J159"/>
  <c i="2" r="BK401"/>
  <c r="BK333"/>
  <c r="J224"/>
  <c i="6" r="BK104"/>
  <c i="2" r="BK504"/>
  <c r="J445"/>
  <c r="BK373"/>
  <c r="BK276"/>
  <c r="J172"/>
  <c i="3" r="BK236"/>
  <c r="BK230"/>
  <c i="4" r="BK221"/>
  <c r="J197"/>
  <c r="J196"/>
  <c r="J224"/>
  <c r="J207"/>
  <c r="BK220"/>
  <c i="6" r="J168"/>
  <c r="BK137"/>
  <c r="J121"/>
  <c r="J122"/>
  <c i="2" r="J134"/>
  <c i="3" r="J148"/>
  <c r="J251"/>
  <c r="J186"/>
  <c r="J259"/>
  <c r="J327"/>
  <c r="J287"/>
  <c r="J126"/>
  <c r="J238"/>
  <c i="4" r="J223"/>
  <c r="J145"/>
  <c r="J139"/>
  <c r="J141"/>
  <c r="BK101"/>
  <c i="5" r="BK93"/>
  <c i="6" r="BK149"/>
  <c r="BK159"/>
  <c r="BK152"/>
  <c r="J166"/>
  <c i="2" r="BK428"/>
  <c r="BK356"/>
  <c r="J276"/>
  <c r="J117"/>
  <c i="3" r="BK250"/>
  <c r="BK181"/>
  <c r="J227"/>
  <c i="6" r="BK118"/>
  <c i="2" r="J497"/>
  <c r="J405"/>
  <c r="BK335"/>
  <c r="J248"/>
  <c r="J105"/>
  <c i="3" r="J320"/>
  <c r="BK159"/>
  <c r="J254"/>
  <c r="BK324"/>
  <c r="J239"/>
  <c r="J249"/>
  <c i="4" r="BK189"/>
  <c r="J220"/>
  <c r="BK207"/>
  <c r="BK134"/>
  <c i="6" r="BK141"/>
  <c r="J155"/>
  <c r="BK129"/>
  <c r="J145"/>
  <c i="3" r="J219"/>
  <c r="J106"/>
  <c r="BK193"/>
  <c r="BK116"/>
  <c i="6" r="BK157"/>
  <c r="J128"/>
  <c i="2" r="BK449"/>
  <c r="BK380"/>
  <c r="BK306"/>
  <c r="BK150"/>
  <c i="3" r="BK346"/>
  <c r="BK323"/>
  <c r="J244"/>
  <c i="6" r="J163"/>
  <c i="2" r="BK100"/>
  <c i="3" r="BK232"/>
  <c r="BK234"/>
  <c r="BK163"/>
  <c r="BK292"/>
  <c r="J193"/>
  <c r="BK228"/>
  <c i="4" r="BK95"/>
  <c r="J262"/>
  <c r="BK105"/>
  <c i="5" r="BK129"/>
  <c i="6" r="J161"/>
  <c r="J140"/>
  <c i="2" r="BK457"/>
  <c r="J380"/>
  <c r="J314"/>
  <c r="J205"/>
  <c r="F37"/>
  <c i="4" r="BK218"/>
  <c r="J167"/>
  <c i="6" r="J136"/>
  <c r="BK121"/>
  <c r="J118"/>
  <c r="BK140"/>
  <c i="2" r="BK481"/>
  <c r="BK405"/>
  <c r="BK344"/>
  <c r="BK205"/>
  <c i="3" r="J189"/>
  <c r="BK244"/>
  <c r="J245"/>
  <c i="6" r="BK161"/>
  <c i="2" r="J457"/>
  <c r="J383"/>
  <c r="BK319"/>
  <c r="J161"/>
  <c i="3" r="BK246"/>
  <c r="J231"/>
  <c r="J153"/>
  <c r="BK321"/>
  <c r="BK96"/>
  <c r="J214"/>
  <c i="4" r="J101"/>
  <c r="BK123"/>
  <c r="J109"/>
  <c i="5" r="J107"/>
  <c i="6" r="BK114"/>
  <c r="J148"/>
  <c r="BK155"/>
  <c i="1" r="AS55"/>
  <c i="6" r="J104"/>
  <c r="J154"/>
  <c i="2" r="J500"/>
  <c r="BK433"/>
  <c r="J373"/>
  <c r="BK314"/>
  <c r="J185"/>
  <c r="J111"/>
  <c i="3" r="BK301"/>
  <c r="J199"/>
  <c i="6" r="BK154"/>
  <c r="J170"/>
  <c i="5" l="1" r="P92"/>
  <c r="T92"/>
  <c r="R92"/>
  <c i="2" r="P247"/>
  <c r="T395"/>
  <c r="T501"/>
  <c i="3" r="R95"/>
  <c r="BK198"/>
  <c r="J198"/>
  <c r="J67"/>
  <c r="T198"/>
  <c r="R328"/>
  <c r="R348"/>
  <c i="6" r="P110"/>
  <c r="P139"/>
  <c r="BK162"/>
  <c r="J162"/>
  <c r="J71"/>
  <c i="2" r="BK247"/>
  <c r="J247"/>
  <c r="J68"/>
  <c r="R395"/>
  <c r="BK496"/>
  <c r="J496"/>
  <c r="J74"/>
  <c i="3" r="BK213"/>
  <c r="J213"/>
  <c r="J68"/>
  <c r="T328"/>
  <c r="P348"/>
  <c i="4" r="P175"/>
  <c r="BK188"/>
  <c r="J188"/>
  <c r="J67"/>
  <c r="R188"/>
  <c i="6" r="P100"/>
  <c r="P105"/>
  <c r="P142"/>
  <c r="T167"/>
  <c i="2" r="T99"/>
  <c r="T323"/>
  <c r="R461"/>
  <c r="T496"/>
  <c r="T495"/>
  <c i="3" r="T95"/>
  <c r="P198"/>
  <c r="BK328"/>
  <c r="J328"/>
  <c r="J69"/>
  <c r="T337"/>
  <c i="4" r="T94"/>
  <c r="T175"/>
  <c r="T188"/>
  <c i="6" r="T100"/>
  <c r="R105"/>
  <c r="BK142"/>
  <c r="J142"/>
  <c r="J69"/>
  <c r="BK158"/>
  <c r="J158"/>
  <c r="J70"/>
  <c r="P167"/>
  <c i="2" r="R247"/>
  <c r="P395"/>
  <c r="P501"/>
  <c i="4" r="BK94"/>
  <c r="R202"/>
  <c i="5" r="BK114"/>
  <c r="J114"/>
  <c r="J67"/>
  <c r="T114"/>
  <c r="P127"/>
  <c r="T127"/>
  <c i="6" r="R100"/>
  <c r="T105"/>
  <c r="T142"/>
  <c r="R162"/>
  <c i="2" r="T247"/>
  <c r="BK395"/>
  <c r="J395"/>
  <c r="J70"/>
  <c r="BK501"/>
  <c r="J501"/>
  <c r="J75"/>
  <c i="3" r="T213"/>
  <c r="R337"/>
  <c i="4" r="T202"/>
  <c i="5" r="P114"/>
  <c r="P91"/>
  <c r="P90"/>
  <c i="1" r="AU59"/>
  <c i="5" r="R114"/>
  <c r="BK127"/>
  <c r="J127"/>
  <c r="J68"/>
  <c r="R127"/>
  <c i="6" r="R110"/>
  <c r="R139"/>
  <c r="R158"/>
  <c r="T162"/>
  <c i="2" r="R99"/>
  <c r="BK323"/>
  <c r="J323"/>
  <c r="J69"/>
  <c r="P461"/>
  <c r="P496"/>
  <c r="P495"/>
  <c i="3" r="P213"/>
  <c r="BK337"/>
  <c r="J337"/>
  <c r="J70"/>
  <c r="T348"/>
  <c i="4" r="P94"/>
  <c r="P202"/>
  <c i="6" r="BK110"/>
  <c r="J110"/>
  <c r="J67"/>
  <c r="BK139"/>
  <c r="J139"/>
  <c r="J68"/>
  <c r="T158"/>
  <c r="BK167"/>
  <c r="J167"/>
  <c r="J73"/>
  <c i="2" r="P99"/>
  <c r="P98"/>
  <c r="P323"/>
  <c r="BK461"/>
  <c r="J461"/>
  <c r="J71"/>
  <c r="R496"/>
  <c i="3" r="P95"/>
  <c r="R198"/>
  <c r="P328"/>
  <c r="BK348"/>
  <c r="J348"/>
  <c r="J71"/>
  <c i="4" r="BK175"/>
  <c r="J175"/>
  <c r="J66"/>
  <c r="R175"/>
  <c r="P188"/>
  <c i="6" r="BK100"/>
  <c r="J100"/>
  <c r="J64"/>
  <c r="BK105"/>
  <c r="J105"/>
  <c r="J65"/>
  <c r="R142"/>
  <c r="R167"/>
  <c i="2" r="BK99"/>
  <c r="R323"/>
  <c r="T461"/>
  <c r="R501"/>
  <c i="3" r="BK95"/>
  <c r="J95"/>
  <c r="J65"/>
  <c r="R213"/>
  <c r="P337"/>
  <c i="4" r="R94"/>
  <c r="R93"/>
  <c r="R92"/>
  <c r="BK202"/>
  <c r="J202"/>
  <c r="J69"/>
  <c i="6" r="T110"/>
  <c r="T139"/>
  <c r="P158"/>
  <c r="P162"/>
  <c i="5" r="BK92"/>
  <c r="J92"/>
  <c r="J65"/>
  <c i="6" r="BK174"/>
  <c r="J174"/>
  <c r="J76"/>
  <c r="BK108"/>
  <c r="J108"/>
  <c r="J66"/>
  <c r="BK172"/>
  <c r="J172"/>
  <c r="J75"/>
  <c i="2" r="BK492"/>
  <c r="J492"/>
  <c r="J72"/>
  <c i="6" r="BK176"/>
  <c r="J176"/>
  <c r="J77"/>
  <c i="3" r="BK192"/>
  <c r="J192"/>
  <c r="J66"/>
  <c i="4" r="BK198"/>
  <c r="J198"/>
  <c r="J68"/>
  <c r="BK265"/>
  <c r="J265"/>
  <c r="J70"/>
  <c i="2" r="BK235"/>
  <c r="J235"/>
  <c r="J66"/>
  <c r="BK241"/>
  <c r="J241"/>
  <c r="J67"/>
  <c i="5" r="BK106"/>
  <c r="J106"/>
  <c r="J66"/>
  <c i="6" r="BK165"/>
  <c r="J165"/>
  <c r="J72"/>
  <c r="F58"/>
  <c r="BE116"/>
  <c r="BE117"/>
  <c r="BE121"/>
  <c r="BE125"/>
  <c r="BE129"/>
  <c r="BE135"/>
  <c r="BE147"/>
  <c r="BE152"/>
  <c r="BE160"/>
  <c r="BE161"/>
  <c r="BE164"/>
  <c r="BE177"/>
  <c r="F59"/>
  <c r="BE107"/>
  <c r="BE109"/>
  <c r="BE115"/>
  <c r="BE127"/>
  <c r="BE132"/>
  <c r="BE143"/>
  <c r="BE146"/>
  <c r="BE170"/>
  <c r="E87"/>
  <c r="J95"/>
  <c r="BE138"/>
  <c r="BE140"/>
  <c r="BE166"/>
  <c r="BE169"/>
  <c r="BE111"/>
  <c r="BE118"/>
  <c r="BE119"/>
  <c r="BE133"/>
  <c r="BE136"/>
  <c r="BE144"/>
  <c r="BE163"/>
  <c r="J56"/>
  <c r="BE101"/>
  <c r="BE113"/>
  <c r="BE114"/>
  <c r="BE155"/>
  <c r="BE156"/>
  <c r="BE157"/>
  <c r="BE130"/>
  <c r="BE131"/>
  <c r="BE137"/>
  <c r="BE149"/>
  <c r="BE168"/>
  <c r="J59"/>
  <c r="BE102"/>
  <c r="BE103"/>
  <c r="BE112"/>
  <c r="BE123"/>
  <c r="BE124"/>
  <c r="BE141"/>
  <c r="BE154"/>
  <c r="BE159"/>
  <c r="BE175"/>
  <c r="BE104"/>
  <c r="BE106"/>
  <c r="BE120"/>
  <c r="BE122"/>
  <c r="BE126"/>
  <c r="BE128"/>
  <c r="BE134"/>
  <c r="BE145"/>
  <c r="BE148"/>
  <c r="BE150"/>
  <c r="BE151"/>
  <c r="BE153"/>
  <c r="BE173"/>
  <c i="4" r="J94"/>
  <c r="J65"/>
  <c i="5" r="F58"/>
  <c r="J87"/>
  <c r="J58"/>
  <c r="J84"/>
  <c r="BE95"/>
  <c r="E50"/>
  <c r="BE129"/>
  <c r="F59"/>
  <c r="BE93"/>
  <c r="BE107"/>
  <c r="BE115"/>
  <c r="BE119"/>
  <c r="BE128"/>
  <c r="BE101"/>
  <c r="BE134"/>
  <c i="4" r="J58"/>
  <c r="BE139"/>
  <c r="BE157"/>
  <c r="BE163"/>
  <c r="BE203"/>
  <c r="BE207"/>
  <c r="BE218"/>
  <c r="BE224"/>
  <c r="BE233"/>
  <c r="BE256"/>
  <c r="J59"/>
  <c r="BE114"/>
  <c r="BE176"/>
  <c r="BE180"/>
  <c r="BE212"/>
  <c r="BE230"/>
  <c r="BE247"/>
  <c r="BE253"/>
  <c i="3" r="BK94"/>
  <c r="J94"/>
  <c r="J64"/>
  <c i="4" r="J56"/>
  <c r="F89"/>
  <c r="BE167"/>
  <c r="BE172"/>
  <c r="BE196"/>
  <c r="BE223"/>
  <c r="BE244"/>
  <c r="BE259"/>
  <c r="E50"/>
  <c r="BE95"/>
  <c r="BE123"/>
  <c r="BE189"/>
  <c r="F58"/>
  <c r="BE101"/>
  <c r="BE107"/>
  <c r="BE109"/>
  <c r="BE118"/>
  <c r="BE194"/>
  <c r="BE199"/>
  <c r="BE215"/>
  <c r="BE222"/>
  <c r="BE228"/>
  <c r="BE238"/>
  <c r="BE241"/>
  <c r="BE266"/>
  <c r="BE105"/>
  <c r="BE208"/>
  <c r="BE221"/>
  <c r="BE231"/>
  <c r="BE232"/>
  <c r="BE235"/>
  <c r="BE132"/>
  <c r="BE134"/>
  <c r="BE141"/>
  <c r="BE145"/>
  <c r="BE149"/>
  <c r="BE182"/>
  <c r="BE184"/>
  <c r="BE197"/>
  <c r="BE213"/>
  <c r="BE220"/>
  <c r="BE229"/>
  <c r="BE250"/>
  <c r="BE262"/>
  <c i="3" r="F58"/>
  <c r="BE116"/>
  <c r="BE153"/>
  <c r="BE155"/>
  <c r="BE193"/>
  <c r="BE244"/>
  <c r="BE254"/>
  <c r="BE262"/>
  <c r="BE274"/>
  <c r="BE275"/>
  <c r="BE289"/>
  <c r="BE291"/>
  <c r="BE302"/>
  <c r="BE304"/>
  <c r="J58"/>
  <c r="BE146"/>
  <c r="BE148"/>
  <c r="BE189"/>
  <c r="BE214"/>
  <c r="BE218"/>
  <c r="BE232"/>
  <c r="BE250"/>
  <c r="BE251"/>
  <c r="BE252"/>
  <c r="BE283"/>
  <c r="BE287"/>
  <c r="BE301"/>
  <c r="BE297"/>
  <c r="BE308"/>
  <c r="BE325"/>
  <c i="2" r="BK495"/>
  <c r="J495"/>
  <c r="J73"/>
  <c i="3" r="E50"/>
  <c r="F59"/>
  <c r="J87"/>
  <c r="J90"/>
  <c r="BE96"/>
  <c r="BE101"/>
  <c r="BE121"/>
  <c r="BE126"/>
  <c r="BE159"/>
  <c r="BE177"/>
  <c r="BE199"/>
  <c r="BE205"/>
  <c r="BE220"/>
  <c r="BE238"/>
  <c r="BE241"/>
  <c r="BE255"/>
  <c r="BE278"/>
  <c r="BE279"/>
  <c r="BE288"/>
  <c r="BE312"/>
  <c r="BE316"/>
  <c r="BE329"/>
  <c r="BE333"/>
  <c r="BE224"/>
  <c r="BE245"/>
  <c r="BE246"/>
  <c r="BE247"/>
  <c r="BE271"/>
  <c r="BE281"/>
  <c r="BE282"/>
  <c r="BE327"/>
  <c r="BE335"/>
  <c r="BE346"/>
  <c i="2" r="J99"/>
  <c r="J65"/>
  <c i="3" r="BE131"/>
  <c r="BE181"/>
  <c r="BE209"/>
  <c r="BE219"/>
  <c r="BE227"/>
  <c r="BE228"/>
  <c r="BE234"/>
  <c r="BE235"/>
  <c r="BE236"/>
  <c r="BE237"/>
  <c r="BE239"/>
  <c r="BE242"/>
  <c r="BE269"/>
  <c r="BE277"/>
  <c r="BE292"/>
  <c r="BE293"/>
  <c r="BE298"/>
  <c r="BE299"/>
  <c r="BE303"/>
  <c r="BE318"/>
  <c r="BE319"/>
  <c r="BE320"/>
  <c r="BE321"/>
  <c r="BE322"/>
  <c r="BE323"/>
  <c r="BE324"/>
  <c r="BE351"/>
  <c r="BE163"/>
  <c r="BE171"/>
  <c r="BE202"/>
  <c r="BE230"/>
  <c r="BE231"/>
  <c r="BE249"/>
  <c r="BE259"/>
  <c r="BE266"/>
  <c r="BE272"/>
  <c r="BE338"/>
  <c r="BE342"/>
  <c r="BE106"/>
  <c r="BE112"/>
  <c r="BE137"/>
  <c r="BE186"/>
  <c r="BE349"/>
  <c i="1" r="BD56"/>
  <c r="AW56"/>
  <c i="2" r="E50"/>
  <c r="J56"/>
  <c r="F59"/>
  <c r="BE100"/>
  <c r="BE105"/>
  <c r="BE111"/>
  <c r="BE117"/>
  <c r="BE122"/>
  <c r="BE128"/>
  <c r="BE134"/>
  <c r="BE140"/>
  <c r="BE146"/>
  <c r="BE150"/>
  <c r="BE152"/>
  <c r="BE161"/>
  <c r="BE172"/>
  <c r="BE181"/>
  <c r="BE185"/>
  <c r="BE190"/>
  <c r="BE193"/>
  <c r="BE202"/>
  <c r="BE205"/>
  <c r="BE211"/>
  <c r="BE224"/>
  <c r="BE236"/>
  <c r="BE242"/>
  <c r="BE248"/>
  <c r="BE257"/>
  <c r="BE262"/>
  <c r="BE271"/>
  <c r="BE276"/>
  <c r="BE281"/>
  <c r="BE286"/>
  <c r="BE291"/>
  <c r="BE295"/>
  <c r="BE299"/>
  <c r="BE306"/>
  <c r="BE310"/>
  <c r="BE314"/>
  <c r="BE319"/>
  <c r="BE324"/>
  <c r="BE328"/>
  <c r="BE333"/>
  <c r="BE335"/>
  <c r="BE340"/>
  <c r="BE344"/>
  <c r="BE349"/>
  <c r="BE352"/>
  <c r="BE356"/>
  <c r="BE359"/>
  <c r="BE363"/>
  <c r="BE366"/>
  <c r="BE370"/>
  <c r="BE373"/>
  <c r="BE377"/>
  <c r="BE380"/>
  <c r="BE383"/>
  <c r="BE386"/>
  <c r="BE391"/>
  <c r="BE396"/>
  <c r="BE401"/>
  <c r="BE405"/>
  <c r="BE410"/>
  <c r="BE414"/>
  <c r="BE419"/>
  <c r="BE423"/>
  <c r="BE428"/>
  <c r="BE433"/>
  <c r="BE437"/>
  <c r="BE441"/>
  <c r="BE445"/>
  <c r="BE449"/>
  <c r="BE453"/>
  <c r="BE457"/>
  <c r="BE462"/>
  <c r="BE469"/>
  <c r="BE481"/>
  <c r="BE493"/>
  <c r="BE497"/>
  <c r="BE498"/>
  <c r="BE500"/>
  <c r="BE502"/>
  <c r="BE503"/>
  <c r="BE504"/>
  <c i="1" r="BA56"/>
  <c r="BB56"/>
  <c r="BC56"/>
  <c r="AS54"/>
  <c i="5" r="F39"/>
  <c i="1" r="BD59"/>
  <c i="3" r="F38"/>
  <c i="1" r="BC57"/>
  <c i="5" r="F36"/>
  <c i="1" r="BA59"/>
  <c i="3" r="J36"/>
  <c i="1" r="AW57"/>
  <c i="4" r="F39"/>
  <c i="1" r="BD58"/>
  <c i="5" r="J36"/>
  <c i="1" r="AW59"/>
  <c i="5" r="F37"/>
  <c i="1" r="BB59"/>
  <c i="6" r="F37"/>
  <c i="1" r="BB60"/>
  <c i="3" r="F36"/>
  <c i="1" r="BA57"/>
  <c i="6" r="F38"/>
  <c i="1" r="BC60"/>
  <c i="3" r="F37"/>
  <c i="1" r="BB57"/>
  <c i="3" r="F39"/>
  <c i="1" r="BD57"/>
  <c i="4" r="F36"/>
  <c i="1" r="BA58"/>
  <c i="5" r="F38"/>
  <c i="1" r="BC59"/>
  <c i="6" r="F39"/>
  <c i="1" r="BD60"/>
  <c i="4" r="J36"/>
  <c i="1" r="AW58"/>
  <c i="6" r="J36"/>
  <c i="1" r="AW60"/>
  <c i="6" r="F36"/>
  <c i="1" r="BA60"/>
  <c i="4" r="F38"/>
  <c i="1" r="BC58"/>
  <c i="4" r="F37"/>
  <c i="1" r="BB58"/>
  <c i="4" l="1" r="T93"/>
  <c r="T92"/>
  <c i="6" r="P99"/>
  <c i="1" r="AU60"/>
  <c i="5" r="T91"/>
  <c r="T90"/>
  <c i="2" r="T98"/>
  <c r="T97"/>
  <c r="R98"/>
  <c i="3" r="P94"/>
  <c r="P93"/>
  <c i="1" r="AU57"/>
  <c i="6" r="R99"/>
  <c i="3" r="T94"/>
  <c r="T93"/>
  <c r="R94"/>
  <c r="R93"/>
  <c i="2" r="BK98"/>
  <c r="J98"/>
  <c r="J64"/>
  <c r="R495"/>
  <c i="6" r="T99"/>
  <c i="4" r="P93"/>
  <c r="P92"/>
  <c i="1" r="AU58"/>
  <c i="2" r="P97"/>
  <c i="1" r="AU56"/>
  <c i="5" r="R91"/>
  <c r="R90"/>
  <c i="4" r="BK93"/>
  <c r="J93"/>
  <c r="J64"/>
  <c i="5" r="BK91"/>
  <c r="J91"/>
  <c r="J64"/>
  <c i="6" r="BK99"/>
  <c r="J99"/>
  <c i="5" r="BK90"/>
  <c r="J90"/>
  <c i="3" r="BK93"/>
  <c r="J93"/>
  <c r="J63"/>
  <c i="2" r="BK97"/>
  <c r="J97"/>
  <c r="J63"/>
  <c i="3" r="F35"/>
  <c i="1" r="AZ57"/>
  <c i="4" r="J35"/>
  <c i="1" r="AV58"/>
  <c r="AT58"/>
  <c i="4" r="F35"/>
  <c i="1" r="AZ58"/>
  <c i="2" r="F35"/>
  <c i="1" r="AZ56"/>
  <c r="BA55"/>
  <c r="AW55"/>
  <c i="6" r="J32"/>
  <c i="1" r="AG60"/>
  <c i="5" r="J35"/>
  <c i="1" r="AV59"/>
  <c r="AT59"/>
  <c i="5" r="F35"/>
  <c i="1" r="AZ59"/>
  <c r="BB55"/>
  <c r="AX55"/>
  <c i="6" r="J35"/>
  <c i="1" r="AV60"/>
  <c r="AT60"/>
  <c r="AN60"/>
  <c i="3" r="J35"/>
  <c i="1" r="AV57"/>
  <c r="AT57"/>
  <c r="BC55"/>
  <c r="AY55"/>
  <c i="5" r="J32"/>
  <c i="1" r="AG59"/>
  <c r="BD55"/>
  <c r="BD54"/>
  <c r="W33"/>
  <c i="2" r="J35"/>
  <c i="1" r="AV56"/>
  <c r="AT56"/>
  <c i="6" r="F35"/>
  <c i="1" r="AZ60"/>
  <c i="2" l="1" r="R97"/>
  <c i="6" r="J63"/>
  <c i="4" r="BK92"/>
  <c r="J92"/>
  <c r="J63"/>
  <c i="1" r="AN59"/>
  <c i="6" r="J41"/>
  <c i="5" r="J63"/>
  <c r="J41"/>
  <c i="1" r="AU55"/>
  <c r="AU54"/>
  <c r="AZ55"/>
  <c r="AV55"/>
  <c r="AT55"/>
  <c r="BC54"/>
  <c r="W32"/>
  <c r="BA54"/>
  <c r="W30"/>
  <c r="BB54"/>
  <c r="W31"/>
  <c i="2" r="J32"/>
  <c i="1" r="AG56"/>
  <c i="3" r="J32"/>
  <c i="1" r="AG57"/>
  <c r="AN57"/>
  <c i="3" l="1" r="J41"/>
  <c i="2" r="J41"/>
  <c i="1" r="AN56"/>
  <c i="4" r="J32"/>
  <c i="1" r="AG58"/>
  <c r="AN58"/>
  <c r="AY54"/>
  <c r="AZ54"/>
  <c r="W29"/>
  <c r="AW54"/>
  <c r="AK30"/>
  <c r="AX54"/>
  <c i="4" l="1" r="J41"/>
  <c i="1" r="AV54"/>
  <c r="AK29"/>
  <c r="AG55"/>
  <c r="AG54"/>
  <c r="AK26"/>
  <c l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<sst xmlns="http://schemas.openxmlformats.org/spreadsheetml/2006/main">
  <si>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</si>
  <si>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</si>
  <si>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</si>
  <si>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</si>
  <si>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</si>
  <si>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{4da064e3-bc18-4047-87db-082b00e9c6a2}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</si>
  <si>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</si>
  <si>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</si>
  <si>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</si>
  <si>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</si>
  <si>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</si>
  <si>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</si>
  <si>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</si>
  <si>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</si>
  <si>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</si>
  <si>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</si>
  <si>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</si>
  <si>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povrchu komunikace, výměna vodovodu a opravy na kanalizaci v Klatovech 2025, 2. část</t>
  </si>
  <si>
    <t>KSO:</t>
  </si>
  <si>
    <t/>
  </si>
  <si>
    <t>CC-CZ:</t>
  </si>
  <si>
    <t>Místo:</t>
  </si>
  <si>
    <t>KLATOVY</t>
  </si>
  <si>
    <t>Datum:</t>
  </si>
  <si>
    <t>2. 12. 2024</t>
  </si>
  <si>
    <t>Zadavatel:</t>
  </si>
  <si>
    <t>IČ:</t>
  </si>
  <si>
    <t>Město Klatovy</t>
  </si>
  <si>
    <t>DIČ:</t>
  </si>
  <si>
    <t>Uchazeč:</t>
  </si>
  <si>
    <t>Vyplň údaj</t>
  </si>
  <si>
    <t>Projektant:</t>
  </si>
  <si>
    <t xml:space="preserve"> Ing. Tomáš Macán</t>
  </si>
  <si>
    <t>True</t>
  </si>
  <si>
    <t>Zpracovatel:</t>
  </si>
  <si>
    <t>Žižkovský Petr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</si>
  <si>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</si>
  <si>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</si>
  <si>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</si>
  <si>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</si>
  <si>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</si>
  <si>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</si>
  <si>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</si>
  <si>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</si>
  <si>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</si>
  <si>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</si>
  <si>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</si>
  <si>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</si>
  <si>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</si>
  <si>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</si>
  <si>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</si>
  <si>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</si>
  <si>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</si>
  <si>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</si>
  <si>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</si>
  <si>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</si>
  <si>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</si>
  <si>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</si>
  <si>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</si>
  <si>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</si>
  <si>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</si>
  <si>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</si>
  <si>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</si>
  <si>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</si>
  <si>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</si>
  <si>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</si>
  <si>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</si>
  <si>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</si>
  <si>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</si>
  <si>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</si>
  <si>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</si>
  <si>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</si>
  <si>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</si>
  <si>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</si>
  <si>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</si>
  <si>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</si>
  <si>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</si>
  <si>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MK Purkyňova ulice</t>
  </si>
  <si>
    <t>STA</t>
  </si>
  <si>
    <t>1</t>
  </si>
  <si>
    <t>{fd592854-4fd9-466d-b145-42565a766984}</t>
  </si>
  <si>
    <t>2</t>
  </si>
  <si>
    <t>/</t>
  </si>
  <si>
    <t>SO 101</t>
  </si>
  <si>
    <t>KOMUNIKACE</t>
  </si>
  <si>
    <t>Soupis</t>
  </si>
  <si>
    <t>{6919d7c5-18b6-4ef5-b712-bd56396d9fb4}</t>
  </si>
  <si>
    <t>SO 201</t>
  </si>
  <si>
    <t>VÝMĚNA VODOVODU</t>
  </si>
  <si>
    <t>{92c2f944-46f5-4681-945f-f71a11b0743e}</t>
  </si>
  <si>
    <t>SO 301</t>
  </si>
  <si>
    <t>OPRAVY NA KANALIZACI</t>
  </si>
  <si>
    <t>{4a3df5f0-a411-4fe7-8250-798c37b34d25}</t>
  </si>
  <si>
    <t>SO 401</t>
  </si>
  <si>
    <t>VRN V+K</t>
  </si>
  <si>
    <t>{881d8217-fb09-43a4-9e16-1ad624f61d5b}</t>
  </si>
  <si>
    <t>SO 501</t>
  </si>
  <si>
    <t>VEŘEJNÉ OSVĚTLENÍ</t>
  </si>
  <si>
    <t>{96911630-6027-47ad-8af9-27bc5ba70ac2}</t>
  </si>
  <si>
    <t>hloub</t>
  </si>
  <si>
    <t>hloubení rýh</t>
  </si>
  <si>
    <t>m3</t>
  </si>
  <si>
    <t>155,675</t>
  </si>
  <si>
    <t>lože</t>
  </si>
  <si>
    <t>lože pod potrubí</t>
  </si>
  <si>
    <t>3,5</t>
  </si>
  <si>
    <t>KRYCÍ LIST SOUPISU PRACÍ</t>
  </si>
  <si>
    <t>obsyp</t>
  </si>
  <si>
    <t>obsyp potrubí</t>
  </si>
  <si>
    <t>10,5</t>
  </si>
  <si>
    <t>odkop</t>
  </si>
  <si>
    <t>odkopávky</t>
  </si>
  <si>
    <t>1223,87</t>
  </si>
  <si>
    <t>sanace</t>
  </si>
  <si>
    <t>908,5</t>
  </si>
  <si>
    <t>zásyp</t>
  </si>
  <si>
    <t>79,8</t>
  </si>
  <si>
    <t>Objekt:</t>
  </si>
  <si>
    <t>vpusti</t>
  </si>
  <si>
    <t>uliční vpusti</t>
  </si>
  <si>
    <t>ks</t>
  </si>
  <si>
    <t>9</t>
  </si>
  <si>
    <t>01 - MK Purkyňova ulice</t>
  </si>
  <si>
    <t>Soupis:</t>
  </si>
  <si>
    <t>SO 101 - KOMUNIKACE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</si>
  <si>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</si>
  <si>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</si>
  <si>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</si>
  <si>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</si>
  <si>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</si>
  <si>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</si>
  <si>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</si>
  <si>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</si>
  <si>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</si>
  <si>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</si>
  <si>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</si>
  <si>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</si>
  <si>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</si>
  <si>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</si>
  <si>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</si>
  <si>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</si>
  <si>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</si>
  <si>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</si>
  <si>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</si>
  <si>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</si>
  <si>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</si>
  <si>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</si>
  <si>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</si>
  <si>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</si>
  <si>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</si>
  <si>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</si>
  <si>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</si>
  <si>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</si>
  <si>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</si>
  <si>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</si>
  <si>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</si>
  <si>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</si>
  <si>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</si>
  <si>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</si>
  <si>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</si>
  <si>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111251101R</t>
  </si>
  <si>
    <t>Odstranění křovin a stromů s odstraněním kořenů strojně průměru kmene do 100 mm v rovině nebo ve svahu sklonu terénu do 1:5, při celkové ploše do 100 m2</t>
  </si>
  <si>
    <t>m2</t>
  </si>
  <si>
    <t>4</t>
  </si>
  <si>
    <t>444203028</t>
  </si>
  <si>
    <t>P</t>
  </si>
  <si>
    <t>Poznámka k položce:_x000d_
včetně odvozu a likvidace - zajišťuje zhotovitel</t>
  </si>
  <si>
    <t>VV</t>
  </si>
  <si>
    <t>odstranění stávajících křovin</t>
  </si>
  <si>
    <t>100</t>
  </si>
  <si>
    <t>Součet</t>
  </si>
  <si>
    <t>113154553</t>
  </si>
  <si>
    <t>Frézování živičného podkladu nebo krytu s naložením hmot na dopravní prostředek plochy přes 2 000 do 10 000 m2 tloušťky vrstvy 50 mm</t>
  </si>
  <si>
    <t>CS ÚRS 2024 02</t>
  </si>
  <si>
    <t>-726892771</t>
  </si>
  <si>
    <t>Online PSC</t>
  </si>
  <si>
    <t>https://podminky.urs.cz/item/CS_URS_2024_02/113154553</t>
  </si>
  <si>
    <t>Poznámka k položce:_x000d_
PAU T3, VIZ DOKLADY - ZPRÁVA Č. 45/2024</t>
  </si>
  <si>
    <t>komunikace</t>
  </si>
  <si>
    <t>1975</t>
  </si>
  <si>
    <t>3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</si>
  <si>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</si>
  <si>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</si>
  <si>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-1849952126</t>
  </si>
  <si>
    <t>https://podminky.urs.cz/item/CS_URS_2024_02/113107242</t>
  </si>
  <si>
    <t>Poznámka k položce:_x000d_
PAU T4, VIZ DOKLADY - ZPRÁVA Č. 45/2024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</si>
  <si>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</si>
  <si>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</si>
  <si>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906183486</t>
  </si>
  <si>
    <t>https://podminky.urs.cz/item/CS_URS_2024_02/113107241</t>
  </si>
  <si>
    <t>chodníky a sjezdy</t>
  </si>
  <si>
    <t>620</t>
  </si>
  <si>
    <t>5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</si>
  <si>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</si>
  <si>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</si>
  <si>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-901609055</t>
  </si>
  <si>
    <t>https://podminky.urs.cz/item/CS_URS_2024_02/113106187</t>
  </si>
  <si>
    <t>Poznámka k položce:_x000d_
odvoz na mezideponii - bude předrceno a použito do sanace</t>
  </si>
  <si>
    <t>stávající sjezdy</t>
  </si>
  <si>
    <t>96</t>
  </si>
  <si>
    <t>6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</si>
  <si>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</si>
  <si>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</si>
  <si>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-830393416</t>
  </si>
  <si>
    <t>https://podminky.urs.cz/item/CS_URS_2024_02/113106171</t>
  </si>
  <si>
    <t>Poznámka k položce:_x000d_
bude očištěno a znovu použito</t>
  </si>
  <si>
    <t>předpoklad - úpravy stávající dlažby ve vjezdech</t>
  </si>
  <si>
    <t>20</t>
  </si>
  <si>
    <t>7</t>
  </si>
  <si>
    <t>113107224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</si>
  <si>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</si>
  <si>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-533210517</t>
  </si>
  <si>
    <t>https://podminky.urs.cz/item/CS_URS_2024_02/113107224</t>
  </si>
  <si>
    <t>Poznámka k položce:_x000d_
odstranění na úroveň zemní pláně, průměrná tloušťka 320 mm_x000d_
Suť bude převezena na mezideponi a zpět použita do sanace aktiivní zóny.</t>
  </si>
  <si>
    <t>8</t>
  </si>
  <si>
    <t>113202111</t>
  </si>
  <si>
    <t>Vytrhání obrub s vybouráním lože, s přemístěním hmot na skládku na vzdálenost do 3 m nebo s naložením na dopravní prostředek z obrubníků betonových stojatých</t>
  </si>
  <si>
    <t>m</t>
  </si>
  <si>
    <t>352159677</t>
  </si>
  <si>
    <t>https://podminky.urs.cz/item/CS_URS_2024_02/113202111</t>
  </si>
  <si>
    <t xml:space="preserve">Poznámka k položce:_x000d_
stávající betonové silniční obruby -  bude předrceno a použito do sanace</t>
  </si>
  <si>
    <t>betonové obruby</t>
  </si>
  <si>
    <t>530</t>
  </si>
  <si>
    <t>003R</t>
  </si>
  <si>
    <t>Bourání uliční vpusti</t>
  </si>
  <si>
    <t>-629626275</t>
  </si>
  <si>
    <t>10</t>
  </si>
  <si>
    <t>004R</t>
  </si>
  <si>
    <t>zrušení přípojky UV včetně zaslepení na stávajícím řadu, odvozu a likvidace suti</t>
  </si>
  <si>
    <t>1724967210</t>
  </si>
  <si>
    <t>Poznámka k položce:_x000d_
způsob zaslepení na stávajícím řadu bude konzutován s provozovatelem kanalizace</t>
  </si>
  <si>
    <t>11</t>
  </si>
  <si>
    <t>002R</t>
  </si>
  <si>
    <t>Předrcení suti na mezideponii</t>
  </si>
  <si>
    <t>t</t>
  </si>
  <si>
    <t>-213513195</t>
  </si>
  <si>
    <t>Poznámka k položce:_x000d_
bude použita do sanace aktivní zóny komunikace</t>
  </si>
  <si>
    <t>suť - vytrhané betonové obruby</t>
  </si>
  <si>
    <t>108,65</t>
  </si>
  <si>
    <t>suť - vybourané betonové uliční vpusti</t>
  </si>
  <si>
    <t xml:space="preserve">suť -  vybouraná betonová dlažba ze sjezdů </t>
  </si>
  <si>
    <t>28,32</t>
  </si>
  <si>
    <t>122151106</t>
  </si>
  <si>
    <t>Odkopávky a prokopávky nezapažené strojně v hornině třídy těžitelnosti I skupiny 1 a 2 přes 1 000 do 5 000 m3</t>
  </si>
  <si>
    <t>1261206820</t>
  </si>
  <si>
    <t>https://podminky.urs.cz/item/CS_URS_2024_02/122151106</t>
  </si>
  <si>
    <t xml:space="preserve">odkop pro sanaci aktivní zóny komunikace </t>
  </si>
  <si>
    <t>1975*1,15*0,4</t>
  </si>
  <si>
    <t>odkop pro spodní stavbu - chodníky</t>
  </si>
  <si>
    <t>376*0,25</t>
  </si>
  <si>
    <t>odkop pro spodní stavbu - sjezdy</t>
  </si>
  <si>
    <t>340*0,47</t>
  </si>
  <si>
    <t>odkop pro spodní stavbu - parkoviště</t>
  </si>
  <si>
    <t>131*0,47</t>
  </si>
  <si>
    <t>13</t>
  </si>
  <si>
    <t>132151104</t>
  </si>
  <si>
    <t>Hloubení nezapažených rýh šířky do 800 mm strojně s urovnáním dna do předepsaného profilu a spádu v hornině třídy těžitelnosti I skupiny 1 a 2 přes 100 m3</t>
  </si>
  <si>
    <t>-728414379</t>
  </si>
  <si>
    <t>https://podminky.urs.cz/item/CS_URS_2024_02/132151104</t>
  </si>
  <si>
    <t>trativody</t>
  </si>
  <si>
    <t>263*0,5*0,45</t>
  </si>
  <si>
    <t>přípojky UV</t>
  </si>
  <si>
    <t>35*1*2,5</t>
  </si>
  <si>
    <t>UV</t>
  </si>
  <si>
    <t>9*1</t>
  </si>
  <si>
    <t>14</t>
  </si>
  <si>
    <t>162701105R</t>
  </si>
  <si>
    <t>Vodorovné přemístění výkopku nebo sypaniny po suchu na obvyklém dopravním prostředku, bez naložení výkopku, avšak se složením bez rozhrnutí z horniny tř. 1 až 4 na skládku včetně likvidace v souladu se zákonem o odpadech</t>
  </si>
  <si>
    <t>-2009308082</t>
  </si>
  <si>
    <t>15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</si>
  <si>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</si>
  <si>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</si>
  <si>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514155359</t>
  </si>
  <si>
    <t>https://podminky.urs.cz/item/CS_URS_2024_02/175151101</t>
  </si>
  <si>
    <t>35*1*0,3</t>
  </si>
  <si>
    <t>16</t>
  </si>
  <si>
    <t>M</t>
  </si>
  <si>
    <t>58337310</t>
  </si>
  <si>
    <t>štěrkopísek frakce 0/4</t>
  </si>
  <si>
    <t>1389928383</t>
  </si>
  <si>
    <t>Poznámka k položce:_x000d_
materiál pro obsyp</t>
  </si>
  <si>
    <t>10,5*2 "Přepočtené koeficientem množství</t>
  </si>
  <si>
    <t>17</t>
  </si>
  <si>
    <t>174151101</t>
  </si>
  <si>
    <t>Zásyp sypaninou z jakékoliv horniny strojně s uložením výkopku ve vrstvách se zhutněním jam, šachet, rýh nebo kolem objektů v těchto vykopávkách</t>
  </si>
  <si>
    <t>-75290662</t>
  </si>
  <si>
    <t>https://podminky.urs.cz/item/CS_URS_2024_02/174151101</t>
  </si>
  <si>
    <t>9*0,7</t>
  </si>
  <si>
    <t>-lože</t>
  </si>
  <si>
    <t>-obsyp</t>
  </si>
  <si>
    <t>18</t>
  </si>
  <si>
    <t>58344171</t>
  </si>
  <si>
    <t>štěrkodrť frakce 0/32</t>
  </si>
  <si>
    <t>-1852027329</t>
  </si>
  <si>
    <t>zásyp*2</t>
  </si>
  <si>
    <t>19</t>
  </si>
  <si>
    <t>171151103</t>
  </si>
  <si>
    <t>Uložení sypanin do násypů strojně s rozprostřením sypaniny ve vrstvách a s hrubým urovnáním zhutněných z hornin soudržných jakékoliv třídy těžitelnosti</t>
  </si>
  <si>
    <t>-1497454750</t>
  </si>
  <si>
    <t>https://podminky.urs.cz/item/CS_URS_2024_02/171151103</t>
  </si>
  <si>
    <t>Poznámka k položce:_x000d_
bude použita suť z mezideponie + doplnění kamenivem do frakce 0/125 mm</t>
  </si>
  <si>
    <t>sanace aktivní zóny komunikace v tl. 400 mm</t>
  </si>
  <si>
    <t>58344229</t>
  </si>
  <si>
    <t>kamenivo do podkladních vrstev do frakce 0/125</t>
  </si>
  <si>
    <t>868535220</t>
  </si>
  <si>
    <t>výpočet - doplnění chybějícího materiálu do sanace (přepočet 2t / m3)</t>
  </si>
  <si>
    <t>sanace*2</t>
  </si>
  <si>
    <t>-suť ze stávajících podkladních vrstev komunikace</t>
  </si>
  <si>
    <t>-1145,5</t>
  </si>
  <si>
    <t>-suť - vytrhané betonové obruby</t>
  </si>
  <si>
    <t>-108,65</t>
  </si>
  <si>
    <t>-suť - vybourané betonové uliční vpusti</t>
  </si>
  <si>
    <t>-5</t>
  </si>
  <si>
    <t xml:space="preserve">-suť -  betonová dlažba ze sjezdů</t>
  </si>
  <si>
    <t>-28,32</t>
  </si>
  <si>
    <t>181951112</t>
  </si>
  <si>
    <t>Úprava pláně vyrovnáním výškových rozdílů strojně v hornině třídy těžitelnosti I, skupiny 1 až 3 se zhutněním</t>
  </si>
  <si>
    <t>-967236659</t>
  </si>
  <si>
    <t>https://podminky.urs.cz/item/CS_URS_2024_02/181951112</t>
  </si>
  <si>
    <t>1975*1,15</t>
  </si>
  <si>
    <t>chodníky</t>
  </si>
  <si>
    <t>376</t>
  </si>
  <si>
    <t>sjezdy</t>
  </si>
  <si>
    <t>340</t>
  </si>
  <si>
    <t>parkoviště</t>
  </si>
  <si>
    <t>131</t>
  </si>
  <si>
    <t>Zakládání</t>
  </si>
  <si>
    <t>22</t>
  </si>
  <si>
    <t>212751106</t>
  </si>
  <si>
    <t>Trativod z drenážních trubek flexibilních PVC-U SN 4 perforace 360° včetně lože otevřený výkop DN 160 pro meliorace</t>
  </si>
  <si>
    <t>-275342790</t>
  </si>
  <si>
    <t>https://podminky.urs.cz/item/CS_URS_2024_02/212751106</t>
  </si>
  <si>
    <t>263</t>
  </si>
  <si>
    <t>Vodorovné konstrukce</t>
  </si>
  <si>
    <t>23</t>
  </si>
  <si>
    <t>451541111</t>
  </si>
  <si>
    <t>Lože pod potrubí, stoky a drobné objekty v otevřeném výkopu ze štěrkodrtě do 0-63 mm</t>
  </si>
  <si>
    <t>-527108938</t>
  </si>
  <si>
    <t>https://podminky.urs.cz/item/CS_URS_2024_02/451541111</t>
  </si>
  <si>
    <t>35*1*0,1</t>
  </si>
  <si>
    <t>Komunikace pozemní</t>
  </si>
  <si>
    <t>24</t>
  </si>
  <si>
    <t>564861111</t>
  </si>
  <si>
    <t>Podklad ze štěrkodrti ŠD s rozprostřením a zhutněním plochy přes 100 m2, po zhutnění tl. 200 mm</t>
  </si>
  <si>
    <t>667080967</t>
  </si>
  <si>
    <t>https://podminky.urs.cz/item/CS_URS_2024_02/564861111</t>
  </si>
  <si>
    <t>25</t>
  </si>
  <si>
    <t>564952111</t>
  </si>
  <si>
    <t>Podklad z mechanicky zpevněného kameniva MZK (minerální beton) s rozprostřením a s hutněním, po zhutnění tl. 150 mm</t>
  </si>
  <si>
    <t>938697330</t>
  </si>
  <si>
    <t>https://podminky.urs.cz/item/CS_URS_2024_02/564952111</t>
  </si>
  <si>
    <t>26</t>
  </si>
  <si>
    <t>564951313</t>
  </si>
  <si>
    <t>Podklad nebo podsyp z betonového recyklátu s rozprostřením a zhutněním plochy přes 100 m2, po zhutnění tl. 150 mm</t>
  </si>
  <si>
    <t>-1502435567</t>
  </si>
  <si>
    <t>https://podminky.urs.cz/item/CS_URS_2024_02/564951313</t>
  </si>
  <si>
    <t>27</t>
  </si>
  <si>
    <t>577176121</t>
  </si>
  <si>
    <t>Asfaltový beton vrstva ložní ACL 22 (ABVH) s rozprostřením a zhutněním z nemodifikovaného asfaltu v pruhu šířky přes 3 m, po zhutnění tl. 80 mm</t>
  </si>
  <si>
    <t>-1192322749</t>
  </si>
  <si>
    <t>https://podminky.urs.cz/item/CS_URS_2024_02/577176121</t>
  </si>
  <si>
    <t>28</t>
  </si>
  <si>
    <t>573231106</t>
  </si>
  <si>
    <t>Postřik spojovací PS bez posypu kamenivem ze silniční emulze, v množství 0,30 kg/m2</t>
  </si>
  <si>
    <t>-591745945</t>
  </si>
  <si>
    <t>https://podminky.urs.cz/item/CS_URS_2024_02/573231106</t>
  </si>
  <si>
    <t>29</t>
  </si>
  <si>
    <t>577134221</t>
  </si>
  <si>
    <t>Asfaltový beton vrstva obrusná ACO 11 (ABS) s rozprostřením a se zhutněním z nemodifikovaného asfaltu v pruhu šířky přes 3 m tř. II, po zhutnění tl. 40 mm</t>
  </si>
  <si>
    <t>1178371587</t>
  </si>
  <si>
    <t>https://podminky.urs.cz/item/CS_URS_2024_02/577134221</t>
  </si>
  <si>
    <t>30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</si>
  <si>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</si>
  <si>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</si>
  <si>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1061392274</t>
  </si>
  <si>
    <t>https://podminky.urs.cz/item/CS_URS_2024_02/596211113</t>
  </si>
  <si>
    <t>31</t>
  </si>
  <si>
    <t>59245018</t>
  </si>
  <si>
    <t>dlažba skladebná betonová 200x100mm tl 60mm přírodní</t>
  </si>
  <si>
    <t>-1599261095</t>
  </si>
  <si>
    <t>chodníky bez dlažby pro nevidomé</t>
  </si>
  <si>
    <t>(376-4)*1,02</t>
  </si>
  <si>
    <t>32</t>
  </si>
  <si>
    <t>59245006</t>
  </si>
  <si>
    <t>dlažba pro nevidomé betonová 200x100mm tl 60mm barevná</t>
  </si>
  <si>
    <t>1700186473</t>
  </si>
  <si>
    <t>chodníky dlažba pro nevidomé</t>
  </si>
  <si>
    <t>4*1,02</t>
  </si>
  <si>
    <t>33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</si>
  <si>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</si>
  <si>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</si>
  <si>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-586294263</t>
  </si>
  <si>
    <t>https://podminky.urs.cz/item/CS_URS_2024_02/596212213</t>
  </si>
  <si>
    <t>430</t>
  </si>
  <si>
    <t>předpoklad - úpravy stávající dlažby ve vjezdech - bude použita stávající očištěná dlažba</t>
  </si>
  <si>
    <t>34</t>
  </si>
  <si>
    <t>59245020</t>
  </si>
  <si>
    <t>dlažba skladebná betonová 200x100mm tl 80mm přírodní</t>
  </si>
  <si>
    <t>1588324491</t>
  </si>
  <si>
    <t>sjezdy bez dlažby pro nevidomé</t>
  </si>
  <si>
    <t>(340-67)*1,02</t>
  </si>
  <si>
    <t>35</t>
  </si>
  <si>
    <t>59245226</t>
  </si>
  <si>
    <t>dlažba pro nevidomé betonová 200x100mm tl 80mm barevná</t>
  </si>
  <si>
    <t>1830125961</t>
  </si>
  <si>
    <t>sjezdy dlažba pro nevidomé</t>
  </si>
  <si>
    <t>67*1,02</t>
  </si>
  <si>
    <t>36</t>
  </si>
  <si>
    <t>596412210</t>
  </si>
  <si>
    <t>Kladení dlažby z betonových vegetačních dlaždic pozemních komunikací s ložem z kameniva těženého nebo drceného tl. do 50 mm, s vyplněním spár a vegetačních otvorů, s hutněním vibrováním tl. 80 mm, pro plochy do 50 m2</t>
  </si>
  <si>
    <t>-1871545488</t>
  </si>
  <si>
    <t>https://podminky.urs.cz/item/CS_URS_2024_02/596412210</t>
  </si>
  <si>
    <t>37</t>
  </si>
  <si>
    <t>59246081</t>
  </si>
  <si>
    <t>dlažba plošná vegetační betonová 240x170mm tl 80mm přírodní</t>
  </si>
  <si>
    <t>-1325108389</t>
  </si>
  <si>
    <t>131*1,02</t>
  </si>
  <si>
    <t>Trubní vedení</t>
  </si>
  <si>
    <t>38</t>
  </si>
  <si>
    <t>001R.1</t>
  </si>
  <si>
    <t>Napojení na přípojky UV na stávající kanalizaci</t>
  </si>
  <si>
    <t>-2099548070</t>
  </si>
  <si>
    <t>napojení na stávající řad</t>
  </si>
  <si>
    <t>39</t>
  </si>
  <si>
    <t>871313121</t>
  </si>
  <si>
    <t>Montáž kanalizačního potrubí z tvrdého PVC-U hladkého plnostěnného tuhost SN 8 DN 160</t>
  </si>
  <si>
    <t>862518710</t>
  </si>
  <si>
    <t>https://podminky.urs.cz/item/CS_URS_2024_02/871313121</t>
  </si>
  <si>
    <t>40</t>
  </si>
  <si>
    <t>28611164</t>
  </si>
  <si>
    <t>trubka kanalizační PVC-U plnostěnná jednovrstvá DN 160x1000mm SN8</t>
  </si>
  <si>
    <t>907031947</t>
  </si>
  <si>
    <t>35*1,03 "Přepočtené koeficientem množství</t>
  </si>
  <si>
    <t>41</t>
  </si>
  <si>
    <t>877310310</t>
  </si>
  <si>
    <t>Montáž kolen na kanalizačním potrubí z PP nebo tvrdého PVC trub hladkých plnostěnných DN 150</t>
  </si>
  <si>
    <t>kus</t>
  </si>
  <si>
    <t>-147129122</t>
  </si>
  <si>
    <t>https://podminky.urs.cz/item/CS_URS_2024_02/877310310</t>
  </si>
  <si>
    <t>3 kolena / 1 UV</t>
  </si>
  <si>
    <t>3*9</t>
  </si>
  <si>
    <t>42</t>
  </si>
  <si>
    <t>28611361</t>
  </si>
  <si>
    <t>koleno kanalizační PVC KG 160x45°</t>
  </si>
  <si>
    <t>500812383</t>
  </si>
  <si>
    <t>43</t>
  </si>
  <si>
    <t>895941302</t>
  </si>
  <si>
    <t>Osazení vpusti uliční z betonových dílců DN 450 dno s kalištěm</t>
  </si>
  <si>
    <t>346287436</t>
  </si>
  <si>
    <t>https://podminky.urs.cz/item/CS_URS_2024_02/895941302</t>
  </si>
  <si>
    <t>vpusti nové</t>
  </si>
  <si>
    <t>44</t>
  </si>
  <si>
    <t>59223852</t>
  </si>
  <si>
    <t>dno pro uliční vpusť s kalovou prohlubní betonové 450x300x50mm</t>
  </si>
  <si>
    <t>-258207070</t>
  </si>
  <si>
    <t>45</t>
  </si>
  <si>
    <t>895941332</t>
  </si>
  <si>
    <t>Osazení vpusti uliční z betonových dílců DN 450 skruž průběžná se zápachovou uzávěrkou</t>
  </si>
  <si>
    <t>-734824017</t>
  </si>
  <si>
    <t>https://podminky.urs.cz/item/CS_URS_2024_02/895941332</t>
  </si>
  <si>
    <t>46</t>
  </si>
  <si>
    <t>59224493</t>
  </si>
  <si>
    <t>vpusť uliční DN 450 skruž průběžná 450/645x50mm betonová se zápachovou uzávěrkou 150mm PVC</t>
  </si>
  <si>
    <t>-112218018</t>
  </si>
  <si>
    <t>47</t>
  </si>
  <si>
    <t>895941362</t>
  </si>
  <si>
    <t>Osazení vpusti uliční z betonových dílců DN 500 skruž středová 590 mm</t>
  </si>
  <si>
    <t>-696540958</t>
  </si>
  <si>
    <t>https://podminky.urs.cz/item/CS_URS_2024_02/895941362</t>
  </si>
  <si>
    <t>48</t>
  </si>
  <si>
    <t>59224462</t>
  </si>
  <si>
    <t>vpusť uliční DN 500 skruž průběžná vysoká betonová 500/590x65mm</t>
  </si>
  <si>
    <t>986825657</t>
  </si>
  <si>
    <t>49</t>
  </si>
  <si>
    <t>895941313</t>
  </si>
  <si>
    <t>Osazení vpusti uliční z betonových dílců DN 450 skruž horní 295 mm</t>
  </si>
  <si>
    <t>-1234428636</t>
  </si>
  <si>
    <t>https://podminky.urs.cz/item/CS_URS_2024_02/895941313</t>
  </si>
  <si>
    <t>50</t>
  </si>
  <si>
    <t>59224485</t>
  </si>
  <si>
    <t>vpusť uliční DN 450 skruž horní betonová 450/295x50mm</t>
  </si>
  <si>
    <t>-446414544</t>
  </si>
  <si>
    <t>51</t>
  </si>
  <si>
    <t>899204112</t>
  </si>
  <si>
    <t>Osazení mříží litinových včetně rámů a košů na bahno pro třídu zatížení D400, E600</t>
  </si>
  <si>
    <t>1161973122</t>
  </si>
  <si>
    <t>https://podminky.urs.cz/item/CS_URS_2024_02/899204112</t>
  </si>
  <si>
    <t>52</t>
  </si>
  <si>
    <t>59223260</t>
  </si>
  <si>
    <t>mříž vtoková litinová k uliční vpusti C250/D400 500x500mm</t>
  </si>
  <si>
    <t>656092643</t>
  </si>
  <si>
    <t>53</t>
  </si>
  <si>
    <t>59223871</t>
  </si>
  <si>
    <t>koš vysoký pro uliční vpusti žárově Pz plech pro rám 500/500mm</t>
  </si>
  <si>
    <t>1976724341</t>
  </si>
  <si>
    <t>54</t>
  </si>
  <si>
    <t>59224483R</t>
  </si>
  <si>
    <t>vpusť uliční DN 450 vyrovnávací prstenec pro rám 500x500mm</t>
  </si>
  <si>
    <t>677242182</t>
  </si>
  <si>
    <t>55</t>
  </si>
  <si>
    <t>899331111</t>
  </si>
  <si>
    <t>Výšková úprava uličního vstupu nebo vpusti do 200 mm zvýšením poklopu</t>
  </si>
  <si>
    <t>CS ÚRS 2023 01</t>
  </si>
  <si>
    <t>636250441</t>
  </si>
  <si>
    <t>https://podminky.urs.cz/item/CS_URS_2023_01/899331111</t>
  </si>
  <si>
    <t>stávající poklopy</t>
  </si>
  <si>
    <t>56</t>
  </si>
  <si>
    <t>899431111</t>
  </si>
  <si>
    <t>Výšková úprava uličního vstupu nebo vpusti do 200 mm zvýšením krycího hrnce, šoupěte nebo hydrantu bez úpravy armatur</t>
  </si>
  <si>
    <t>-143600971</t>
  </si>
  <si>
    <t>https://podminky.urs.cz/item/CS_URS_2023_01/899431111</t>
  </si>
  <si>
    <t>Ostatní konstrukce a práce, bourání</t>
  </si>
  <si>
    <t>57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</si>
  <si>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</si>
  <si>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</si>
  <si>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2091792716</t>
  </si>
  <si>
    <t>https://podminky.urs.cz/item/CS_URS_2024_02/916131213</t>
  </si>
  <si>
    <t>58</t>
  </si>
  <si>
    <t>59217031</t>
  </si>
  <si>
    <t>obrubník silniční betonový 1000x150x250mm</t>
  </si>
  <si>
    <t>958110202</t>
  </si>
  <si>
    <t>530*1,02</t>
  </si>
  <si>
    <t>59</t>
  </si>
  <si>
    <t>916111123</t>
  </si>
  <si>
    <t>Osazení silniční obruby z betonových tvarovek v jedné řadě s ložem tl. přes 50 do 100 mm s boční opěrou z betonu prostého, do lože z betonu prostého téže značky</t>
  </si>
  <si>
    <t>1942181233</t>
  </si>
  <si>
    <t>https://podminky.urs.cz/item/CS_URS_2024_02/916111123</t>
  </si>
  <si>
    <t>přídlažba</t>
  </si>
  <si>
    <t>60</t>
  </si>
  <si>
    <t>-199235380</t>
  </si>
  <si>
    <t>530*0,1*1,02</t>
  </si>
  <si>
    <t>61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</si>
  <si>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</si>
  <si>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</si>
  <si>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173148177</t>
  </si>
  <si>
    <t>https://podminky.urs.cz/item/CS_URS_2024_02/916231213</t>
  </si>
  <si>
    <t>předpoklad doplnění obrub do sjezdů a v místech chybějící podezdívky</t>
  </si>
  <si>
    <t>240</t>
  </si>
  <si>
    <t>62</t>
  </si>
  <si>
    <t>59217016</t>
  </si>
  <si>
    <t>obrubník betonový chodníkový 1000x80x250mm</t>
  </si>
  <si>
    <t>2123590704</t>
  </si>
  <si>
    <t>240*1,02</t>
  </si>
  <si>
    <t>63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</si>
  <si>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</si>
  <si>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</si>
  <si>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-1635169354</t>
  </si>
  <si>
    <t>https://podminky.urs.cz/item/CS_URS_2024_02/979054451</t>
  </si>
  <si>
    <t>64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</si>
  <si>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</si>
  <si>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</si>
  <si>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2111732537</t>
  </si>
  <si>
    <t>https://podminky.urs.cz/item/CS_URS_2024_02/979071121</t>
  </si>
  <si>
    <t>65</t>
  </si>
  <si>
    <t>919735112</t>
  </si>
  <si>
    <t>Řezání stávajícího živičného krytu nebo podkladu hloubky přes 50 do 100 mm</t>
  </si>
  <si>
    <t>1100386396</t>
  </si>
  <si>
    <t>https://podminky.urs.cz/item/CS_URS_2024_02/919735112</t>
  </si>
  <si>
    <t>7+7+7</t>
  </si>
  <si>
    <t>66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</si>
  <si>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</si>
  <si>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</si>
  <si>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1192891363</t>
  </si>
  <si>
    <t>https://podminky.urs.cz/item/CS_URS_2024_02/919732211</t>
  </si>
  <si>
    <t>67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</si>
  <si>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</si>
  <si>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</si>
  <si>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-595647692</t>
  </si>
  <si>
    <t>https://podminky.urs.cz/item/CS_URS_2024_02/966006132</t>
  </si>
  <si>
    <t>68</t>
  </si>
  <si>
    <t>914111111</t>
  </si>
  <si>
    <t>Montáž svislé dopravní značky základní velikosti do 1 m2 objímkami na sloupky nebo konzoly</t>
  </si>
  <si>
    <t>64119477</t>
  </si>
  <si>
    <t>https://podminky.urs.cz/item/CS_URS_2024_02/914111111</t>
  </si>
  <si>
    <t>69</t>
  </si>
  <si>
    <t>914511112</t>
  </si>
  <si>
    <t>Montáž sloupku dopravních značek délky do 3,5 m do hliníkové patky pro sloupek D 60 mm</t>
  </si>
  <si>
    <t>270184921</t>
  </si>
  <si>
    <t>https://podminky.urs.cz/item/CS_URS_2024_02/914511112</t>
  </si>
  <si>
    <t>70</t>
  </si>
  <si>
    <t>915121121</t>
  </si>
  <si>
    <t>Vodorovné dopravní značení stříkané barvou vodící čára bílá šířky 250 mm přerušovaná základní</t>
  </si>
  <si>
    <t>-317037591</t>
  </si>
  <si>
    <t>https://podminky.urs.cz/item/CS_URS_2024_02/915121121</t>
  </si>
  <si>
    <t>71</t>
  </si>
  <si>
    <t>915221122</t>
  </si>
  <si>
    <t>Vodorovné dopravní značení stříkaným plastem vodící čára bílá šířky 250 mm přerušovaná retroreflexní</t>
  </si>
  <si>
    <t>-605548277</t>
  </si>
  <si>
    <t>https://podminky.urs.cz/item/CS_URS_2024_02/915221122</t>
  </si>
  <si>
    <t>997</t>
  </si>
  <si>
    <t>Přesun sutě</t>
  </si>
  <si>
    <t>72</t>
  </si>
  <si>
    <t>997211511R</t>
  </si>
  <si>
    <t>Vodorovná doprava suti nebo vybouraných hmot suti se složením a hrubým urovnáním, na skládku včetně likvidace v souladu se zákonem o odpadech</t>
  </si>
  <si>
    <t>1090394962</t>
  </si>
  <si>
    <t>Poznámka k položce:_x000d_
stávající asfaltové vrstvy PAU T3 a T4, VIZ DOKLADY - ZPRÁVA Č. 43/2024 (nejedná se o nebezpečný odpad)</t>
  </si>
  <si>
    <t>z frézování</t>
  </si>
  <si>
    <t>227,125</t>
  </si>
  <si>
    <t>z odstranění podkladů živičných</t>
  </si>
  <si>
    <t>434,5+60,76</t>
  </si>
  <si>
    <t>73</t>
  </si>
  <si>
    <t>997221611</t>
  </si>
  <si>
    <t>Nakládání na dopravní prostředky pro vodorovnou dopravu suti</t>
  </si>
  <si>
    <t>-49599939</t>
  </si>
  <si>
    <t>https://podminky.urs.cz/item/CS_URS_2024_02/997221611</t>
  </si>
  <si>
    <t>Poznámka k položce:_x000d_
Nakladání suti z mezidepone - bude použito do sanace aktivní zóny komunikace.</t>
  </si>
  <si>
    <t>suť ze stávajících podkladních vrstev komunikace</t>
  </si>
  <si>
    <t>1145,5</t>
  </si>
  <si>
    <t xml:space="preserve">suť -  betonová dlažba ze sjezdů</t>
  </si>
  <si>
    <t>74</t>
  </si>
  <si>
    <t>001R</t>
  </si>
  <si>
    <t>Vodorovná doprava suti na mezideponii a zpět na stavbu - zajišťuje zhotovitel</t>
  </si>
  <si>
    <t>-1983775066</t>
  </si>
  <si>
    <t>Poznámka k položce:_x000d_
Suť bude převezena na mezideponi a zpět použita do sanace aktiivní zóny komunikace.</t>
  </si>
  <si>
    <t>998</t>
  </si>
  <si>
    <t>Přesun hmot</t>
  </si>
  <si>
    <t>75</t>
  </si>
  <si>
    <t>998225111</t>
  </si>
  <si>
    <t>Přesun hmot pro komunikace s krytem z kameniva, monolitickým betonovým nebo živičným dopravní vzdálenost do 200 m jakékoliv délky objektu</t>
  </si>
  <si>
    <t>1568623413</t>
  </si>
  <si>
    <t>https://podminky.urs.cz/item/CS_URS_2024_02/998225111</t>
  </si>
  <si>
    <t>VRN</t>
  </si>
  <si>
    <t>Vedlejší rozpočtové náklady</t>
  </si>
  <si>
    <t>VRN1</t>
  </si>
  <si>
    <t>Průzkumné, geodetické a projektové práce</t>
  </si>
  <si>
    <t>76</t>
  </si>
  <si>
    <t>012203000</t>
  </si>
  <si>
    <t>Geodetické práce při provádění stavby</t>
  </si>
  <si>
    <t>1024</t>
  </si>
  <si>
    <t>-1048325319</t>
  </si>
  <si>
    <t>77</t>
  </si>
  <si>
    <t>012303000</t>
  </si>
  <si>
    <t>Geodetické práce po výstavbě</t>
  </si>
  <si>
    <t>-2001894990</t>
  </si>
  <si>
    <t>Poznámka k položce:_x000d_
zaměření skutečného provedení stavby</t>
  </si>
  <si>
    <t>78</t>
  </si>
  <si>
    <t>013254000</t>
  </si>
  <si>
    <t>Dokumentace skutečného provedení stavby</t>
  </si>
  <si>
    <t>800989599</t>
  </si>
  <si>
    <t>VRN3</t>
  </si>
  <si>
    <t>Zařízení staveniště</t>
  </si>
  <si>
    <t>79</t>
  </si>
  <si>
    <t>030001000</t>
  </si>
  <si>
    <t>-464929127</t>
  </si>
  <si>
    <t>80</t>
  </si>
  <si>
    <t>034303000</t>
  </si>
  <si>
    <t>Dopravní značení na staveništi včetně inženýrské činnosti</t>
  </si>
  <si>
    <t>kč</t>
  </si>
  <si>
    <t>798959342</t>
  </si>
  <si>
    <t>81</t>
  </si>
  <si>
    <t>039103000</t>
  </si>
  <si>
    <t>Rozebrání, bourání a odvoz zařízení staveniště</t>
  </si>
  <si>
    <t>1472386560</t>
  </si>
  <si>
    <t>SO 201 - VÝMĚNA VODOVODU</t>
  </si>
  <si>
    <t xml:space="preserve">    5 - Komunikace</t>
  </si>
  <si>
    <t>113107183</t>
  </si>
  <si>
    <t>Odstranění podkladů nebo krytů strojně plochy jednotlivě přes 50 m2 do 200 m2 s přemístěním hmot na skládku na vzdálenost do 20 m nebo s naložením na dopravní prostředek živičných, o tl. vrstvy přes 100 do 150 mm</t>
  </si>
  <si>
    <t>CS ÚRS 2024 01</t>
  </si>
  <si>
    <t>https://podminky.urs.cz/item/CS_URS_2024_01/113107183</t>
  </si>
  <si>
    <t>MK - asfaltový kryt: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</si>
  <si>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</si>
  <si>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</si>
  <si>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https://podminky.urs.cz/item/CS_URS_2024_01/113107222</t>
  </si>
  <si>
    <t>chodník:</t>
  </si>
  <si>
    <t>"přípojky"26*2,0*0,8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</si>
  <si>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</si>
  <si>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</si>
  <si>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https://podminky.urs.cz/item/CS_URS_2024_01/113107223</t>
  </si>
  <si>
    <t>MK:</t>
  </si>
  <si>
    <t>"řad"(71,3+226,3)*1,0</t>
  </si>
  <si>
    <t>"přípojky"(107,2+31-26*2,0)*0,8</t>
  </si>
  <si>
    <t>113201111</t>
  </si>
  <si>
    <t>Vytrhání obrub s vybouráním lože, s přemístěním hmot na skládku na vzdálenost do 3 m nebo s naložením na dopravní prostředek chodníkových ležatých</t>
  </si>
  <si>
    <t>https://podminky.urs.cz/item/CS_URS_2024_01/113201111</t>
  </si>
  <si>
    <t>"přípojky"26*2,0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</si>
  <si>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</si>
  <si>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</t>
  </si>
  <si>
    <t>https://podminky.urs.cz/item/CS_URS_2024_01/119001401</t>
  </si>
  <si>
    <t>"řad"7*1,0</t>
  </si>
  <si>
    <t>"přípojky"21*0,8</t>
  </si>
  <si>
    <t>119001411</t>
  </si>
  <si>
    <t>https://podminky.urs.cz/item/CS_URS_2024_01/119001411</t>
  </si>
  <si>
    <t>"řad"19*1,0</t>
  </si>
  <si>
    <t>"přípojky"6*0,8</t>
  </si>
  <si>
    <t>119001421</t>
  </si>
  <si>
    <t>https://podminky.urs.cz/item/CS_URS_2024_01/119001421</t>
  </si>
  <si>
    <t>"řad"13*1,0</t>
  </si>
  <si>
    <t>"přípojky"(13+16*4+2)*0,8</t>
  </si>
  <si>
    <t>120001101</t>
  </si>
  <si>
    <t>Příplatek k cenám vykopávek za ztížení vykopávky v blízkosti podzemního vedení nebo výbušnin v horninách jakékoliv třídy</t>
  </si>
  <si>
    <t>https://podminky.urs.cz/item/CS_URS_2024_01/120001101</t>
  </si>
  <si>
    <t>23,8*1,0*1,2</t>
  </si>
  <si>
    <t>23,8*1,0*1,0</t>
  </si>
  <si>
    <t>76,2*1,0*1,0</t>
  </si>
  <si>
    <t>132254204</t>
  </si>
  <si>
    <t>Hloubení zapažených rýh šířky přes 800 do 2 000 mm strojně s urovnáním dna do předepsaného profilu a spádu v hornině třídy těžitelnosti I skupiny 3 přes 100 do 500 m3</t>
  </si>
  <si>
    <t>https://podminky.urs.cz/item/CS_URS_2024_01/132254204</t>
  </si>
  <si>
    <t>"řad"(71,3+226,3)*1,9*1,0</t>
  </si>
  <si>
    <t>"přípojky "(107,2+31,0)*1,6*0,8</t>
  </si>
  <si>
    <t>Mezisoučet</t>
  </si>
  <si>
    <t>"-chodník, MK"-(41,6*0,15)-(366,56*0,35)</t>
  </si>
  <si>
    <t>"50% 3.tř." 0,5*607,8</t>
  </si>
  <si>
    <t>132354204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</si>
  <si>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</si>
  <si>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https://podminky.urs.cz/item/CS_URS_2024_01/132354204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</si>
  <si>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</si>
  <si>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</si>
  <si>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</si>
  <si>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"řad"(71,3+226,3)*1,9*2</t>
  </si>
  <si>
    <t>"přípojky "(107,2+31,0)*1,6*2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</si>
  <si>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</si>
  <si>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</si>
  <si>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</si>
  <si>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</si>
  <si>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</si>
  <si>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https://podminky.urs.cz/item/CS_URS_2024_01/162551108</t>
  </si>
  <si>
    <t>"na mezideponii a zpět"0,5*415,985*2</t>
  </si>
  <si>
    <t>167151111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</si>
  <si>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</si>
  <si>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</si>
  <si>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0,5*415,985</t>
  </si>
  <si>
    <t>171201211R</t>
  </si>
  <si>
    <t>Vodorovné přemístění výkopku nebo sypaniny po suchu na obvyklém dopravním prostředku a jeho likvidace v souladu se zákonem 185/2001 Sb., vč. poplatku za likvidaci</t>
  </si>
  <si>
    <t>přebytečný výkopek na skládku:</t>
  </si>
  <si>
    <t>"výkop" 2*303,90</t>
  </si>
  <si>
    <t>"-zásyp nazpět" -415,985*0,5</t>
  </si>
  <si>
    <t>"podklad chodník, MK"41,6*0,15+366,56*0,35</t>
  </si>
  <si>
    <t>534,343*1,8</t>
  </si>
  <si>
    <t>174101101</t>
  </si>
  <si>
    <t>https://podminky.urs.cz/item/CS_URS_2024_01/174101101</t>
  </si>
  <si>
    <t>"výkop" 2*303,9</t>
  </si>
  <si>
    <t>"-lože"-40,816</t>
  </si>
  <si>
    <t>"-obsyp"-150,999</t>
  </si>
  <si>
    <t>58331200</t>
  </si>
  <si>
    <t>štěrkopísek netříděný</t>
  </si>
  <si>
    <t>"výměna zásypového materiálu - 50%"</t>
  </si>
  <si>
    <t>415,985*0,5*1,9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</si>
  <si>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</si>
  <si>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</si>
  <si>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"řad"71,3*0,4*1,0+226,3*0,38*1,0</t>
  </si>
  <si>
    <t>"přípojky "(107,2+31,0)*0,33*0,8</t>
  </si>
  <si>
    <t>58341341</t>
  </si>
  <si>
    <t>kamenivo drcené drobné frakce 0/4</t>
  </si>
  <si>
    <t>"přípojky "36,485*2,05</t>
  </si>
  <si>
    <t>58344155</t>
  </si>
  <si>
    <t>štěrkodrť frakce 0/22</t>
  </si>
  <si>
    <t>"řad"114,514*2,0</t>
  </si>
  <si>
    <t>451572111</t>
  </si>
  <si>
    <t>Lože pod potrubí, stoky a drobné objekty v otevřeném výkopu z kameniva drobného těženého 0 až 4 mm</t>
  </si>
  <si>
    <t>https://podminky.urs.cz/item/CS_URS_2024_01/451572111</t>
  </si>
  <si>
    <t>"řad"(71,3+226,3)*0,1*1,0</t>
  </si>
  <si>
    <t>"přípojky "(107,2+31,0)*0,1*0,8</t>
  </si>
  <si>
    <t>Komunikace</t>
  </si>
  <si>
    <t>564851011.1</t>
  </si>
  <si>
    <t>Provizorní podklad chodníku ze štěrkodrti ŠD s rozprostřením a zhutněním plochy jednotlivě do 100 m2, po zhutnění tl. 150 mm</t>
  </si>
  <si>
    <t>"přípojky chodník"41,6</t>
  </si>
  <si>
    <t>564871016.1</t>
  </si>
  <si>
    <t>Provizorní podklad komunikace ze štěrkodrti ŠD s rozprostřením a zhutněním plochy jednotlivě do 100 m2, po zhutnění tl. 300 mm</t>
  </si>
  <si>
    <t>"řady, přípojky MK asfaltová komunikace"366,56</t>
  </si>
  <si>
    <t>565145101</t>
  </si>
  <si>
    <t>Asfaltový beton vrstva podkladní ACP 16 (obalované kamenivo střednězrnné - OKS) s rozprostřením a zhutněním v pruhu šířky do 1,5 m, po zhutnění tl. 60 mm</t>
  </si>
  <si>
    <t>https://podminky.urs.cz/item/CS_URS_2024_01/565145101</t>
  </si>
  <si>
    <t>"MK asfaltová komunikace"10</t>
  </si>
  <si>
    <t>577134031</t>
  </si>
  <si>
    <t>Asfaltový beton vrstva obrusná ACO 11 (ABS) s rozprostřením a se zhutněním z modifikovaného asfaltu v pruhu šířky do 1,5 m, po zhutnění tl. 40 mm</t>
  </si>
  <si>
    <t>https://podminky.urs.cz/item/CS_URS_2024_01/577134031</t>
  </si>
  <si>
    <t>"MK-asfaltová komunikace"10</t>
  </si>
  <si>
    <t>851241131</t>
  </si>
  <si>
    <t>Montáž potrubí z trub litinových tlakových hrdlových v otevřeném výkopu s integrovaným těsněním DN 80</t>
  </si>
  <si>
    <t>https://podminky.urs.cz/item/CS_URS_2024_01/851241131</t>
  </si>
  <si>
    <t>"řad2"226,3</t>
  </si>
  <si>
    <t>55253000</t>
  </si>
  <si>
    <t>trouba vodovodní litinová hrdlová Pz dl 6m DN 80</t>
  </si>
  <si>
    <t>55291029</t>
  </si>
  <si>
    <t>kroužek těsnící gumový TYTON-SIT-PLUS DN 80 pro vodovodní potrubí</t>
  </si>
  <si>
    <t>851261131</t>
  </si>
  <si>
    <t>Montáž potrubí z trub litinových tlakových hrdlových v otevřeném výkopu s integrovaným těsněním DN 100</t>
  </si>
  <si>
    <t>https://podminky.urs.cz/item/CS_URS_2024_01/851261131</t>
  </si>
  <si>
    <t>"řad1"71,3</t>
  </si>
  <si>
    <t>55253001</t>
  </si>
  <si>
    <t>trouba vodovodní litinová hrdlová Pz dl 6m DN 100</t>
  </si>
  <si>
    <t>71,3*1,01 "Přepočtené koeficientem množství</t>
  </si>
  <si>
    <t>55291030</t>
  </si>
  <si>
    <t>kroužek těsnící gumový TYTON-SIT-PLUS DN 100 pro vodovodní potrubí</t>
  </si>
  <si>
    <t>857241131</t>
  </si>
  <si>
    <t>Montáž litinových tvarovek na potrubí litinovém tlakovém jednoosých na potrubí z trub hrdlových v otevřeném výkopu, kanálu nebo v šachtě s integrovaným těsněním DN 80</t>
  </si>
  <si>
    <t>https://podminky.urs.cz/item/CS_URS_2024_01/857241131</t>
  </si>
  <si>
    <t>55253916</t>
  </si>
  <si>
    <t>koleno hrdlové z tvárné litiny,práškový epoxid tl 250µm MMK-kus DN 80-22,5°</t>
  </si>
  <si>
    <t>55253940</t>
  </si>
  <si>
    <t>koleno hrdlové z tvárné litiny,práškový epoxid tl 250µm MMK-kus DN 80-45°</t>
  </si>
  <si>
    <t>857242122</t>
  </si>
  <si>
    <t>Montáž litinových tvarovek na potrubí litinovém tlakovém jednoosých na potrubí z trub přírubových v otevřeném výkopu, kanálu nebo v šachtě DN 80</t>
  </si>
  <si>
    <t>https://podminky.urs.cz/item/CS_URS_2024_01/857242122</t>
  </si>
  <si>
    <t>55253892</t>
  </si>
  <si>
    <t>tvarovka přírubová s hrdlem z tvárné litiny,práškový epoxid tl 250µm EU-kus dl 130mm DN 80</t>
  </si>
  <si>
    <t>55251820</t>
  </si>
  <si>
    <t>koleno přírubové prodloužené s patkou pro připojení k hydrantu 80/90mm</t>
  </si>
  <si>
    <t>55252226</t>
  </si>
  <si>
    <t>trouba přírubová TT PN10/16/25/40 DN 80 dl 300mm</t>
  </si>
  <si>
    <t>31951015</t>
  </si>
  <si>
    <t>potrubní spojka jištěná proti posuvu hrdlo-hrdlo DN 80</t>
  </si>
  <si>
    <t>55288300PS80</t>
  </si>
  <si>
    <t>Přírubový spoj DN80 - nerez 8xM16/70, šroub, matka, těsnění</t>
  </si>
  <si>
    <t>kpl</t>
  </si>
  <si>
    <t>857244122</t>
  </si>
  <si>
    <t>Montáž litinových tvarovek na potrubí litinovém tlakovém odbočných na potrubí z trub přírubových v otevřeném výkopu, kanálu nebo v šachtě DN 80</t>
  </si>
  <si>
    <t>82</t>
  </si>
  <si>
    <t>https://podminky.urs.cz/item/CS_URS_2024_01/857244122</t>
  </si>
  <si>
    <t>55253511</t>
  </si>
  <si>
    <t>tvarovka přírubová litinová s přírubovou odbočkou,práškový epoxid tl 250µm T-kus DN 80/80</t>
  </si>
  <si>
    <t>84</t>
  </si>
  <si>
    <t>857261131</t>
  </si>
  <si>
    <t>Montáž litinových tvarovek na potrubí litinovém tlakovém jednoosých na potrubí z trub hrdlových v otevřeném výkopu, kanálu nebo v šachtě s integrovaným těsněním DN 100</t>
  </si>
  <si>
    <t>86</t>
  </si>
  <si>
    <t>https://podminky.urs.cz/item/CS_URS_2024_01/857261131</t>
  </si>
  <si>
    <t>55253953</t>
  </si>
  <si>
    <t>koleno hrdlové z tvárné litiny,práškový epoxid tl 250µm MMQ-kus DN 100-90°</t>
  </si>
  <si>
    <t>88</t>
  </si>
  <si>
    <t>55253917</t>
  </si>
  <si>
    <t>koleno hrdlové z tvárné litiny,práškový epoxid tl 250µm MMK-kus DN 100-22,5°</t>
  </si>
  <si>
    <t>90</t>
  </si>
  <si>
    <t>55253941</t>
  </si>
  <si>
    <t>koleno hrdlové z tvárné litiny,práškový epoxid tl 250µm MMK-kus DN 100-45°</t>
  </si>
  <si>
    <t>92</t>
  </si>
  <si>
    <t>857262122</t>
  </si>
  <si>
    <t>Montáž litinových tvarovek na potrubí litinovém tlakovém jednoosých na potrubí z trub přírubových v otevřeném výkopu, kanálu nebo v šachtě DN 100</t>
  </si>
  <si>
    <t>94</t>
  </si>
  <si>
    <t>https://podminky.urs.cz/item/CS_URS_2024_01/857262122</t>
  </si>
  <si>
    <t>55253893</t>
  </si>
  <si>
    <t>tvarovka přírubová s hrdlem z tvárné litiny,práškový epoxid tl 250µm EU-kus dl 130mm DN 100</t>
  </si>
  <si>
    <t>31951016</t>
  </si>
  <si>
    <t>potrubní spojka jištěná proti posuvu hrdlo-hrdlo DN 100</t>
  </si>
  <si>
    <t>98</t>
  </si>
  <si>
    <t>55288300PS100</t>
  </si>
  <si>
    <t>Přírubový spoj DN100 - nerez 8xM16/70, šroub, matka, těsnění</t>
  </si>
  <si>
    <t>857264122</t>
  </si>
  <si>
    <t>Montáž litinových tvarovek na potrubí litinovém tlakovém odbočných na potrubí z trub přírubových v otevřeném výkopu, kanálu nebo v šachtě DN 100</t>
  </si>
  <si>
    <t>102</t>
  </si>
  <si>
    <t>https://podminky.urs.cz/item/CS_URS_2024_01/857264122</t>
  </si>
  <si>
    <t>55253515</t>
  </si>
  <si>
    <t>tvarovka přírubová litinová s přírubovou odbočkou,práškový epoxid tl 250µm T-kus DN 100/80</t>
  </si>
  <si>
    <t>104</t>
  </si>
  <si>
    <t>871161211</t>
  </si>
  <si>
    <t>Montáž vodovodního potrubí z polyetylenu PE100 RC v otevřeném výkopu svařovaných elektrotvarovkou SDR 11/PN16 d 32 x 3,0 mm</t>
  </si>
  <si>
    <t>106</t>
  </si>
  <si>
    <t>https://podminky.urs.cz/item/CS_URS_2024_01/871161211</t>
  </si>
  <si>
    <t>107,2</t>
  </si>
  <si>
    <t>28613500</t>
  </si>
  <si>
    <t>potrubí vodovodní dvouvrstvé PE100 RC SDR11 32x3,0mm</t>
  </si>
  <si>
    <t>108</t>
  </si>
  <si>
    <t>107,2*1,015 "Přepočtené koeficientem množství</t>
  </si>
  <si>
    <t>871171211</t>
  </si>
  <si>
    <t>Montáž vodovodního potrubí z polyetylenu PE100 RC v otevřeném výkopu svařovaných elektrotvarovkou SDR 11/PN16 d 40 x 3,7 mm</t>
  </si>
  <si>
    <t>110</t>
  </si>
  <si>
    <t>https://podminky.urs.cz/item/CS_URS_2024_01/871171211</t>
  </si>
  <si>
    <t>31,0</t>
  </si>
  <si>
    <t>28613501</t>
  </si>
  <si>
    <t>potrubí vodovodní dvouvrstvé PE100 RC SDR11 40x3,7mm</t>
  </si>
  <si>
    <t>112</t>
  </si>
  <si>
    <t>31*1,015 "Přepočtené koeficientem množství</t>
  </si>
  <si>
    <t>879161111</t>
  </si>
  <si>
    <t>Montáž napojení vodovodní přípojky v otevřeném výkopu DN 25</t>
  </si>
  <si>
    <t>114</t>
  </si>
  <si>
    <t>https://podminky.urs.cz/item/CS_URS_2024_01/879161111</t>
  </si>
  <si>
    <t>31942800</t>
  </si>
  <si>
    <t>spojka potrubí mosaz 32x32</t>
  </si>
  <si>
    <t>116</t>
  </si>
  <si>
    <t>879171111</t>
  </si>
  <si>
    <t>Montáž napojení vodovodní přípojky v otevřeném výkopu DN 32</t>
  </si>
  <si>
    <t>118</t>
  </si>
  <si>
    <t>https://podminky.urs.cz/item/CS_URS_2024_01/879171111</t>
  </si>
  <si>
    <t>31942801</t>
  </si>
  <si>
    <t>spojka potrubí mosaz 40x40</t>
  </si>
  <si>
    <t>120</t>
  </si>
  <si>
    <t>891161324</t>
  </si>
  <si>
    <t>Montáž vodovodních armatur na potrubí šoupátek pro domovní přípojky s nástrčnými ISO konci PN16 DN 25</t>
  </si>
  <si>
    <t>122</t>
  </si>
  <si>
    <t>https://podminky.urs.cz/item/CS_URS_2024_01/891161324</t>
  </si>
  <si>
    <t>HWL.280000103216</t>
  </si>
  <si>
    <t>ŠOUPÁTKO ISO DOMOVNÍ PŘÍPOJKY 32-5/4"</t>
  </si>
  <si>
    <t>124</t>
  </si>
  <si>
    <t>HWL.960113018004</t>
  </si>
  <si>
    <t>SOUPRAVA ZEMNÍ TELESKOPICKÁ DOM. ŠOUPÁTKA-1,3-1,8 3/4"-2" (1,3-1,8m)</t>
  </si>
  <si>
    <t>126</t>
  </si>
  <si>
    <t>891171324</t>
  </si>
  <si>
    <t>Montáž vodovodních armatur na potrubí šoupátek pro domovní přípojky s nástrčnými ISO konci PN16 DN 32</t>
  </si>
  <si>
    <t>128</t>
  </si>
  <si>
    <t>https://podminky.urs.cz/item/CS_URS_2024_01/891171324</t>
  </si>
  <si>
    <t>HWL.280005404016</t>
  </si>
  <si>
    <t>ŠOUPÁTKO ISO DOMOVNÍ PŘÍPOJKY 40-2"</t>
  </si>
  <si>
    <t>130</t>
  </si>
  <si>
    <t>132</t>
  </si>
  <si>
    <t>891241112</t>
  </si>
  <si>
    <t>Montáž vodovodních armatur na potrubí šoupátek nebo klapek uzavíracích v otevřeném výkopu nebo v šachtách s osazením zemní soupravy (bez poklopů) DN 80</t>
  </si>
  <si>
    <t>134</t>
  </si>
  <si>
    <t>https://podminky.urs.cz/item/CS_URS_2024_01/891241112</t>
  </si>
  <si>
    <t>"Š3, ŠPH1"2</t>
  </si>
  <si>
    <t>HWL.400208000016</t>
  </si>
  <si>
    <t>ŠOUPĚ E2 PŘÍRUBOVÉ KRÁTKÉ 80</t>
  </si>
  <si>
    <t>136</t>
  </si>
  <si>
    <t>HWL.950205010003</t>
  </si>
  <si>
    <t>SOUPRAVA ZEMNÍ TELESKOPICKÁ E2-1,3 -1,8 50-100 (1,3-1,8m)</t>
  </si>
  <si>
    <t>138</t>
  </si>
  <si>
    <t>891247112</t>
  </si>
  <si>
    <t>Montáž vodovodních armatur na potrubí hydrantů podzemních (bez osazení poklopů) DN 80</t>
  </si>
  <si>
    <t>140</t>
  </si>
  <si>
    <t>https://podminky.urs.cz/item/CS_URS_2024_01/891247112</t>
  </si>
  <si>
    <t>HWL.D49008012516</t>
  </si>
  <si>
    <t>HYDRANT PODZEMNÍ PLNOPRŮTOKOVÝ 80/1,25 m</t>
  </si>
  <si>
    <t>142</t>
  </si>
  <si>
    <t>HWL.999900000000</t>
  </si>
  <si>
    <t>DRENÁŽNÍ OBAL K HYDRANTŮM</t>
  </si>
  <si>
    <t>144</t>
  </si>
  <si>
    <t>891261112</t>
  </si>
  <si>
    <t>Montáž vodovodních armatur na potrubí šoupátek nebo klapek uzavíracích v otevřeném výkopu nebo v šachtách s osazením zemní soupravy (bez poklopů) DN 100</t>
  </si>
  <si>
    <t>146</t>
  </si>
  <si>
    <t>https://podminky.urs.cz/item/CS_URS_2024_01/891261112</t>
  </si>
  <si>
    <t>"Š1, Š2, Š4"3</t>
  </si>
  <si>
    <t>HWL.400210000016</t>
  </si>
  <si>
    <t>ŠOUPĚ E2 PŘÍRUBOVÉ KRÁTKÉ 100</t>
  </si>
  <si>
    <t>148</t>
  </si>
  <si>
    <t>150</t>
  </si>
  <si>
    <t>891269111</t>
  </si>
  <si>
    <t>Montáž vodovodních armatur na potrubí navrtávacích pasů s ventilem Jt 1 MPa, na potrubí z trub litinových, ocelových nebo plastických hmot DN 100</t>
  </si>
  <si>
    <t>152</t>
  </si>
  <si>
    <t>https://podminky.urs.cz/item/CS_URS_2024_01/891269111</t>
  </si>
  <si>
    <t>HWL.335010005416</t>
  </si>
  <si>
    <t>PAS NAVRTÁVACÍ HACOM 100-5/4"</t>
  </si>
  <si>
    <t>154</t>
  </si>
  <si>
    <t>HWL.335008000216</t>
  </si>
  <si>
    <t>PAS NAVRTÁVACÍ HACOM 80-2"</t>
  </si>
  <si>
    <t>156</t>
  </si>
  <si>
    <t>HWL.335008005416</t>
  </si>
  <si>
    <t>PAS NAVRTÁVACÍ HACOM 80-5/4"</t>
  </si>
  <si>
    <t>158</t>
  </si>
  <si>
    <t>892241111</t>
  </si>
  <si>
    <t>Tlakové zkoušky vodou na potrubí DN do 80</t>
  </si>
  <si>
    <t>160</t>
  </si>
  <si>
    <t>https://podminky.urs.cz/item/CS_URS_2024_01/892241111</t>
  </si>
  <si>
    <t>226,3</t>
  </si>
  <si>
    <t>892271111</t>
  </si>
  <si>
    <t>Tlakové zkoušky vodou na potrubí DN 100 nebo 125</t>
  </si>
  <si>
    <t>162</t>
  </si>
  <si>
    <t>https://podminky.urs.cz/item/CS_URS_2024_01/892271111</t>
  </si>
  <si>
    <t>71,3</t>
  </si>
  <si>
    <t>892273122</t>
  </si>
  <si>
    <t>Proplach a dezinfekce vodovodního potrubí DN od 80 do 125</t>
  </si>
  <si>
    <t>164</t>
  </si>
  <si>
    <t>https://podminky.urs.cz/item/CS_URS_2024_01/892273122</t>
  </si>
  <si>
    <t>71,3+226,3</t>
  </si>
  <si>
    <t>83</t>
  </si>
  <si>
    <t>892372111</t>
  </si>
  <si>
    <t>Tlakové zkoušky vodou zabezpečení konců potrubí při tlakových zkouškách DN do 300</t>
  </si>
  <si>
    <t>166</t>
  </si>
  <si>
    <t>https://podminky.urs.cz/item/CS_URS_2024_01/892372111</t>
  </si>
  <si>
    <t>899401111.1</t>
  </si>
  <si>
    <t>Osazení poklopů litinových ventilových, pouze dodávka bez výškových úprav</t>
  </si>
  <si>
    <t>168</t>
  </si>
  <si>
    <t>85</t>
  </si>
  <si>
    <t>HWL.1650KASI0001</t>
  </si>
  <si>
    <t>POKLOP ULIČNÍ SAMONIVELAČNÍ PŘÍPOJKOVÝ BEZ LOGA VODA</t>
  </si>
  <si>
    <t>170</t>
  </si>
  <si>
    <t>899401112.1</t>
  </si>
  <si>
    <t>Osazení poklopů litinových šoupátkových, pouze dodávka bez výškových úprav</t>
  </si>
  <si>
    <t>172</t>
  </si>
  <si>
    <t>87</t>
  </si>
  <si>
    <t>HWL.1750KASI0001</t>
  </si>
  <si>
    <t>POKLOP ULIČNÍ SAMONIVELAČNÍ ŠOUPÁTKOVÝ (Z.S. TELE) VODA</t>
  </si>
  <si>
    <t>174</t>
  </si>
  <si>
    <t>899401113.1</t>
  </si>
  <si>
    <t>Osazení poklopů litinových hydrantových, pouze dodávka bez výškových úprav</t>
  </si>
  <si>
    <t>176</t>
  </si>
  <si>
    <t>89</t>
  </si>
  <si>
    <t>HWL.1950KASI0001</t>
  </si>
  <si>
    <t>POKLOP ULIČNÍ SAMONIVELAČNÍ HYDRANTOVÝ BEZ LOGA HYDRANT</t>
  </si>
  <si>
    <t>178</t>
  </si>
  <si>
    <t>899721111R</t>
  </si>
  <si>
    <t>Signalizační vodič na potrubí zelenožlutý CYY 10 mm2</t>
  </si>
  <si>
    <t>180</t>
  </si>
  <si>
    <t>91</t>
  </si>
  <si>
    <t>899722113</t>
  </si>
  <si>
    <t>Krytí potrubí z plastů výstražnou fólií z PVC šířky přes 25 do 34 cm</t>
  </si>
  <si>
    <t>182</t>
  </si>
  <si>
    <t>https://podminky.urs.cz/item/CS_URS_2024_01/899722113</t>
  </si>
  <si>
    <t>1484.ATYP.1</t>
  </si>
  <si>
    <t>Provedení provizorního vodovodu z PE40 s propojením na stávající vodovodní přípojky vč. montáže a dodávky potrubí a tvarovek, následná demontáž</t>
  </si>
  <si>
    <t>184</t>
  </si>
  <si>
    <t>93</t>
  </si>
  <si>
    <t>186</t>
  </si>
  <si>
    <t>https://podminky.urs.cz/item/CS_URS_2024_01/919732211</t>
  </si>
  <si>
    <t>"MK-asfaltová komunikace"9</t>
  </si>
  <si>
    <t>188</t>
  </si>
  <si>
    <t>https://podminky.urs.cz/item/CS_URS_2024_01/919735112</t>
  </si>
  <si>
    <t>95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</si>
  <si>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</si>
  <si>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chodníkových</t>
  </si>
  <si>
    <t>190</t>
  </si>
  <si>
    <t>https://podminky.urs.cz/item/CS_URS_2024_01/979024442</t>
  </si>
  <si>
    <t>997221551</t>
  </si>
  <si>
    <t>Vodorovná doprava suti bez naložení, ale se složením a s hrubým urovnáním ze sypkých materiálů, na vzdálenost do 1 km</t>
  </si>
  <si>
    <t>192</t>
  </si>
  <si>
    <t>https://podminky.urs.cz/item/CS_URS_2024_01/997221551</t>
  </si>
  <si>
    <t>"asfalt"3,16</t>
  </si>
  <si>
    <t>97</t>
  </si>
  <si>
    <t>997221559</t>
  </si>
  <si>
    <t>Vodorovná doprava suti bez naložení, ale se složením a s hrubým urovnáním Příplatek k ceně za každý další započatý 1 km přes 1 km</t>
  </si>
  <si>
    <t>194</t>
  </si>
  <si>
    <t>https://podminky.urs.cz/item/CS_URS_2024_01/997221559</t>
  </si>
  <si>
    <t>3,16*5</t>
  </si>
  <si>
    <t>997221645</t>
  </si>
  <si>
    <t>Poplatek za uložení stavebního odpadu na skládce (skládkovné) asfaltového bez obsahu dehtu zatříděného do Katalogu odpadů pod kódem 17 03 02</t>
  </si>
  <si>
    <t>196</t>
  </si>
  <si>
    <t>https://podminky.urs.cz/item/CS_URS_2024_01/997221645</t>
  </si>
  <si>
    <t>99</t>
  </si>
  <si>
    <t>Přesun hmot pro komunikace s krytem z kameniva, monolitickým betonovým nebo živičným dopravní vzdálenost do 200 m jakékoliv délky objektu</t>
  </si>
  <si>
    <t>198</t>
  </si>
  <si>
    <t>https://podminky.urs.cz/item/CS_URS_2024_01/998225111</t>
  </si>
  <si>
    <t>998273102</t>
  </si>
  <si>
    <t>Přesun hmot pro trubní vedení hloubené z trub litinových pro vodovody nebo kanalizace v otevřeném výkopu dopravní vzdálenost do 15 m</t>
  </si>
  <si>
    <t>200</t>
  </si>
  <si>
    <t>https://podminky.urs.cz/item/CS_URS_2024_01/998273102</t>
  </si>
  <si>
    <t>SO 301 - OPRAVY NA KANALIZACI</t>
  </si>
  <si>
    <t xml:space="preserve">    3 - Svislé a kompletní konstrukce</t>
  </si>
  <si>
    <t>"stoka"35,0*1,2</t>
  </si>
  <si>
    <t>"přípojky"4,0*1,0</t>
  </si>
  <si>
    <t>"přípojky"3*2,0</t>
  </si>
  <si>
    <t>115101201</t>
  </si>
  <si>
    <t>Čerpání vody na dopravní výšku do 10 m s uvažovaným průměrným přítokem do 500 l/min</t>
  </si>
  <si>
    <t>hod</t>
  </si>
  <si>
    <t>https://podminky.urs.cz/item/CS_URS_2024_01/115101201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</si>
  <si>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</si>
  <si>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</si>
  <si>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</si>
  <si>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https://podminky.urs.cz/item/CS_URS_2024_01/115101301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</si>
  <si>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</si>
  <si>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"stoka"5*1,2</t>
  </si>
  <si>
    <t>"přípojky"3*1,0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</si>
  <si>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</si>
  <si>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9*1,2*1,2</t>
  </si>
  <si>
    <t>3*1,0*1,2</t>
  </si>
  <si>
    <t>"stoka"35,0*(3,2+2,6)/2*1,2</t>
  </si>
  <si>
    <t>"přípojky "4,0*(3,2+2,6)/2*1,0</t>
  </si>
  <si>
    <t>"-MK"-(46,0*0,35)</t>
  </si>
  <si>
    <t>"50% 3.tř." 0,5*117,3</t>
  </si>
  <si>
    <t>151101102</t>
  </si>
  <si>
    <t>Zřízení pažení a rozepření stěn rýh pro podzemní vedení příložné pro jakoukoliv mezerovitost, hloubky přes 2 do 4 m</t>
  </si>
  <si>
    <t>https://podminky.urs.cz/item/CS_URS_2024_01/151101102</t>
  </si>
  <si>
    <t>"stoka"35,0*(3,2+2,6)/2*2</t>
  </si>
  <si>
    <t>"přípojky "4,0*(3,2+2,6)/2*2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</si>
  <si>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</si>
  <si>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</si>
  <si>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</si>
  <si>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"na mezideponii a zpět"0,5*83,4*2</t>
  </si>
  <si>
    <t>0,5*83,4</t>
  </si>
  <si>
    <t>"výkop" 2*58,65</t>
  </si>
  <si>
    <t>"-zásyp nazpět" -83,4*0,5</t>
  </si>
  <si>
    <t>"podklad MK"46,0*0,35</t>
  </si>
  <si>
    <t>91,7*1,8</t>
  </si>
  <si>
    <t>Zásyp sypaninou z jakékoliv horniny ručně s uložením výkopku ve vrstvách se zhutněním jam, šachet, rýh nebo kolem objektů v těchto vykopávkách</t>
  </si>
  <si>
    <t>"-lože"-6,9</t>
  </si>
  <si>
    <t>"-obsyp"-27,0</t>
  </si>
  <si>
    <t>83,4*0,5*1,9</t>
  </si>
  <si>
    <t>"stoka"35,0*(0,6*1,2-3,14*0,15*0,15)</t>
  </si>
  <si>
    <t>"přípojky "4,0*(0,45*1,0-3,14*0,075*0,075)</t>
  </si>
  <si>
    <t>"stoka, přípojky"24,456*2,0</t>
  </si>
  <si>
    <t>Svislé a kompletní konstrukce</t>
  </si>
  <si>
    <t>359901111</t>
  </si>
  <si>
    <t>Vyčištění stok jakékoliv výšky</t>
  </si>
  <si>
    <t>https://podminky.urs.cz/item/CS_URS_2024_01/359901111</t>
  </si>
  <si>
    <t>287,5+48,5+48,5</t>
  </si>
  <si>
    <t>359901211</t>
  </si>
  <si>
    <t>Monitoring stok (kamerový systém) jakékoli výšky nová kanalizace</t>
  </si>
  <si>
    <t>https://podminky.urs.cz/item/CS_URS_2024_01/359901211</t>
  </si>
  <si>
    <t>359901212</t>
  </si>
  <si>
    <t>Monitoring stok (kamerový systém) jakékoli výšky stávající kanalizace</t>
  </si>
  <si>
    <t>https://podminky.urs.cz/item/CS_URS_2024_01/359901212</t>
  </si>
  <si>
    <t>890451851</t>
  </si>
  <si>
    <t>Bourání šachet a jímek strojně velikosti obestavěného prostoru přes 3 do 5 m3 z prefabrikovaných skruží</t>
  </si>
  <si>
    <t>https://podminky.urs.cz/item/CS_URS_2024_01/890451851</t>
  </si>
  <si>
    <t>"Š1331"1,09*2,5</t>
  </si>
  <si>
    <t>Lože pod potrubí, stoky a drobné objekty v otevřeném výkopu ze štěrkodrtě 0-63 mm</t>
  </si>
  <si>
    <t>https://podminky.urs.cz/item/CS_URS_2024_01/451541111</t>
  </si>
  <si>
    <t>"stoka"35,0*0,15*1,2</t>
  </si>
  <si>
    <t>"přípojky "4,0*0,15*1,0</t>
  </si>
  <si>
    <t>452112112</t>
  </si>
  <si>
    <t>Osazení betonových dílců prstenců nebo rámů pod poklopy a mříže, výšky do 100 mm</t>
  </si>
  <si>
    <t>https://podminky.urs.cz/item/CS_URS_2024_01/452112112</t>
  </si>
  <si>
    <t>59224176</t>
  </si>
  <si>
    <t>prstenec šachtový vyrovnávací betonový 625x120x80mm</t>
  </si>
  <si>
    <t>59224187</t>
  </si>
  <si>
    <t>prstenec šachtový vyrovnávací betonový 625x120x100mm</t>
  </si>
  <si>
    <t>"stoka, přípojky MK asfaltová komunikace"46,0</t>
  </si>
  <si>
    <t>https://podminky.urs.cz/item/CS_URS_2024_01/871313121</t>
  </si>
  <si>
    <t>"přípojky"4*1,0</t>
  </si>
  <si>
    <t>871373121</t>
  </si>
  <si>
    <t>Montáž kanalizačního potrubí z tvrdého PVC-U hladkého plnostěnného tuhost SN 8 DN 315</t>
  </si>
  <si>
    <t>https://podminky.urs.cz/item/CS_URS_2024_01/871373121</t>
  </si>
  <si>
    <t>35,0</t>
  </si>
  <si>
    <t>28611109</t>
  </si>
  <si>
    <t>trubka kanalizační PVC-U plnostěnná jednovrstvá s rázovou odolností DN 315x6000mm SN12</t>
  </si>
  <si>
    <t>877315211</t>
  </si>
  <si>
    <t>Montáž tvarovek na kanalizačním plastovém potrubí z PP nebo PVC-U hladkého plnostěnného kolen, víček nebo hrdlových uzávěrů DN 150</t>
  </si>
  <si>
    <t>https://podminky.urs.cz/item/CS_URS_2024_01/877315211</t>
  </si>
  <si>
    <t>28611361.1</t>
  </si>
  <si>
    <t>koleno kanalizační PVC KG 160x45°, 30°, 15°</t>
  </si>
  <si>
    <t>3*4</t>
  </si>
  <si>
    <t>877395221</t>
  </si>
  <si>
    <t>Montáž tvarovek na kanalizačním plastovém potrubí z PP nebo PVC-U hladkého plnostěnného odboček DN 400</t>
  </si>
  <si>
    <t>https://podminky.urs.cz/item/CS_URS_2024_01/877395221</t>
  </si>
  <si>
    <t>28612227</t>
  </si>
  <si>
    <t>odbočka kanalizační plastová PVC KG DN 315x160/45° SN12/16</t>
  </si>
  <si>
    <t>1484SO2ATYP.1</t>
  </si>
  <si>
    <t>Napojení PVC300 do stávajícího otvoru KT300 v šachtě Š1331 vč. šachtové vložky a zatěsnění bet. směsí</t>
  </si>
  <si>
    <t>1484SO2ATYP.2</t>
  </si>
  <si>
    <t>Napojení PVC300 na stávající KT300 vč. přechodové manžety AC 3709 (345-370/310-330) a obetonování bet. směsí, variantně pomocí přechodové tvarovky KGUS315 vč. těsnění</t>
  </si>
  <si>
    <t>1484SO2ATYP.3</t>
  </si>
  <si>
    <t>Příplatek k cenám za zřízení kanalizační přípojky DN 150, vč. dodání přechodové spojky</t>
  </si>
  <si>
    <t>894411121</t>
  </si>
  <si>
    <t>Zřízení šachet kanalizačních z betonových dílců výšky vstupu do 1,50 m s obložením dna betonem tř. C 25/30, na potrubí DN přes 200 do 300</t>
  </si>
  <si>
    <t>https://podminky.urs.cz/item/CS_URS_2024_01/894411121</t>
  </si>
  <si>
    <t>"Š1331"1</t>
  </si>
  <si>
    <t>59224066</t>
  </si>
  <si>
    <t>skruž betonová DN 1000x250 PS 100x25x12cm</t>
  </si>
  <si>
    <t>59224312</t>
  </si>
  <si>
    <t>konus betonové šachty DN 1000 kanalizační 100x62,5x58cm tl stěny 12 stupadla poplastovaná</t>
  </si>
  <si>
    <t>59224348</t>
  </si>
  <si>
    <t>těsnění elastomerové pro spojení šachetních dílů DN 1000</t>
  </si>
  <si>
    <t>899104112.1</t>
  </si>
  <si>
    <t>Osazení poklopů litinových, ocelových nebo železobetonových včetně rámů pro třídu zatížení D400, E600, pouze dodávka bez výškové úpravy</t>
  </si>
  <si>
    <t>KSI.KDA93</t>
  </si>
  <si>
    <t>Kanalizační poklop Europa 9 PUR, rám betonolitinový v.160mm, s vybráním pro lapač, D 400, bez odvětrání, bez čepu, s logem města</t>
  </si>
  <si>
    <t>899304811</t>
  </si>
  <si>
    <t>Demontáž poklopů betonových a železobetonových včetně rámu, hmotnosti jednotlivě přes 150 kg</t>
  </si>
  <si>
    <t>https://podminky.urs.cz/item/CS_URS_2024_01/899304811</t>
  </si>
  <si>
    <t>ATYP.1484.1</t>
  </si>
  <si>
    <t>Bezvýkopová oprava potrubí-netěsná přípojka - oprava injektáží</t>
  </si>
  <si>
    <t>"bodová oprava TZ č.6,19,39, netěsná přípojka"3</t>
  </si>
  <si>
    <t>ATYP.1484.2</t>
  </si>
  <si>
    <t>Bezvýkopová oprava nedosazené odbočky, prodloužení odbočky do hl. řadu krátkou vložkou nebo injektáž</t>
  </si>
  <si>
    <t>"TZ p.č.5,8,24, nedosazená"3</t>
  </si>
  <si>
    <t>ATYP.1484.3</t>
  </si>
  <si>
    <t>Bezvýkopová oprava potrubí-přesazená odbočka roury - odbroušení, vybroušení a vytmelení napojení potrubí, přebroušení tmelu; variantně vložka vč.napojení přípojkového potrubí</t>
  </si>
  <si>
    <t xml:space="preserve">"bodová oprava TZ č. 7  přesazená odbočka"1</t>
  </si>
  <si>
    <t>ATYP.1484.4</t>
  </si>
  <si>
    <t>Bezvýkopová oprava potrubí- odbočka obezděná cihlami - vybroušení a vytmelení napojení potrubí, přebroušení tmelu; variantně vložka vč.napojení přípojkového potrubí</t>
  </si>
  <si>
    <t xml:space="preserve">"bodová oprava TZ č. 2,3,9,11,12,20,22,26,30,31,34,35,37   odbočka cihly"13</t>
  </si>
  <si>
    <t>ATYP.1484.5</t>
  </si>
  <si>
    <t>Bezvýkopová oprava potrubí- odbočka obezděná cihlami, betonové desky místo horní části hlavního potrubí - vybroušení a oprava injektáží okolo přípojkového potrubí, betonové desky ponechány; variantně vložka vč.napojení přípojkového potrubí</t>
  </si>
  <si>
    <t xml:space="preserve">"bodová oprava TZ č. 4  odbočka cihly, betonové desky"1</t>
  </si>
  <si>
    <t>ATYP.1484.6</t>
  </si>
  <si>
    <t>Bezvýkopová oprava potrubí- odbočka do zborcené části hlavního potrubíí - vybroušení, osazení sanační vložky, injektáž horní části mezikruží, otevření přípojky; variantně oprava výkopem</t>
  </si>
  <si>
    <t xml:space="preserve">"bodová oprava TZ č. 18,28,25,33,38  odbočka cihly, zborcení - vložka"5</t>
  </si>
  <si>
    <t>ATYP.1484.7</t>
  </si>
  <si>
    <t>Bezvýkopová oprava potrubí- podélná trhlina - vybroušení a vytmelení trhliny, přebroušení tmelu; variantně vložka</t>
  </si>
  <si>
    <t>"bodová oprava TZ č.16,21,23,32,40 podélná trhlina"5</t>
  </si>
  <si>
    <t>ATYP.1484.8</t>
  </si>
  <si>
    <t>"bodová oprava TZ č.1,13,14,15,27,17 příčná trhlina"6</t>
  </si>
  <si>
    <t>ATYP.1484.9</t>
  </si>
  <si>
    <t>Bezvýkopová oprava potrubí- zborcené části hlavního potrubíí - vybroušení, osazení sanační vložky, injektáž horní části mezikruží; variantně oprava výkopem</t>
  </si>
  <si>
    <t xml:space="preserve">"bodová oprava TZ č.10  zborcení - vložka"1</t>
  </si>
  <si>
    <t>ATYP.1484.10</t>
  </si>
  <si>
    <t>Bezvýkopová oprava potrubí - oprava zaslepení přípojky, střep - vybroušení vytmelení</t>
  </si>
  <si>
    <t>"TZ č.29,36, zaslepení, střep"2</t>
  </si>
  <si>
    <t>998274101</t>
  </si>
  <si>
    <t>Přesun hmot pro trubní vedení hloubené z trub betonových nebo železobetonových pro vodovody nebo kanalizace v otevřeném výkopu dopravní vzdálenost do 15 m</t>
  </si>
  <si>
    <t>https://podminky.urs.cz/item/CS_URS_2024_01/998274101</t>
  </si>
  <si>
    <t>SO 401 - VRN V+K</t>
  </si>
  <si>
    <t xml:space="preserve">    VRN2 - Příprava staveniště</t>
  </si>
  <si>
    <t xml:space="preserve">    VRN4 - Inženýrská činnost</t>
  </si>
  <si>
    <t>011314000</t>
  </si>
  <si>
    <t>Archeologický dohled</t>
  </si>
  <si>
    <t>…</t>
  </si>
  <si>
    <t>https://podminky.urs.cz/item/CS_URS_2024_01/011314000</t>
  </si>
  <si>
    <t>012002000</t>
  </si>
  <si>
    <t>Geodetické práce</t>
  </si>
  <si>
    <t>https://podminky.urs.cz/item/CS_URS_2024_01/012002000</t>
  </si>
  <si>
    <t>vytyčení prostorové polohy SO, hranic pozemků</t>
  </si>
  <si>
    <t>geodetické práce během výstavby</t>
  </si>
  <si>
    <t>geodetické práce skutečného provedení stavby</t>
  </si>
  <si>
    <t>dokumentace skutečného provedení stavby</t>
  </si>
  <si>
    <t>VRN2</t>
  </si>
  <si>
    <t>Příprava staveniště</t>
  </si>
  <si>
    <t>020001000</t>
  </si>
  <si>
    <t>https://podminky.urs.cz/item/CS_URS_2024_01/020001000</t>
  </si>
  <si>
    <t>vytyčení inž. sítí</t>
  </si>
  <si>
    <t>ruční kopání sond</t>
  </si>
  <si>
    <t>zpětné předání sítí jejich správcům</t>
  </si>
  <si>
    <t>zřízení, provoz a zrušení Zařízení staveniště</t>
  </si>
  <si>
    <t>Dopravní značení na staveništi</t>
  </si>
  <si>
    <t>https://podminky.urs.cz/item/CS_URS_2024_01/034303000</t>
  </si>
  <si>
    <t>stanovení dopravního značení</t>
  </si>
  <si>
    <t>zajištění zvláštního užívání komunikace a veřejného prostranství</t>
  </si>
  <si>
    <t>dopravní značení během stavby, zábrany</t>
  </si>
  <si>
    <t>výstražné značení, dočasné lávky, osvětlené výkopů</t>
  </si>
  <si>
    <t>VRN4</t>
  </si>
  <si>
    <t>Inženýrská činnost</t>
  </si>
  <si>
    <t>040001000</t>
  </si>
  <si>
    <t>043002000</t>
  </si>
  <si>
    <t>Zkoušky a ostatní měření</t>
  </si>
  <si>
    <t>https://podminky.urs.cz/item/CS_URS_2024_01/043002000</t>
  </si>
  <si>
    <t>zkoušky a měření - hutnící, kamerové, ověření funkčnosti identifikačního vodiče</t>
  </si>
  <si>
    <t>045203000</t>
  </si>
  <si>
    <t>Kompletační činnost</t>
  </si>
  <si>
    <t>https://podminky.urs.cz/item/CS_URS_2024_01/045203000</t>
  </si>
  <si>
    <t>kompletační a koordinační činnost</t>
  </si>
  <si>
    <t>SO 501 - VEŘEJNÉ OSVĚTLENÍ</t>
  </si>
  <si>
    <t>11 - Přípravné a přidružené práce</t>
  </si>
  <si>
    <t>56 - Podkladní vrstvy komunikací, letišť a ploch</t>
  </si>
  <si>
    <t>57 - Kryty pozemních komunikací, letišť a ploch z kameniva nebo živičné</t>
  </si>
  <si>
    <t>M21 - Elektromontáže</t>
  </si>
  <si>
    <t>M22 - Montáže sdělovací a zabezpečovací techniky</t>
  </si>
  <si>
    <t>M46 - Zemní práce při montážích</t>
  </si>
  <si>
    <t>M65 - Elektroinstalace</t>
  </si>
  <si>
    <t>16 - Přemístění výkopku</t>
  </si>
  <si>
    <t>19 - Hloubení pro podzemní stěny, ražení a hloubení důlní</t>
  </si>
  <si>
    <t>S - Přesuny sutí</t>
  </si>
  <si>
    <t>VORN - Vedlejší a ostatní rozpočtové náklady</t>
  </si>
  <si>
    <t>01VRN - Průzkumy, geodetické a projektové práce</t>
  </si>
  <si>
    <t>03VRN - Zařízení staveniště</t>
  </si>
  <si>
    <t>04VRN - Inženýrské činnosti</t>
  </si>
  <si>
    <t>Přípravné a přidružené práce</t>
  </si>
  <si>
    <t>113107320R00</t>
  </si>
  <si>
    <t>Odstranění podkladu pl. 50 m2,kam.těžené tl.20 cm</t>
  </si>
  <si>
    <t>113107530R00</t>
  </si>
  <si>
    <t>Odstranění podkladu pl. 50 m2,kam.drcené tl.30 cm</t>
  </si>
  <si>
    <t>919735113R00</t>
  </si>
  <si>
    <t>Řezání stávajícího živičného krytu tl. 10 - 15 cm</t>
  </si>
  <si>
    <t>113108310R00</t>
  </si>
  <si>
    <t>Odstranění asfaltové vrstvy pl. do 50 m2, tl.10 cm</t>
  </si>
  <si>
    <t>Podkladní vrstvy komunikací, letišť a ploch</t>
  </si>
  <si>
    <t>564861111R00</t>
  </si>
  <si>
    <t>Podklad ze štěrkodrti po zhutnění tloušťky 20 cm</t>
  </si>
  <si>
    <t>564782111R00</t>
  </si>
  <si>
    <t>Podklad z kam.drceného 32-63 po zhutnění 30 cm</t>
  </si>
  <si>
    <t>Kryty pozemních komunikací, letišť a ploch z kameniva nebo živičné</t>
  </si>
  <si>
    <t>578100010RA0</t>
  </si>
  <si>
    <t>Chodník z litého asfaltu</t>
  </si>
  <si>
    <t>M21</t>
  </si>
  <si>
    <t>Elektromontáže</t>
  </si>
  <si>
    <t>210202115R00</t>
  </si>
  <si>
    <t>Svítidlo veřejného osvětlení parkové</t>
  </si>
  <si>
    <t>210204002R00</t>
  </si>
  <si>
    <t>Stožár osvětlovací sadový - ocelový</t>
  </si>
  <si>
    <t>316735704</t>
  </si>
  <si>
    <t>Stožár TS-6 3° atyp. 159/89/60 vč.TPU nástřiku</t>
  </si>
  <si>
    <t>210204201R00</t>
  </si>
  <si>
    <t>Elektrovýzbroj stožáru pro 1 okruh</t>
  </si>
  <si>
    <t>31678610.A</t>
  </si>
  <si>
    <t>Stožárová rozvodnice SR 481/721 /E27 UN</t>
  </si>
  <si>
    <t>34111032</t>
  </si>
  <si>
    <t>Kabel silový s Cu jádrem 750 V CYKY 3 C x 1,5 mm2</t>
  </si>
  <si>
    <t>210010123R00</t>
  </si>
  <si>
    <t>Trubka ochranná z PE, uložená volně, DN do 47 mm</t>
  </si>
  <si>
    <t>3457114701</t>
  </si>
  <si>
    <t>Trubka kabelová chránička KOPOFLEX KF 09050</t>
  </si>
  <si>
    <t>210010125R00</t>
  </si>
  <si>
    <t>Trubka ochranná z PE, uložená volně, DN do 100 mm</t>
  </si>
  <si>
    <t>3457114705</t>
  </si>
  <si>
    <t>Trubka kabelová chránička KOPOFLEX KF 09110</t>
  </si>
  <si>
    <t>210220022R00</t>
  </si>
  <si>
    <t>Vedení uzemňovací v zemi FeZn, D 8 - 10 mm</t>
  </si>
  <si>
    <t>156112270000</t>
  </si>
  <si>
    <t xml:space="preserve">Drát ocelový pozinkovaný 426406  D 10 mm</t>
  </si>
  <si>
    <t>kg</t>
  </si>
  <si>
    <t>210220301R00</t>
  </si>
  <si>
    <t>Svorka hromosvodová do 2 šroubů /SS, SZ, SO/</t>
  </si>
  <si>
    <t>35441885</t>
  </si>
  <si>
    <t>Svorka spojovací SS pro lano d 8-10 mm</t>
  </si>
  <si>
    <t>35441895</t>
  </si>
  <si>
    <t xml:space="preserve">Svorka připojovací SP  kovových částí d 6-12 mm</t>
  </si>
  <si>
    <t>210810013R00</t>
  </si>
  <si>
    <t>Kabel CYKY-m 750 V 4 x 10 mm2 volně uložený</t>
  </si>
  <si>
    <t>34111076</t>
  </si>
  <si>
    <t>Kabel silový s Cu jádrem 750 V CYKY 4 x10 mm2</t>
  </si>
  <si>
    <t>210901071R00</t>
  </si>
  <si>
    <t>Kabel silový AYKY 1kV 4 x 35 mm2 volně uložený</t>
  </si>
  <si>
    <t>34113204</t>
  </si>
  <si>
    <t xml:space="preserve">Kabel silový s Al jádrem 1 kV 1-AYKY  4B x 35 mm2</t>
  </si>
  <si>
    <t>210100251R00</t>
  </si>
  <si>
    <t>Ukončení celoplast. kabelů zákl./pás.do 4x10 mm2</t>
  </si>
  <si>
    <t>210100253R00</t>
  </si>
  <si>
    <t>Ukončení celoplast. kabelů zákl./pás.do 4x50 mm2</t>
  </si>
  <si>
    <t>210100001R00</t>
  </si>
  <si>
    <t>Ukončení vodičů v rozvaděči + zapojení do 2,5 mm2</t>
  </si>
  <si>
    <t>210100003R00</t>
  </si>
  <si>
    <t>Ukončení vodičů v rozvaděči + zapojení do 16 mm2</t>
  </si>
  <si>
    <t>210100005R00</t>
  </si>
  <si>
    <t>Ukončení vodičů v rozvaděči + zapojení do 35 mm2</t>
  </si>
  <si>
    <t>211190003R00</t>
  </si>
  <si>
    <t>Osazení pilíře</t>
  </si>
  <si>
    <t>35711643</t>
  </si>
  <si>
    <t>Rozvaděč RVO 40A atyp</t>
  </si>
  <si>
    <t>210102101R00</t>
  </si>
  <si>
    <t>Spojka gelová 4x25 mm2</t>
  </si>
  <si>
    <t>35435475</t>
  </si>
  <si>
    <t>ETELEC Spojka SHARK 525 WS gelová se svorkovnicí</t>
  </si>
  <si>
    <t>M22</t>
  </si>
  <si>
    <t>Montáže sdělovací a zabezpečovací techniky</t>
  </si>
  <si>
    <t>220890301R00</t>
  </si>
  <si>
    <t>Oživení, zapojení</t>
  </si>
  <si>
    <t>hod.</t>
  </si>
  <si>
    <t>220890202R00</t>
  </si>
  <si>
    <t>Revize</t>
  </si>
  <si>
    <t>M46</t>
  </si>
  <si>
    <t>Zemní práce při montážích</t>
  </si>
  <si>
    <t>460050704R00</t>
  </si>
  <si>
    <t>Jáma do 2 m3 pro stožár veř.osvětlení, hor.4</t>
  </si>
  <si>
    <t>460100023R00</t>
  </si>
  <si>
    <t>Pouzdrový základ 300x1500 mm v ose trasy kab.</t>
  </si>
  <si>
    <t>59221628</t>
  </si>
  <si>
    <t>Trouba betonová přímá TBP Q 300/1000/36 mm</t>
  </si>
  <si>
    <t>58922205</t>
  </si>
  <si>
    <t>Beton C 12/15</t>
  </si>
  <si>
    <t>58337320</t>
  </si>
  <si>
    <t>Štěrkopísek frakce 4-8 C</t>
  </si>
  <si>
    <t>460200164R00</t>
  </si>
  <si>
    <t>Výkop kabelové rýhy 35/80 cm hor.4</t>
  </si>
  <si>
    <t>460200304R00</t>
  </si>
  <si>
    <t>Výkop kabelové rýhy 50/120 cm hor.4</t>
  </si>
  <si>
    <t>460490012R00</t>
  </si>
  <si>
    <t>Zakrytí kabelu výstražnou folií PVC, šířka 33 cm</t>
  </si>
  <si>
    <t>673909992034</t>
  </si>
  <si>
    <t>Fólie výstražná šířka 34 cm červená</t>
  </si>
  <si>
    <t>460560164R00</t>
  </si>
  <si>
    <t>Zához rýhy 35/80 cm, hornina třídy 4</t>
  </si>
  <si>
    <t>460560304R00</t>
  </si>
  <si>
    <t>Zához rýhy 50/120 cm, hornina třídy 4</t>
  </si>
  <si>
    <t>979084113R00</t>
  </si>
  <si>
    <t>Vodorovná doprava hmot po suchu do 1000 m</t>
  </si>
  <si>
    <t>979084119R00</t>
  </si>
  <si>
    <t>Příplatek k přesunu hmot za každých dalších 1000 m</t>
  </si>
  <si>
    <t>460080101R00</t>
  </si>
  <si>
    <t>Rozbourání betonového základu</t>
  </si>
  <si>
    <t>460270103R00</t>
  </si>
  <si>
    <t>Rozbourání pilíře stávajícího zapínacího bodu</t>
  </si>
  <si>
    <t>M65</t>
  </si>
  <si>
    <t>Elektroinstalace</t>
  </si>
  <si>
    <t>650106461R00</t>
  </si>
  <si>
    <t>Demontáž elektrovýzbroje stožáru pro 1 okruh</t>
  </si>
  <si>
    <t>650106121R00</t>
  </si>
  <si>
    <t>Demontáž svítidla veřejného osvětlení na výložník</t>
  </si>
  <si>
    <t>650106221R00</t>
  </si>
  <si>
    <t>Demontáž sadového osvětlovacího stožáru - ocelový</t>
  </si>
  <si>
    <t>Přemístění výkopku</t>
  </si>
  <si>
    <t>162301102R00</t>
  </si>
  <si>
    <t>Vodorovné přemístění výkopku z hor.1-4 do 1000 m</t>
  </si>
  <si>
    <t>162701109R00</t>
  </si>
  <si>
    <t>Příplatek k vod. přemístění hor.1-4 za další 1 km</t>
  </si>
  <si>
    <t>Hloubení pro podzemní stěny, ražení a hloubení důlní</t>
  </si>
  <si>
    <t>199000005R00</t>
  </si>
  <si>
    <t>Poplatek za skládku zeminy 1- 4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</si>
  <si>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</si>
  <si>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</si>
  <si>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</si>
  <si>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</si>
  <si>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</si>
  <si>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</si>
  <si>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979990108R00</t>
  </si>
  <si>
    <t>Poplatek za skládku suti</t>
  </si>
  <si>
    <t>VORN</t>
  </si>
  <si>
    <t>Vedlejší a ostatní rozpočtové náklady</t>
  </si>
  <si>
    <t>01VRN</t>
  </si>
  <si>
    <t>Průzkumy, geodetické a projektové práce</t>
  </si>
  <si>
    <t>012002VRN</t>
  </si>
  <si>
    <t>Soubor</t>
  </si>
  <si>
    <t>03VRN</t>
  </si>
  <si>
    <t>031002VRN</t>
  </si>
  <si>
    <t>Přípravné práce</t>
  </si>
  <si>
    <t>04VRN</t>
  </si>
  <si>
    <t>Inženýrské činnosti</t>
  </si>
  <si>
    <t>040001VRN</t>
  </si>
  <si>
    <t>SEZNAM FIGUR</t>
  </si>
  <si>
    <t>Výměra</t>
  </si>
  <si>
    <t xml:space="preserve"> 01/ SO 101</t>
  </si>
  <si>
    <t>Použití figury: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</si>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</sst>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4553" TargetMode="External" /><Relationship Id="rId2" Type="http://schemas.openxmlformats.org/officeDocument/2006/relationships/hyperlink" Target="https://podminky.urs.cz/item/CS_URS_2024_02/113107242" TargetMode="External" /><Relationship Id="rId3" Type="http://schemas.openxmlformats.org/officeDocument/2006/relationships/hyperlink" Target="https://podminky.urs.cz/item/CS_URS_2024_02/113107241" TargetMode="External" /><Relationship Id="rId4" Type="http://schemas.openxmlformats.org/officeDocument/2006/relationships/hyperlink" Target="https://podminky.urs.cz/item/CS_URS_2024_02/113106187" TargetMode="External" /><Relationship Id="rId5" Type="http://schemas.openxmlformats.org/officeDocument/2006/relationships/hyperlink" Target="https://podminky.urs.cz/item/CS_URS_2024_02/113106171" TargetMode="External" /><Relationship Id="rId6" Type="http://schemas.openxmlformats.org/officeDocument/2006/relationships/hyperlink" Target="https://podminky.urs.cz/item/CS_URS_2024_02/113107224" TargetMode="External" /><Relationship Id="rId7" Type="http://schemas.openxmlformats.org/officeDocument/2006/relationships/hyperlink" Target="https://podminky.urs.cz/item/CS_URS_2024_02/113202111" TargetMode="External" /><Relationship Id="rId8" Type="http://schemas.openxmlformats.org/officeDocument/2006/relationships/hyperlink" Target="https://podminky.urs.cz/item/CS_URS_2024_02/122151106" TargetMode="External" /><Relationship Id="rId9" Type="http://schemas.openxmlformats.org/officeDocument/2006/relationships/hyperlink" Target="https://podminky.urs.cz/item/CS_URS_2024_02/132151104" TargetMode="External" /><Relationship Id="rId10" Type="http://schemas.openxmlformats.org/officeDocument/2006/relationships/hyperlink" Target="https://podminky.urs.cz/item/CS_URS_2024_02/17515110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71151103" TargetMode="External" /><Relationship Id="rId13" Type="http://schemas.openxmlformats.org/officeDocument/2006/relationships/hyperlink" Target="https://podminky.urs.cz/item/CS_URS_2024_02/181951112" TargetMode="External" /><Relationship Id="rId14" Type="http://schemas.openxmlformats.org/officeDocument/2006/relationships/hyperlink" Target="https://podminky.urs.cz/item/CS_URS_2024_02/212751106" TargetMode="External" /><Relationship Id="rId15" Type="http://schemas.openxmlformats.org/officeDocument/2006/relationships/hyperlink" Target="https://podminky.urs.cz/item/CS_URS_2024_02/451541111" TargetMode="External" /><Relationship Id="rId16" Type="http://schemas.openxmlformats.org/officeDocument/2006/relationships/hyperlink" Target="https://podminky.urs.cz/item/CS_URS_2024_02/564861111" TargetMode="External" /><Relationship Id="rId17" Type="http://schemas.openxmlformats.org/officeDocument/2006/relationships/hyperlink" Target="https://podminky.urs.cz/item/CS_URS_2024_02/564952111" TargetMode="External" /><Relationship Id="rId18" Type="http://schemas.openxmlformats.org/officeDocument/2006/relationships/hyperlink" Target="https://podminky.urs.cz/item/CS_URS_2024_02/564951313" TargetMode="External" /><Relationship Id="rId19" Type="http://schemas.openxmlformats.org/officeDocument/2006/relationships/hyperlink" Target="https://podminky.urs.cz/item/CS_URS_2024_02/577176121" TargetMode="External" /><Relationship Id="rId20" Type="http://schemas.openxmlformats.org/officeDocument/2006/relationships/hyperlink" Target="https://podminky.urs.cz/item/CS_URS_2024_02/573231106" TargetMode="External" /><Relationship Id="rId21" Type="http://schemas.openxmlformats.org/officeDocument/2006/relationships/hyperlink" Target="https://podminky.urs.cz/item/CS_URS_2024_02/577134221" TargetMode="External" /><Relationship Id="rId22" Type="http://schemas.openxmlformats.org/officeDocument/2006/relationships/hyperlink" Target="https://podminky.urs.cz/item/CS_URS_2024_02/596211113" TargetMode="External" /><Relationship Id="rId23" Type="http://schemas.openxmlformats.org/officeDocument/2006/relationships/hyperlink" Target="https://podminky.urs.cz/item/CS_URS_2024_02/596212213" TargetMode="External" /><Relationship Id="rId24" Type="http://schemas.openxmlformats.org/officeDocument/2006/relationships/hyperlink" Target="https://podminky.urs.cz/item/CS_URS_2024_02/596412210" TargetMode="External" /><Relationship Id="rId25" Type="http://schemas.openxmlformats.org/officeDocument/2006/relationships/hyperlink" Target="https://podminky.urs.cz/item/CS_URS_2024_02/871313121" TargetMode="External" /><Relationship Id="rId26" Type="http://schemas.openxmlformats.org/officeDocument/2006/relationships/hyperlink" Target="https://podminky.urs.cz/item/CS_URS_2024_02/877310310" TargetMode="External" /><Relationship Id="rId27" Type="http://schemas.openxmlformats.org/officeDocument/2006/relationships/hyperlink" Target="https://podminky.urs.cz/item/CS_URS_2024_02/895941302" TargetMode="External" /><Relationship Id="rId28" Type="http://schemas.openxmlformats.org/officeDocument/2006/relationships/hyperlink" Target="https://podminky.urs.cz/item/CS_URS_2024_02/895941332" TargetMode="External" /><Relationship Id="rId29" Type="http://schemas.openxmlformats.org/officeDocument/2006/relationships/hyperlink" Target="https://podminky.urs.cz/item/CS_URS_2024_02/895941362" TargetMode="External" /><Relationship Id="rId30" Type="http://schemas.openxmlformats.org/officeDocument/2006/relationships/hyperlink" Target="https://podminky.urs.cz/item/CS_URS_2024_02/895941313" TargetMode="External" /><Relationship Id="rId31" Type="http://schemas.openxmlformats.org/officeDocument/2006/relationships/hyperlink" Target="https://podminky.urs.cz/item/CS_URS_2024_02/899204112" TargetMode="External" /><Relationship Id="rId32" Type="http://schemas.openxmlformats.org/officeDocument/2006/relationships/hyperlink" Target="https://podminky.urs.cz/item/CS_URS_2023_01/899331111" TargetMode="External" /><Relationship Id="rId33" Type="http://schemas.openxmlformats.org/officeDocument/2006/relationships/hyperlink" Target="https://podminky.urs.cz/item/CS_URS_2023_01/899431111" TargetMode="External" /><Relationship Id="rId34" Type="http://schemas.openxmlformats.org/officeDocument/2006/relationships/hyperlink" Target="https://podminky.urs.cz/item/CS_URS_2024_02/916131213" TargetMode="External" /><Relationship Id="rId35" Type="http://schemas.openxmlformats.org/officeDocument/2006/relationships/hyperlink" Target="https://podminky.urs.cz/item/CS_URS_2024_02/916111123" TargetMode="External" /><Relationship Id="rId36" Type="http://schemas.openxmlformats.org/officeDocument/2006/relationships/hyperlink" Target="https://podminky.urs.cz/item/CS_URS_2024_02/916231213" TargetMode="External" /><Relationship Id="rId37" Type="http://schemas.openxmlformats.org/officeDocument/2006/relationships/hyperlink" Target="https://podminky.urs.cz/item/CS_URS_2024_02/979054451" TargetMode="External" /><Relationship Id="rId38" Type="http://schemas.openxmlformats.org/officeDocument/2006/relationships/hyperlink" Target="https://podminky.urs.cz/item/CS_URS_2024_02/979071121" TargetMode="External" /><Relationship Id="rId39" Type="http://schemas.openxmlformats.org/officeDocument/2006/relationships/hyperlink" Target="https://podminky.urs.cz/item/CS_URS_2024_02/919735112" TargetMode="External" /><Relationship Id="rId40" Type="http://schemas.openxmlformats.org/officeDocument/2006/relationships/hyperlink" Target="https://podminky.urs.cz/item/CS_URS_2024_02/919732211" TargetMode="External" /><Relationship Id="rId41" Type="http://schemas.openxmlformats.org/officeDocument/2006/relationships/hyperlink" Target="https://podminky.urs.cz/item/CS_URS_2024_02/966006132" TargetMode="External" /><Relationship Id="rId42" Type="http://schemas.openxmlformats.org/officeDocument/2006/relationships/hyperlink" Target="https://podminky.urs.cz/item/CS_URS_2024_02/914111111" TargetMode="External" /><Relationship Id="rId43" Type="http://schemas.openxmlformats.org/officeDocument/2006/relationships/hyperlink" Target="https://podminky.urs.cz/item/CS_URS_2024_02/914511112" TargetMode="External" /><Relationship Id="rId44" Type="http://schemas.openxmlformats.org/officeDocument/2006/relationships/hyperlink" Target="https://podminky.urs.cz/item/CS_URS_2024_02/915121121" TargetMode="External" /><Relationship Id="rId45" Type="http://schemas.openxmlformats.org/officeDocument/2006/relationships/hyperlink" Target="https://podminky.urs.cz/item/CS_URS_2024_02/915221122" TargetMode="External" /><Relationship Id="rId46" Type="http://schemas.openxmlformats.org/officeDocument/2006/relationships/hyperlink" Target="https://podminky.urs.cz/item/CS_URS_2024_02/997221611" TargetMode="External" /><Relationship Id="rId47" Type="http://schemas.openxmlformats.org/officeDocument/2006/relationships/hyperlink" Target="https://podminky.urs.cz/item/CS_URS_2024_02/998225111" TargetMode="External" /><Relationship Id="rId4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83" TargetMode="External" /><Relationship Id="rId2" Type="http://schemas.openxmlformats.org/officeDocument/2006/relationships/hyperlink" Target="https://podminky.urs.cz/item/CS_URS_2024_01/113107222" TargetMode="External" /><Relationship Id="rId3" Type="http://schemas.openxmlformats.org/officeDocument/2006/relationships/hyperlink" Target="https://podminky.urs.cz/item/CS_URS_2024_01/113107223" TargetMode="External" /><Relationship Id="rId4" Type="http://schemas.openxmlformats.org/officeDocument/2006/relationships/hyperlink" Target="https://podminky.urs.cz/item/CS_URS_2024_01/113201111" TargetMode="External" /><Relationship Id="rId5" Type="http://schemas.openxmlformats.org/officeDocument/2006/relationships/hyperlink" Target="https://podminky.urs.cz/item/CS_URS_2024_01/119001401" TargetMode="External" /><Relationship Id="rId6" Type="http://schemas.openxmlformats.org/officeDocument/2006/relationships/hyperlink" Target="https://podminky.urs.cz/item/CS_URS_2024_01/119001411" TargetMode="External" /><Relationship Id="rId7" Type="http://schemas.openxmlformats.org/officeDocument/2006/relationships/hyperlink" Target="https://podminky.urs.cz/item/CS_URS_2024_01/119001421" TargetMode="External" /><Relationship Id="rId8" Type="http://schemas.openxmlformats.org/officeDocument/2006/relationships/hyperlink" Target="https://podminky.urs.cz/item/CS_URS_2024_01/120001101" TargetMode="External" /><Relationship Id="rId9" Type="http://schemas.openxmlformats.org/officeDocument/2006/relationships/hyperlink" Target="https://podminky.urs.cz/item/CS_URS_2024_01/132254204" TargetMode="External" /><Relationship Id="rId10" Type="http://schemas.openxmlformats.org/officeDocument/2006/relationships/hyperlink" Target="https://podminky.urs.cz/item/CS_URS_2024_01/132354204" TargetMode="External" /><Relationship Id="rId11" Type="http://schemas.openxmlformats.org/officeDocument/2006/relationships/hyperlink" Target="https://podminky.urs.cz/item/CS_URS_2024_01/151101101" TargetMode="External" /><Relationship Id="rId12" Type="http://schemas.openxmlformats.org/officeDocument/2006/relationships/hyperlink" Target="https://podminky.urs.cz/item/CS_URS_2024_01/151101111" TargetMode="External" /><Relationship Id="rId13" Type="http://schemas.openxmlformats.org/officeDocument/2006/relationships/hyperlink" Target="https://podminky.urs.cz/item/CS_URS_2024_01/162551108" TargetMode="External" /><Relationship Id="rId14" Type="http://schemas.openxmlformats.org/officeDocument/2006/relationships/hyperlink" Target="https://podminky.urs.cz/item/CS_URS_2024_01/167151111" TargetMode="External" /><Relationship Id="rId15" Type="http://schemas.openxmlformats.org/officeDocument/2006/relationships/hyperlink" Target="https://podminky.urs.cz/item/CS_URS_2024_01/174101101" TargetMode="External" /><Relationship Id="rId16" Type="http://schemas.openxmlformats.org/officeDocument/2006/relationships/hyperlink" Target="https://podminky.urs.cz/item/CS_URS_2024_01/175151101" TargetMode="External" /><Relationship Id="rId17" Type="http://schemas.openxmlformats.org/officeDocument/2006/relationships/hyperlink" Target="https://podminky.urs.cz/item/CS_URS_2024_01/451572111" TargetMode="External" /><Relationship Id="rId18" Type="http://schemas.openxmlformats.org/officeDocument/2006/relationships/hyperlink" Target="https://podminky.urs.cz/item/CS_URS_2024_01/565145101" TargetMode="External" /><Relationship Id="rId19" Type="http://schemas.openxmlformats.org/officeDocument/2006/relationships/hyperlink" Target="https://podminky.urs.cz/item/CS_URS_2024_01/577134031" TargetMode="External" /><Relationship Id="rId20" Type="http://schemas.openxmlformats.org/officeDocument/2006/relationships/hyperlink" Target="https://podminky.urs.cz/item/CS_URS_2024_01/851241131" TargetMode="External" /><Relationship Id="rId21" Type="http://schemas.openxmlformats.org/officeDocument/2006/relationships/hyperlink" Target="https://podminky.urs.cz/item/CS_URS_2024_01/851261131" TargetMode="External" /><Relationship Id="rId22" Type="http://schemas.openxmlformats.org/officeDocument/2006/relationships/hyperlink" Target="https://podminky.urs.cz/item/CS_URS_2024_01/857241131" TargetMode="External" /><Relationship Id="rId23" Type="http://schemas.openxmlformats.org/officeDocument/2006/relationships/hyperlink" Target="https://podminky.urs.cz/item/CS_URS_2024_01/857242122" TargetMode="External" /><Relationship Id="rId24" Type="http://schemas.openxmlformats.org/officeDocument/2006/relationships/hyperlink" Target="https://podminky.urs.cz/item/CS_URS_2024_01/857244122" TargetMode="External" /><Relationship Id="rId25" Type="http://schemas.openxmlformats.org/officeDocument/2006/relationships/hyperlink" Target="https://podminky.urs.cz/item/CS_URS_2024_01/857261131" TargetMode="External" /><Relationship Id="rId26" Type="http://schemas.openxmlformats.org/officeDocument/2006/relationships/hyperlink" Target="https://podminky.urs.cz/item/CS_URS_2024_01/857262122" TargetMode="External" /><Relationship Id="rId27" Type="http://schemas.openxmlformats.org/officeDocument/2006/relationships/hyperlink" Target="https://podminky.urs.cz/item/CS_URS_2024_01/857264122" TargetMode="External" /><Relationship Id="rId28" Type="http://schemas.openxmlformats.org/officeDocument/2006/relationships/hyperlink" Target="https://podminky.urs.cz/item/CS_URS_2024_01/871161211" TargetMode="External" /><Relationship Id="rId29" Type="http://schemas.openxmlformats.org/officeDocument/2006/relationships/hyperlink" Target="https://podminky.urs.cz/item/CS_URS_2024_01/871171211" TargetMode="External" /><Relationship Id="rId30" Type="http://schemas.openxmlformats.org/officeDocument/2006/relationships/hyperlink" Target="https://podminky.urs.cz/item/CS_URS_2024_01/879161111" TargetMode="External" /><Relationship Id="rId31" Type="http://schemas.openxmlformats.org/officeDocument/2006/relationships/hyperlink" Target="https://podminky.urs.cz/item/CS_URS_2024_01/879171111" TargetMode="External" /><Relationship Id="rId32" Type="http://schemas.openxmlformats.org/officeDocument/2006/relationships/hyperlink" Target="https://podminky.urs.cz/item/CS_URS_2024_01/891161324" TargetMode="External" /><Relationship Id="rId33" Type="http://schemas.openxmlformats.org/officeDocument/2006/relationships/hyperlink" Target="https://podminky.urs.cz/item/CS_URS_2024_01/891171324" TargetMode="External" /><Relationship Id="rId34" Type="http://schemas.openxmlformats.org/officeDocument/2006/relationships/hyperlink" Target="https://podminky.urs.cz/item/CS_URS_2024_01/891241112" TargetMode="External" /><Relationship Id="rId35" Type="http://schemas.openxmlformats.org/officeDocument/2006/relationships/hyperlink" Target="https://podminky.urs.cz/item/CS_URS_2024_01/891247112" TargetMode="External" /><Relationship Id="rId36" Type="http://schemas.openxmlformats.org/officeDocument/2006/relationships/hyperlink" Target="https://podminky.urs.cz/item/CS_URS_2024_01/891261112" TargetMode="External" /><Relationship Id="rId37" Type="http://schemas.openxmlformats.org/officeDocument/2006/relationships/hyperlink" Target="https://podminky.urs.cz/item/CS_URS_2024_01/891269111" TargetMode="External" /><Relationship Id="rId38" Type="http://schemas.openxmlformats.org/officeDocument/2006/relationships/hyperlink" Target="https://podminky.urs.cz/item/CS_URS_2024_01/892241111" TargetMode="External" /><Relationship Id="rId39" Type="http://schemas.openxmlformats.org/officeDocument/2006/relationships/hyperlink" Target="https://podminky.urs.cz/item/CS_URS_2024_01/892271111" TargetMode="External" /><Relationship Id="rId40" Type="http://schemas.openxmlformats.org/officeDocument/2006/relationships/hyperlink" Target="https://podminky.urs.cz/item/CS_URS_2024_01/892273122" TargetMode="External" /><Relationship Id="rId41" Type="http://schemas.openxmlformats.org/officeDocument/2006/relationships/hyperlink" Target="https://podminky.urs.cz/item/CS_URS_2024_01/892372111" TargetMode="External" /><Relationship Id="rId42" Type="http://schemas.openxmlformats.org/officeDocument/2006/relationships/hyperlink" Target="https://podminky.urs.cz/item/CS_URS_2024_01/899722113" TargetMode="External" /><Relationship Id="rId43" Type="http://schemas.openxmlformats.org/officeDocument/2006/relationships/hyperlink" Target="https://podminky.urs.cz/item/CS_URS_2024_01/919732211" TargetMode="External" /><Relationship Id="rId44" Type="http://schemas.openxmlformats.org/officeDocument/2006/relationships/hyperlink" Target="https://podminky.urs.cz/item/CS_URS_2024_01/919735112" TargetMode="External" /><Relationship Id="rId45" Type="http://schemas.openxmlformats.org/officeDocument/2006/relationships/hyperlink" Target="https://podminky.urs.cz/item/CS_URS_2024_01/979024442" TargetMode="External" /><Relationship Id="rId46" Type="http://schemas.openxmlformats.org/officeDocument/2006/relationships/hyperlink" Target="https://podminky.urs.cz/item/CS_URS_2024_01/997221551" TargetMode="External" /><Relationship Id="rId47" Type="http://schemas.openxmlformats.org/officeDocument/2006/relationships/hyperlink" Target="https://podminky.urs.cz/item/CS_URS_2024_01/997221559" TargetMode="External" /><Relationship Id="rId48" Type="http://schemas.openxmlformats.org/officeDocument/2006/relationships/hyperlink" Target="https://podminky.urs.cz/item/CS_URS_2024_01/997221645" TargetMode="External" /><Relationship Id="rId49" Type="http://schemas.openxmlformats.org/officeDocument/2006/relationships/hyperlink" Target="https://podminky.urs.cz/item/CS_URS_2024_01/998225111" TargetMode="External" /><Relationship Id="rId50" Type="http://schemas.openxmlformats.org/officeDocument/2006/relationships/hyperlink" Target="https://podminky.urs.cz/item/CS_URS_2024_01/998273102" TargetMode="External" /><Relationship Id="rId5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223" TargetMode="External" /><Relationship Id="rId2" Type="http://schemas.openxmlformats.org/officeDocument/2006/relationships/hyperlink" Target="https://podminky.urs.cz/item/CS_URS_2024_01/113201111" TargetMode="External" /><Relationship Id="rId3" Type="http://schemas.openxmlformats.org/officeDocument/2006/relationships/hyperlink" Target="https://podminky.urs.cz/item/CS_URS_2024_01/115101201" TargetMode="External" /><Relationship Id="rId4" Type="http://schemas.openxmlformats.org/officeDocument/2006/relationships/hyperlink" Target="https://podminky.urs.cz/item/CS_URS_2024_01/115101301" TargetMode="External" /><Relationship Id="rId5" Type="http://schemas.openxmlformats.org/officeDocument/2006/relationships/hyperlink" Target="https://podminky.urs.cz/item/CS_URS_2024_01/119001401" TargetMode="External" /><Relationship Id="rId6" Type="http://schemas.openxmlformats.org/officeDocument/2006/relationships/hyperlink" Target="https://podminky.urs.cz/item/CS_URS_2024_01/119001421" TargetMode="External" /><Relationship Id="rId7" Type="http://schemas.openxmlformats.org/officeDocument/2006/relationships/hyperlink" Target="https://podminky.urs.cz/item/CS_URS_2024_01/120001101" TargetMode="External" /><Relationship Id="rId8" Type="http://schemas.openxmlformats.org/officeDocument/2006/relationships/hyperlink" Target="https://podminky.urs.cz/item/CS_URS_2024_01/132254204" TargetMode="External" /><Relationship Id="rId9" Type="http://schemas.openxmlformats.org/officeDocument/2006/relationships/hyperlink" Target="https://podminky.urs.cz/item/CS_URS_2024_01/132354204" TargetMode="External" /><Relationship Id="rId10" Type="http://schemas.openxmlformats.org/officeDocument/2006/relationships/hyperlink" Target="https://podminky.urs.cz/item/CS_URS_2024_01/151101102" TargetMode="External" /><Relationship Id="rId11" Type="http://schemas.openxmlformats.org/officeDocument/2006/relationships/hyperlink" Target="https://podminky.urs.cz/item/CS_URS_2024_01/151101112" TargetMode="External" /><Relationship Id="rId12" Type="http://schemas.openxmlformats.org/officeDocument/2006/relationships/hyperlink" Target="https://podminky.urs.cz/item/CS_URS_2024_01/162551108" TargetMode="External" /><Relationship Id="rId13" Type="http://schemas.openxmlformats.org/officeDocument/2006/relationships/hyperlink" Target="https://podminky.urs.cz/item/CS_URS_2024_01/167151111" TargetMode="External" /><Relationship Id="rId14" Type="http://schemas.openxmlformats.org/officeDocument/2006/relationships/hyperlink" Target="https://podminky.urs.cz/item/CS_URS_2024_01/174101101" TargetMode="External" /><Relationship Id="rId15" Type="http://schemas.openxmlformats.org/officeDocument/2006/relationships/hyperlink" Target="https://podminky.urs.cz/item/CS_URS_2024_01/175151101" TargetMode="External" /><Relationship Id="rId16" Type="http://schemas.openxmlformats.org/officeDocument/2006/relationships/hyperlink" Target="https://podminky.urs.cz/item/CS_URS_2024_01/359901111" TargetMode="External" /><Relationship Id="rId17" Type="http://schemas.openxmlformats.org/officeDocument/2006/relationships/hyperlink" Target="https://podminky.urs.cz/item/CS_URS_2024_01/359901211" TargetMode="External" /><Relationship Id="rId18" Type="http://schemas.openxmlformats.org/officeDocument/2006/relationships/hyperlink" Target="https://podminky.urs.cz/item/CS_URS_2024_01/359901212" TargetMode="External" /><Relationship Id="rId19" Type="http://schemas.openxmlformats.org/officeDocument/2006/relationships/hyperlink" Target="https://podminky.urs.cz/item/CS_URS_2024_01/890451851" TargetMode="External" /><Relationship Id="rId20" Type="http://schemas.openxmlformats.org/officeDocument/2006/relationships/hyperlink" Target="https://podminky.urs.cz/item/CS_URS_2024_01/451541111" TargetMode="External" /><Relationship Id="rId21" Type="http://schemas.openxmlformats.org/officeDocument/2006/relationships/hyperlink" Target="https://podminky.urs.cz/item/CS_URS_2024_01/452112112" TargetMode="External" /><Relationship Id="rId22" Type="http://schemas.openxmlformats.org/officeDocument/2006/relationships/hyperlink" Target="https://podminky.urs.cz/item/CS_URS_2024_01/871313121" TargetMode="External" /><Relationship Id="rId23" Type="http://schemas.openxmlformats.org/officeDocument/2006/relationships/hyperlink" Target="https://podminky.urs.cz/item/CS_URS_2024_01/871373121" TargetMode="External" /><Relationship Id="rId24" Type="http://schemas.openxmlformats.org/officeDocument/2006/relationships/hyperlink" Target="https://podminky.urs.cz/item/CS_URS_2024_01/877315211" TargetMode="External" /><Relationship Id="rId25" Type="http://schemas.openxmlformats.org/officeDocument/2006/relationships/hyperlink" Target="https://podminky.urs.cz/item/CS_URS_2024_01/877395221" TargetMode="External" /><Relationship Id="rId26" Type="http://schemas.openxmlformats.org/officeDocument/2006/relationships/hyperlink" Target="https://podminky.urs.cz/item/CS_URS_2024_01/894411121" TargetMode="External" /><Relationship Id="rId27" Type="http://schemas.openxmlformats.org/officeDocument/2006/relationships/hyperlink" Target="https://podminky.urs.cz/item/CS_URS_2024_01/899304811" TargetMode="External" /><Relationship Id="rId28" Type="http://schemas.openxmlformats.org/officeDocument/2006/relationships/hyperlink" Target="https://podminky.urs.cz/item/CS_URS_2024_01/998274101" TargetMode="External" /><Relationship Id="rId2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14000" TargetMode="External" /><Relationship Id="rId2" Type="http://schemas.openxmlformats.org/officeDocument/2006/relationships/hyperlink" Target="https://podminky.urs.cz/item/CS_URS_2024_01/012002000" TargetMode="External" /><Relationship Id="rId3" Type="http://schemas.openxmlformats.org/officeDocument/2006/relationships/hyperlink" Target="https://podminky.urs.cz/item/CS_URS_2024_01/020001000" TargetMode="External" /><Relationship Id="rId4" Type="http://schemas.openxmlformats.org/officeDocument/2006/relationships/hyperlink" Target="https://podminky.urs.cz/item/CS_URS_2024_01/034303000" TargetMode="External" /><Relationship Id="rId5" Type="http://schemas.openxmlformats.org/officeDocument/2006/relationships/hyperlink" Target="https://podminky.urs.cz/item/CS_URS_2024_01/043002000" TargetMode="External" /><Relationship Id="rId6" Type="http://schemas.openxmlformats.org/officeDocument/2006/relationships/hyperlink" Target="https://podminky.urs.cz/item/CS_URS_2024_01/045203000" TargetMode="External" /><Relationship Id="rId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povrchu komunikace, výměna vodovodu a opravy na kanalizaci v Klatovech 2025, 2. část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KLATOVY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2. 12. 2024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Klatovy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Ing. Tomáš Macán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Žižkovský Petr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ROUND(SUM(AG56:AG60),2)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ROUND(SUM(AS56:AS60),2)</f>
        <v>0</v>
      </c>
      <c r="AT55" s="122">
        <f>ROUND(SUM(AV55:AW55),2)</f>
        <v>0</v>
      </c>
      <c r="AU55" s="123">
        <f>ROUND(SUM(AU56:AU60),5)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ROUND(SUM(AZ56:AZ60),2)</f>
        <v>0</v>
      </c>
      <c r="BA55" s="122">
        <f>ROUND(SUM(BA56:BA60),2)</f>
        <v>0</v>
      </c>
      <c r="BB55" s="122">
        <f>ROUND(SUM(BB56:BB60),2)</f>
        <v>0</v>
      </c>
      <c r="BC55" s="122">
        <f>ROUND(SUM(BC56:BC60),2)</f>
        <v>0</v>
      </c>
      <c r="BD55" s="124">
        <f>ROUND(SUM(BD56:BD60),2)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16.5" customHeight="1">
      <c r="A56" s="126" t="s">
        <v>82</v>
      </c>
      <c r="B56" s="65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101 - KOMUNIKACE'!J32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'SO 101 - KOMUNIKACE'!P97</f>
        <v>0</v>
      </c>
      <c r="AV56" s="132">
        <f>'SO 101 - KOMUNIKACE'!J35</f>
        <v>0</v>
      </c>
      <c r="AW56" s="132">
        <f>'SO 101 - KOMUNIKACE'!J36</f>
        <v>0</v>
      </c>
      <c r="AX56" s="132">
        <f>'SO 101 - KOMUNIKACE'!J37</f>
        <v>0</v>
      </c>
      <c r="AY56" s="132">
        <f>'SO 101 - KOMUNIKACE'!J38</f>
        <v>0</v>
      </c>
      <c r="AZ56" s="132">
        <f>'SO 101 - KOMUNIKACE'!F35</f>
        <v>0</v>
      </c>
      <c r="BA56" s="132">
        <f>'SO 101 - KOMUNIKACE'!F36</f>
        <v>0</v>
      </c>
      <c r="BB56" s="132">
        <f>'SO 101 - KOMUNIKACE'!F37</f>
        <v>0</v>
      </c>
      <c r="BC56" s="132">
        <f>'SO 101 - KOMUNIKACE'!F38</f>
        <v>0</v>
      </c>
      <c r="BD56" s="134">
        <f>'SO 101 - KOMUNIKACE'!F39</f>
        <v>0</v>
      </c>
      <c r="BE56" s="4"/>
      <c r="BT56" s="135" t="s">
        <v>81</v>
      </c>
      <c r="BV56" s="135" t="s">
        <v>74</v>
      </c>
      <c r="BW56" s="135" t="s">
        <v>86</v>
      </c>
      <c r="BX56" s="135" t="s">
        <v>80</v>
      </c>
      <c r="CL56" s="135" t="s">
        <v>19</v>
      </c>
    </row>
    <row r="57" s="4" customFormat="1" ht="16.5" customHeight="1">
      <c r="A57" s="126" t="s">
        <v>82</v>
      </c>
      <c r="B57" s="65"/>
      <c r="C57" s="127"/>
      <c r="D57" s="127"/>
      <c r="E57" s="128" t="s">
        <v>87</v>
      </c>
      <c r="F57" s="128"/>
      <c r="G57" s="128"/>
      <c r="H57" s="128"/>
      <c r="I57" s="128"/>
      <c r="J57" s="127"/>
      <c r="K57" s="128" t="s">
        <v>88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201 - VÝMĚNA VODOVODU'!J32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v>0</v>
      </c>
      <c r="AT57" s="132">
        <f>ROUND(SUM(AV57:AW57),2)</f>
        <v>0</v>
      </c>
      <c r="AU57" s="133">
        <f>'SO 201 - VÝMĚNA VODOVODU'!P93</f>
        <v>0</v>
      </c>
      <c r="AV57" s="132">
        <f>'SO 201 - VÝMĚNA VODOVODU'!J35</f>
        <v>0</v>
      </c>
      <c r="AW57" s="132">
        <f>'SO 201 - VÝMĚNA VODOVODU'!J36</f>
        <v>0</v>
      </c>
      <c r="AX57" s="132">
        <f>'SO 201 - VÝMĚNA VODOVODU'!J37</f>
        <v>0</v>
      </c>
      <c r="AY57" s="132">
        <f>'SO 201 - VÝMĚNA VODOVODU'!J38</f>
        <v>0</v>
      </c>
      <c r="AZ57" s="132">
        <f>'SO 201 - VÝMĚNA VODOVODU'!F35</f>
        <v>0</v>
      </c>
      <c r="BA57" s="132">
        <f>'SO 201 - VÝMĚNA VODOVODU'!F36</f>
        <v>0</v>
      </c>
      <c r="BB57" s="132">
        <f>'SO 201 - VÝMĚNA VODOVODU'!F37</f>
        <v>0</v>
      </c>
      <c r="BC57" s="132">
        <f>'SO 201 - VÝMĚNA VODOVODU'!F38</f>
        <v>0</v>
      </c>
      <c r="BD57" s="134">
        <f>'SO 201 - VÝMĚNA VODOVODU'!F39</f>
        <v>0</v>
      </c>
      <c r="BE57" s="4"/>
      <c r="BT57" s="135" t="s">
        <v>81</v>
      </c>
      <c r="BV57" s="135" t="s">
        <v>74</v>
      </c>
      <c r="BW57" s="135" t="s">
        <v>89</v>
      </c>
      <c r="BX57" s="135" t="s">
        <v>80</v>
      </c>
      <c r="CL57" s="135" t="s">
        <v>19</v>
      </c>
    </row>
    <row r="58" s="4" customFormat="1" ht="16.5" customHeight="1">
      <c r="A58" s="126" t="s">
        <v>82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301 - OPRAVY NA KANALI...'!J32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85</v>
      </c>
      <c r="AR58" s="67"/>
      <c r="AS58" s="131">
        <v>0</v>
      </c>
      <c r="AT58" s="132">
        <f>ROUND(SUM(AV58:AW58),2)</f>
        <v>0</v>
      </c>
      <c r="AU58" s="133">
        <f>'SO 301 - OPRAVY NA KANALI...'!P92</f>
        <v>0</v>
      </c>
      <c r="AV58" s="132">
        <f>'SO 301 - OPRAVY NA KANALI...'!J35</f>
        <v>0</v>
      </c>
      <c r="AW58" s="132">
        <f>'SO 301 - OPRAVY NA KANALI...'!J36</f>
        <v>0</v>
      </c>
      <c r="AX58" s="132">
        <f>'SO 301 - OPRAVY NA KANALI...'!J37</f>
        <v>0</v>
      </c>
      <c r="AY58" s="132">
        <f>'SO 301 - OPRAVY NA KANALI...'!J38</f>
        <v>0</v>
      </c>
      <c r="AZ58" s="132">
        <f>'SO 301 - OPRAVY NA KANALI...'!F35</f>
        <v>0</v>
      </c>
      <c r="BA58" s="132">
        <f>'SO 301 - OPRAVY NA KANALI...'!F36</f>
        <v>0</v>
      </c>
      <c r="BB58" s="132">
        <f>'SO 301 - OPRAVY NA KANALI...'!F37</f>
        <v>0</v>
      </c>
      <c r="BC58" s="132">
        <f>'SO 301 - OPRAVY NA KANALI...'!F38</f>
        <v>0</v>
      </c>
      <c r="BD58" s="134">
        <f>'SO 301 - OPRAVY NA KANALI...'!F39</f>
        <v>0</v>
      </c>
      <c r="BE58" s="4"/>
      <c r="BT58" s="135" t="s">
        <v>81</v>
      </c>
      <c r="BV58" s="135" t="s">
        <v>74</v>
      </c>
      <c r="BW58" s="135" t="s">
        <v>92</v>
      </c>
      <c r="BX58" s="135" t="s">
        <v>80</v>
      </c>
      <c r="CL58" s="135" t="s">
        <v>19</v>
      </c>
    </row>
    <row r="59" s="4" customFormat="1" ht="16.5" customHeight="1">
      <c r="A59" s="126" t="s">
        <v>82</v>
      </c>
      <c r="B59" s="65"/>
      <c r="C59" s="127"/>
      <c r="D59" s="127"/>
      <c r="E59" s="128" t="s">
        <v>93</v>
      </c>
      <c r="F59" s="128"/>
      <c r="G59" s="128"/>
      <c r="H59" s="128"/>
      <c r="I59" s="128"/>
      <c r="J59" s="127"/>
      <c r="K59" s="128" t="s">
        <v>94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 401 - VRN V+K'!J32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85</v>
      </c>
      <c r="AR59" s="67"/>
      <c r="AS59" s="131">
        <v>0</v>
      </c>
      <c r="AT59" s="132">
        <f>ROUND(SUM(AV59:AW59),2)</f>
        <v>0</v>
      </c>
      <c r="AU59" s="133">
        <f>'SO 401 - VRN V+K'!P90</f>
        <v>0</v>
      </c>
      <c r="AV59" s="132">
        <f>'SO 401 - VRN V+K'!J35</f>
        <v>0</v>
      </c>
      <c r="AW59" s="132">
        <f>'SO 401 - VRN V+K'!J36</f>
        <v>0</v>
      </c>
      <c r="AX59" s="132">
        <f>'SO 401 - VRN V+K'!J37</f>
        <v>0</v>
      </c>
      <c r="AY59" s="132">
        <f>'SO 401 - VRN V+K'!J38</f>
        <v>0</v>
      </c>
      <c r="AZ59" s="132">
        <f>'SO 401 - VRN V+K'!F35</f>
        <v>0</v>
      </c>
      <c r="BA59" s="132">
        <f>'SO 401 - VRN V+K'!F36</f>
        <v>0</v>
      </c>
      <c r="BB59" s="132">
        <f>'SO 401 - VRN V+K'!F37</f>
        <v>0</v>
      </c>
      <c r="BC59" s="132">
        <f>'SO 401 - VRN V+K'!F38</f>
        <v>0</v>
      </c>
      <c r="BD59" s="134">
        <f>'SO 401 - VRN V+K'!F39</f>
        <v>0</v>
      </c>
      <c r="BE59" s="4"/>
      <c r="BT59" s="135" t="s">
        <v>81</v>
      </c>
      <c r="BV59" s="135" t="s">
        <v>74</v>
      </c>
      <c r="BW59" s="135" t="s">
        <v>95</v>
      </c>
      <c r="BX59" s="135" t="s">
        <v>80</v>
      </c>
      <c r="CL59" s="135" t="s">
        <v>19</v>
      </c>
    </row>
    <row r="60" s="4" customFormat="1" ht="16.5" customHeight="1">
      <c r="A60" s="126" t="s">
        <v>82</v>
      </c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501 - VEŘEJNÉ OSVĚTLENÍ'!J32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85</v>
      </c>
      <c r="AR60" s="67"/>
      <c r="AS60" s="136">
        <v>0</v>
      </c>
      <c r="AT60" s="137">
        <f>ROUND(SUM(AV60:AW60),2)</f>
        <v>0</v>
      </c>
      <c r="AU60" s="138">
        <f>'SO 501 - VEŘEJNÉ OSVĚTLENÍ'!P99</f>
        <v>0</v>
      </c>
      <c r="AV60" s="137">
        <f>'SO 501 - VEŘEJNÉ OSVĚTLENÍ'!J35</f>
        <v>0</v>
      </c>
      <c r="AW60" s="137">
        <f>'SO 501 - VEŘEJNÉ OSVĚTLENÍ'!J36</f>
        <v>0</v>
      </c>
      <c r="AX60" s="137">
        <f>'SO 501 - VEŘEJNÉ OSVĚTLENÍ'!J37</f>
        <v>0</v>
      </c>
      <c r="AY60" s="137">
        <f>'SO 501 - VEŘEJNÉ OSVĚTLENÍ'!J38</f>
        <v>0</v>
      </c>
      <c r="AZ60" s="137">
        <f>'SO 501 - VEŘEJNÉ OSVĚTLENÍ'!F35</f>
        <v>0</v>
      </c>
      <c r="BA60" s="137">
        <f>'SO 501 - VEŘEJNÉ OSVĚTLENÍ'!F36</f>
        <v>0</v>
      </c>
      <c r="BB60" s="137">
        <f>'SO 501 - VEŘEJNÉ OSVĚTLENÍ'!F37</f>
        <v>0</v>
      </c>
      <c r="BC60" s="137">
        <f>'SO 501 - VEŘEJNÉ OSVĚTLENÍ'!F38</f>
        <v>0</v>
      </c>
      <c r="BD60" s="139">
        <f>'SO 501 - VEŘEJNÉ OSVĚTLENÍ'!F39</f>
        <v>0</v>
      </c>
      <c r="BE60" s="4"/>
      <c r="BT60" s="135" t="s">
        <v>81</v>
      </c>
      <c r="BV60" s="135" t="s">
        <v>74</v>
      </c>
      <c r="BW60" s="135" t="s">
        <v>98</v>
      </c>
      <c r="BX60" s="135" t="s">
        <v>80</v>
      </c>
      <c r="CL60" s="135" t="s">
        <v>19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0lkkTs84iNj6fPEsmfp0I4d60AxKBTifvzZXb44PAjRB0QaXoRhxtkHvysZVweY/DhH2i2JkgnJLSmfXWOzorw==" hashValue="xISK/qcpMb7o0m9L6cGHs5MmLqC8P5pv6pjNpVfhpYoRJ8fiCgkPRe7ZMw7/+4zVYyzjY507tQJ/STnqV+fLOg==" algorithmName="SHA-512" password="CC35"/>
  <mergeCells count="62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101 - KOMUNIKACE'!C2" display="/"/>
    <hyperlink ref="A57" location="'SO 201 - VÝMĚNA VODOVODU'!C2" display="/"/>
    <hyperlink ref="A58" location="'SO 301 - OPRAVY NA KANALI...'!C2" display="/"/>
    <hyperlink ref="A59" location="'SO 401 - VRN V+K'!C2" display="/"/>
    <hyperlink ref="A60" location="'SO 501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  <c r="AZ2" s="140" t="s">
        <v>99</v>
      </c>
      <c r="BA2" s="140" t="s">
        <v>100</v>
      </c>
      <c r="BB2" s="140" t="s">
        <v>101</v>
      </c>
      <c r="BC2" s="140" t="s">
        <v>102</v>
      </c>
      <c r="BD2" s="140" t="s">
        <v>81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  <c r="AZ3" s="140" t="s">
        <v>103</v>
      </c>
      <c r="BA3" s="140" t="s">
        <v>104</v>
      </c>
      <c r="BB3" s="140" t="s">
        <v>101</v>
      </c>
      <c r="BC3" s="140" t="s">
        <v>105</v>
      </c>
      <c r="BD3" s="140" t="s">
        <v>81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  <c r="AZ4" s="140" t="s">
        <v>107</v>
      </c>
      <c r="BA4" s="140" t="s">
        <v>108</v>
      </c>
      <c r="BB4" s="140" t="s">
        <v>101</v>
      </c>
      <c r="BC4" s="140" t="s">
        <v>109</v>
      </c>
      <c r="BD4" s="140" t="s">
        <v>81</v>
      </c>
    </row>
    <row r="5" s="1" customFormat="1" ht="6.96" customHeight="1">
      <c r="B5" s="22"/>
      <c r="L5" s="22"/>
      <c r="AZ5" s="140" t="s">
        <v>110</v>
      </c>
      <c r="BA5" s="140" t="s">
        <v>111</v>
      </c>
      <c r="BB5" s="140" t="s">
        <v>101</v>
      </c>
      <c r="BC5" s="140" t="s">
        <v>112</v>
      </c>
      <c r="BD5" s="140" t="s">
        <v>81</v>
      </c>
    </row>
    <row r="6" s="1" customFormat="1" ht="12" customHeight="1">
      <c r="B6" s="22"/>
      <c r="D6" s="145" t="s">
        <v>16</v>
      </c>
      <c r="L6" s="22"/>
      <c r="AZ6" s="140" t="s">
        <v>113</v>
      </c>
      <c r="BA6" s="140" t="s">
        <v>113</v>
      </c>
      <c r="BB6" s="140" t="s">
        <v>101</v>
      </c>
      <c r="BC6" s="140" t="s">
        <v>114</v>
      </c>
      <c r="BD6" s="140" t="s">
        <v>81</v>
      </c>
    </row>
    <row r="7" s="1" customFormat="1" ht="16.5" customHeight="1">
      <c r="B7" s="22"/>
      <c r="E7" s="146" t="str">
        <f>'Rekapitulace stavby'!K6</f>
        <v>Oprava povrchu komunikace, výměna vodovodu a opravy na kanalizaci v Klatovech 2025, 2. část</v>
      </c>
      <c r="F7" s="145"/>
      <c r="G7" s="145"/>
      <c r="H7" s="145"/>
      <c r="L7" s="22"/>
      <c r="AZ7" s="140" t="s">
        <v>115</v>
      </c>
      <c r="BA7" s="140" t="s">
        <v>115</v>
      </c>
      <c r="BB7" s="140" t="s">
        <v>101</v>
      </c>
      <c r="BC7" s="140" t="s">
        <v>116</v>
      </c>
      <c r="BD7" s="140" t="s">
        <v>81</v>
      </c>
    </row>
    <row r="8" s="1" customFormat="1" ht="12" customHeight="1">
      <c r="B8" s="22"/>
      <c r="D8" s="145" t="s">
        <v>117</v>
      </c>
      <c r="L8" s="22"/>
      <c r="AZ8" s="140" t="s">
        <v>118</v>
      </c>
      <c r="BA8" s="140" t="s">
        <v>119</v>
      </c>
      <c r="BB8" s="140" t="s">
        <v>120</v>
      </c>
      <c r="BC8" s="140" t="s">
        <v>121</v>
      </c>
      <c r="BD8" s="140" t="s">
        <v>81</v>
      </c>
    </row>
    <row r="9" s="2" customFormat="1" ht="16.5" customHeight="1">
      <c r="A9" s="40"/>
      <c r="B9" s="46"/>
      <c r="C9" s="40"/>
      <c r="D9" s="40"/>
      <c r="E9" s="146" t="s">
        <v>122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124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2. 12. 2024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125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ROUND((SUM(BE97:BE504)),  2)</f>
        <v>0</v>
      </c>
      <c r="G35" s="40"/>
      <c r="H35" s="40"/>
      <c r="I35" s="160">
        <v>0.20999999999999999</v>
      </c>
      <c r="J35" s="159">
        <f>ROUND(((SUM(BE97:BE504))*I35),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ROUND((SUM(BF97:BF504)),  2)</f>
        <v>0</v>
      </c>
      <c r="G36" s="40"/>
      <c r="H36" s="40"/>
      <c r="I36" s="160">
        <v>0.12</v>
      </c>
      <c r="J36" s="159">
        <f>ROUND(((SUM(BF97:BF504))*I36),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ROUND((SUM(BG97:BG504)),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ROUND((SUM(BH97:BH504)),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ROUND((SUM(BI97:BI504)),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komunikace, výměna vodovodu a opravy na kanalizaci v Klatovech 2025, 2.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101 - KOMUNIKACE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KLATOVY</v>
      </c>
      <c r="G56" s="42"/>
      <c r="H56" s="42"/>
      <c r="I56" s="34" t="s">
        <v>23</v>
      </c>
      <c r="J56" s="74" t="str">
        <f>IF(J14="","",J14)</f>
        <v>2. 12. 2024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Klatovy</v>
      </c>
      <c r="G58" s="42"/>
      <c r="H58" s="42"/>
      <c r="I58" s="34" t="s">
        <v>31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Žižkovský Petr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77"/>
      <c r="C64" s="178"/>
      <c r="D64" s="179" t="s">
        <v>130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131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132</v>
      </c>
      <c r="E66" s="185"/>
      <c r="F66" s="185"/>
      <c r="G66" s="185"/>
      <c r="H66" s="185"/>
      <c r="I66" s="185"/>
      <c r="J66" s="186">
        <f>J235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133</v>
      </c>
      <c r="E67" s="185"/>
      <c r="F67" s="185"/>
      <c r="G67" s="185"/>
      <c r="H67" s="185"/>
      <c r="I67" s="185"/>
      <c r="J67" s="186">
        <f>J241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134</v>
      </c>
      <c r="E68" s="185"/>
      <c r="F68" s="185"/>
      <c r="G68" s="185"/>
      <c r="H68" s="185"/>
      <c r="I68" s="185"/>
      <c r="J68" s="186">
        <f>J247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135</v>
      </c>
      <c r="E69" s="185"/>
      <c r="F69" s="185"/>
      <c r="G69" s="185"/>
      <c r="H69" s="185"/>
      <c r="I69" s="185"/>
      <c r="J69" s="186">
        <f>J323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136</v>
      </c>
      <c r="E70" s="185"/>
      <c r="F70" s="185"/>
      <c r="G70" s="185"/>
      <c r="H70" s="185"/>
      <c r="I70" s="185"/>
      <c r="J70" s="186">
        <f>J395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137</v>
      </c>
      <c r="E71" s="185"/>
      <c r="F71" s="185"/>
      <c r="G71" s="185"/>
      <c r="H71" s="185"/>
      <c r="I71" s="185"/>
      <c r="J71" s="186">
        <f>J461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138</v>
      </c>
      <c r="E72" s="185"/>
      <c r="F72" s="185"/>
      <c r="G72" s="185"/>
      <c r="H72" s="185"/>
      <c r="I72" s="185"/>
      <c r="J72" s="186">
        <f>J492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139</v>
      </c>
      <c r="E73" s="180"/>
      <c r="F73" s="180"/>
      <c r="G73" s="180"/>
      <c r="H73" s="180"/>
      <c r="I73" s="180"/>
      <c r="J73" s="181">
        <f>J495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3"/>
      <c r="C74" s="127"/>
      <c r="D74" s="184" t="s">
        <v>140</v>
      </c>
      <c r="E74" s="185"/>
      <c r="F74" s="185"/>
      <c r="G74" s="185"/>
      <c r="H74" s="185"/>
      <c r="I74" s="185"/>
      <c r="J74" s="186">
        <f>J496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141</v>
      </c>
      <c r="E75" s="185"/>
      <c r="F75" s="185"/>
      <c r="G75" s="185"/>
      <c r="H75" s="185"/>
      <c r="I75" s="185"/>
      <c r="J75" s="186">
        <f>J501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142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Oprava povrchu komunikace, výměna vodovodu a opravy na kanalizaci v Klatovech 2025, 2. část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117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122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123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 101 - KOMUNIKACE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KLATOVY</v>
      </c>
      <c r="G91" s="42"/>
      <c r="H91" s="42"/>
      <c r="I91" s="34" t="s">
        <v>23</v>
      </c>
      <c r="J91" s="74" t="str">
        <f>IF(J14="","",J14)</f>
        <v>2. 12. 2024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Město Klatovy</v>
      </c>
      <c r="G93" s="42"/>
      <c r="H93" s="42"/>
      <c r="I93" s="34" t="s">
        <v>31</v>
      </c>
      <c r="J93" s="38" t="str">
        <f>E23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Žižkovský Petr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143</v>
      </c>
      <c r="D96" s="191" t="s">
        <v>57</v>
      </c>
      <c r="E96" s="191" t="s">
        <v>53</v>
      </c>
      <c r="F96" s="191" t="s">
        <v>54</v>
      </c>
      <c r="G96" s="191" t="s">
        <v>144</v>
      </c>
      <c r="H96" s="191" t="s">
        <v>145</v>
      </c>
      <c r="I96" s="191" t="s">
        <v>146</v>
      </c>
      <c r="J96" s="191" t="s">
        <v>128</v>
      </c>
      <c r="K96" s="192" t="s">
        <v>147</v>
      </c>
      <c r="L96" s="193"/>
      <c r="M96" s="94" t="s">
        <v>19</v>
      </c>
      <c r="N96" s="95" t="s">
        <v>42</v>
      </c>
      <c r="O96" s="95" t="s">
        <v>148</v>
      </c>
      <c r="P96" s="95" t="s">
        <v>149</v>
      </c>
      <c r="Q96" s="95" t="s">
        <v>150</v>
      </c>
      <c r="R96" s="95" t="s">
        <v>151</v>
      </c>
      <c r="S96" s="95" t="s">
        <v>152</v>
      </c>
      <c r="T96" s="96" t="s">
        <v>153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154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P98+P495</f>
        <v>0</v>
      </c>
      <c r="Q97" s="98"/>
      <c r="R97" s="196">
        <f>R98+R495</f>
        <v>1259.1061734999998</v>
      </c>
      <c r="S97" s="98"/>
      <c r="T97" s="197">
        <f>T98+T495</f>
        <v>2015.9190000000001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129</v>
      </c>
      <c r="BK97" s="198">
        <f>BK98+BK495</f>
        <v>0</v>
      </c>
    </row>
    <row r="98" s="12" customFormat="1" ht="25.92" customHeight="1">
      <c r="A98" s="12"/>
      <c r="B98" s="199"/>
      <c r="C98" s="200"/>
      <c r="D98" s="201" t="s">
        <v>71</v>
      </c>
      <c r="E98" s="202" t="s">
        <v>155</v>
      </c>
      <c r="F98" s="202" t="s">
        <v>156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P99+P235+P241+P247+P323+P395+P461+P492</f>
        <v>0</v>
      </c>
      <c r="Q98" s="207"/>
      <c r="R98" s="208">
        <f>R99+R235+R241+R247+R323+R395+R461+R492</f>
        <v>1259.1061734999998</v>
      </c>
      <c r="S98" s="207"/>
      <c r="T98" s="209">
        <f>T99+T235+T241+T247+T323+T395+T461+T492</f>
        <v>2015.9190000000001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79</v>
      </c>
      <c r="AT98" s="211" t="s">
        <v>71</v>
      </c>
      <c r="AU98" s="211" t="s">
        <v>72</v>
      </c>
      <c r="AY98" s="210" t="s">
        <v>157</v>
      </c>
      <c r="BK98" s="212">
        <f>BK99+BK235+BK241+BK247+BK323+BK395+BK461+BK492</f>
        <v>0</v>
      </c>
    </row>
    <row r="99" s="12" customFormat="1" ht="22.8" customHeight="1">
      <c r="A99" s="12"/>
      <c r="B99" s="199"/>
      <c r="C99" s="200"/>
      <c r="D99" s="201" t="s">
        <v>71</v>
      </c>
      <c r="E99" s="213" t="s">
        <v>79</v>
      </c>
      <c r="F99" s="213" t="s">
        <v>158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SUM(P100:P234)</f>
        <v>0</v>
      </c>
      <c r="Q99" s="207"/>
      <c r="R99" s="208">
        <f>SUM(R100:R234)</f>
        <v>710.14974999999993</v>
      </c>
      <c r="S99" s="207"/>
      <c r="T99" s="209">
        <f>SUM(T100:T234)</f>
        <v>2015.7550000000001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79</v>
      </c>
      <c r="AT99" s="211" t="s">
        <v>71</v>
      </c>
      <c r="AU99" s="211" t="s">
        <v>79</v>
      </c>
      <c r="AY99" s="210" t="s">
        <v>157</v>
      </c>
      <c r="BK99" s="212">
        <f>SUM(BK100:BK234)</f>
        <v>0</v>
      </c>
    </row>
    <row r="100" s="2" customFormat="1" ht="24.15" customHeight="1">
      <c r="A100" s="40"/>
      <c r="B100" s="41"/>
      <c r="C100" s="215" t="s">
        <v>79</v>
      </c>
      <c r="D100" s="215" t="s">
        <v>159</v>
      </c>
      <c r="E100" s="216" t="s">
        <v>160</v>
      </c>
      <c r="F100" s="217" t="s">
        <v>161</v>
      </c>
      <c r="G100" s="218" t="s">
        <v>162</v>
      </c>
      <c r="H100" s="219">
        <v>100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163</v>
      </c>
      <c r="AT100" s="226" t="s">
        <v>159</v>
      </c>
      <c r="AU100" s="226" t="s">
        <v>81</v>
      </c>
      <c r="AY100" s="19" t="s">
        <v>157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79</v>
      </c>
      <c r="BK100" s="227">
        <f>ROUND(I100*H100,2)</f>
        <v>0</v>
      </c>
      <c r="BL100" s="19" t="s">
        <v>163</v>
      </c>
      <c r="BM100" s="226" t="s">
        <v>164</v>
      </c>
    </row>
    <row r="101" s="2" customFormat="1">
      <c r="A101" s="40"/>
      <c r="B101" s="41"/>
      <c r="C101" s="42"/>
      <c r="D101" s="228" t="s">
        <v>165</v>
      </c>
      <c r="E101" s="42"/>
      <c r="F101" s="229" t="s">
        <v>166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165</v>
      </c>
      <c r="AU101" s="19" t="s">
        <v>81</v>
      </c>
    </row>
    <row r="102" s="13" customFormat="1">
      <c r="A102" s="13"/>
      <c r="B102" s="233"/>
      <c r="C102" s="234"/>
      <c r="D102" s="228" t="s">
        <v>167</v>
      </c>
      <c r="E102" s="235" t="s">
        <v>19</v>
      </c>
      <c r="F102" s="236" t="s">
        <v>168</v>
      </c>
      <c r="G102" s="234"/>
      <c r="H102" s="235" t="s">
        <v>19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167</v>
      </c>
      <c r="AU102" s="242" t="s">
        <v>81</v>
      </c>
      <c r="AV102" s="13" t="s">
        <v>79</v>
      </c>
      <c r="AW102" s="13" t="s">
        <v>33</v>
      </c>
      <c r="AX102" s="13" t="s">
        <v>72</v>
      </c>
      <c r="AY102" s="242" t="s">
        <v>157</v>
      </c>
    </row>
    <row r="103" s="14" customFormat="1">
      <c r="A103" s="14"/>
      <c r="B103" s="243"/>
      <c r="C103" s="244"/>
      <c r="D103" s="228" t="s">
        <v>167</v>
      </c>
      <c r="E103" s="245" t="s">
        <v>19</v>
      </c>
      <c r="F103" s="246" t="s">
        <v>169</v>
      </c>
      <c r="G103" s="244"/>
      <c r="H103" s="247">
        <v>100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167</v>
      </c>
      <c r="AU103" s="253" t="s">
        <v>81</v>
      </c>
      <c r="AV103" s="14" t="s">
        <v>81</v>
      </c>
      <c r="AW103" s="14" t="s">
        <v>33</v>
      </c>
      <c r="AX103" s="14" t="s">
        <v>72</v>
      </c>
      <c r="AY103" s="253" t="s">
        <v>157</v>
      </c>
    </row>
    <row r="104" s="15" customFormat="1">
      <c r="A104" s="15"/>
      <c r="B104" s="254"/>
      <c r="C104" s="255"/>
      <c r="D104" s="228" t="s">
        <v>167</v>
      </c>
      <c r="E104" s="256" t="s">
        <v>19</v>
      </c>
      <c r="F104" s="257" t="s">
        <v>170</v>
      </c>
      <c r="G104" s="255"/>
      <c r="H104" s="258">
        <v>100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167</v>
      </c>
      <c r="AU104" s="264" t="s">
        <v>81</v>
      </c>
      <c r="AV104" s="15" t="s">
        <v>163</v>
      </c>
      <c r="AW104" s="15" t="s">
        <v>33</v>
      </c>
      <c r="AX104" s="15" t="s">
        <v>79</v>
      </c>
      <c r="AY104" s="264" t="s">
        <v>157</v>
      </c>
    </row>
    <row r="105" s="2" customFormat="1" ht="24.15" customHeight="1">
      <c r="A105" s="40"/>
      <c r="B105" s="41"/>
      <c r="C105" s="215" t="s">
        <v>81</v>
      </c>
      <c r="D105" s="215" t="s">
        <v>159</v>
      </c>
      <c r="E105" s="216" t="s">
        <v>171</v>
      </c>
      <c r="F105" s="217" t="s">
        <v>172</v>
      </c>
      <c r="G105" s="218" t="s">
        <v>162</v>
      </c>
      <c r="H105" s="219">
        <v>1975</v>
      </c>
      <c r="I105" s="220"/>
      <c r="J105" s="221">
        <f>ROUND(I105*H105,2)</f>
        <v>0</v>
      </c>
      <c r="K105" s="217" t="s">
        <v>173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1.0000000000000001E-05</v>
      </c>
      <c r="R105" s="224">
        <f>Q105*H105</f>
        <v>0.01975</v>
      </c>
      <c r="S105" s="224">
        <v>0.11500000000000001</v>
      </c>
      <c r="T105" s="225">
        <f>S105*H105</f>
        <v>227.125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163</v>
      </c>
      <c r="AT105" s="226" t="s">
        <v>159</v>
      </c>
      <c r="AU105" s="226" t="s">
        <v>81</v>
      </c>
      <c r="AY105" s="19" t="s">
        <v>157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79</v>
      </c>
      <c r="BK105" s="227">
        <f>ROUND(I105*H105,2)</f>
        <v>0</v>
      </c>
      <c r="BL105" s="19" t="s">
        <v>163</v>
      </c>
      <c r="BM105" s="226" t="s">
        <v>174</v>
      </c>
    </row>
    <row r="106" s="2" customFormat="1">
      <c r="A106" s="40"/>
      <c r="B106" s="41"/>
      <c r="C106" s="42"/>
      <c r="D106" s="265" t="s">
        <v>175</v>
      </c>
      <c r="E106" s="42"/>
      <c r="F106" s="266" t="s">
        <v>176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175</v>
      </c>
      <c r="AU106" s="19" t="s">
        <v>81</v>
      </c>
    </row>
    <row r="107" s="2" customFormat="1">
      <c r="A107" s="40"/>
      <c r="B107" s="41"/>
      <c r="C107" s="42"/>
      <c r="D107" s="228" t="s">
        <v>165</v>
      </c>
      <c r="E107" s="42"/>
      <c r="F107" s="229" t="s">
        <v>177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165</v>
      </c>
      <c r="AU107" s="19" t="s">
        <v>81</v>
      </c>
    </row>
    <row r="108" s="13" customFormat="1">
      <c r="A108" s="13"/>
      <c r="B108" s="233"/>
      <c r="C108" s="234"/>
      <c r="D108" s="228" t="s">
        <v>167</v>
      </c>
      <c r="E108" s="235" t="s">
        <v>19</v>
      </c>
      <c r="F108" s="236" t="s">
        <v>178</v>
      </c>
      <c r="G108" s="234"/>
      <c r="H108" s="235" t="s">
        <v>19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167</v>
      </c>
      <c r="AU108" s="242" t="s">
        <v>81</v>
      </c>
      <c r="AV108" s="13" t="s">
        <v>79</v>
      </c>
      <c r="AW108" s="13" t="s">
        <v>33</v>
      </c>
      <c r="AX108" s="13" t="s">
        <v>72</v>
      </c>
      <c r="AY108" s="242" t="s">
        <v>157</v>
      </c>
    </row>
    <row r="109" s="14" customFormat="1">
      <c r="A109" s="14"/>
      <c r="B109" s="243"/>
      <c r="C109" s="244"/>
      <c r="D109" s="228" t="s">
        <v>167</v>
      </c>
      <c r="E109" s="245" t="s">
        <v>19</v>
      </c>
      <c r="F109" s="246" t="s">
        <v>179</v>
      </c>
      <c r="G109" s="244"/>
      <c r="H109" s="247">
        <v>1975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167</v>
      </c>
      <c r="AU109" s="253" t="s">
        <v>81</v>
      </c>
      <c r="AV109" s="14" t="s">
        <v>81</v>
      </c>
      <c r="AW109" s="14" t="s">
        <v>33</v>
      </c>
      <c r="AX109" s="14" t="s">
        <v>72</v>
      </c>
      <c r="AY109" s="253" t="s">
        <v>157</v>
      </c>
    </row>
    <row r="110" s="15" customFormat="1">
      <c r="A110" s="15"/>
      <c r="B110" s="254"/>
      <c r="C110" s="255"/>
      <c r="D110" s="228" t="s">
        <v>167</v>
      </c>
      <c r="E110" s="256" t="s">
        <v>19</v>
      </c>
      <c r="F110" s="257" t="s">
        <v>170</v>
      </c>
      <c r="G110" s="255"/>
      <c r="H110" s="258">
        <v>1975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167</v>
      </c>
      <c r="AU110" s="264" t="s">
        <v>81</v>
      </c>
      <c r="AV110" s="15" t="s">
        <v>163</v>
      </c>
      <c r="AW110" s="15" t="s">
        <v>33</v>
      </c>
      <c r="AX110" s="15" t="s">
        <v>79</v>
      </c>
      <c r="AY110" s="264" t="s">
        <v>157</v>
      </c>
    </row>
    <row r="111" s="2" customFormat="1" ht="33" customHeight="1">
      <c r="A111" s="40"/>
      <c r="B111" s="41"/>
      <c r="C111" s="215" t="s">
        <v>180</v>
      </c>
      <c r="D111" s="215" t="s">
        <v>159</v>
      </c>
      <c r="E111" s="216" t="s">
        <v>181</v>
      </c>
      <c r="F111" s="217" t="s">
        <v>182</v>
      </c>
      <c r="G111" s="218" t="s">
        <v>162</v>
      </c>
      <c r="H111" s="219">
        <v>1975</v>
      </c>
      <c r="I111" s="220"/>
      <c r="J111" s="221">
        <f>ROUND(I111*H111,2)</f>
        <v>0</v>
      </c>
      <c r="K111" s="217" t="s">
        <v>173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0.22</v>
      </c>
      <c r="T111" s="225">
        <f>S111*H111</f>
        <v>434.5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163</v>
      </c>
      <c r="AT111" s="226" t="s">
        <v>159</v>
      </c>
      <c r="AU111" s="226" t="s">
        <v>81</v>
      </c>
      <c r="AY111" s="19" t="s">
        <v>157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79</v>
      </c>
      <c r="BK111" s="227">
        <f>ROUND(I111*H111,2)</f>
        <v>0</v>
      </c>
      <c r="BL111" s="19" t="s">
        <v>163</v>
      </c>
      <c r="BM111" s="226" t="s">
        <v>183</v>
      </c>
    </row>
    <row r="112" s="2" customFormat="1">
      <c r="A112" s="40"/>
      <c r="B112" s="41"/>
      <c r="C112" s="42"/>
      <c r="D112" s="265" t="s">
        <v>175</v>
      </c>
      <c r="E112" s="42"/>
      <c r="F112" s="266" t="s">
        <v>184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175</v>
      </c>
      <c r="AU112" s="19" t="s">
        <v>81</v>
      </c>
    </row>
    <row r="113" s="2" customFormat="1">
      <c r="A113" s="40"/>
      <c r="B113" s="41"/>
      <c r="C113" s="42"/>
      <c r="D113" s="228" t="s">
        <v>165</v>
      </c>
      <c r="E113" s="42"/>
      <c r="F113" s="229" t="s">
        <v>185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165</v>
      </c>
      <c r="AU113" s="19" t="s">
        <v>81</v>
      </c>
    </row>
    <row r="114" s="13" customFormat="1">
      <c r="A114" s="13"/>
      <c r="B114" s="233"/>
      <c r="C114" s="234"/>
      <c r="D114" s="228" t="s">
        <v>167</v>
      </c>
      <c r="E114" s="235" t="s">
        <v>19</v>
      </c>
      <c r="F114" s="236" t="s">
        <v>178</v>
      </c>
      <c r="G114" s="234"/>
      <c r="H114" s="235" t="s">
        <v>19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167</v>
      </c>
      <c r="AU114" s="242" t="s">
        <v>81</v>
      </c>
      <c r="AV114" s="13" t="s">
        <v>79</v>
      </c>
      <c r="AW114" s="13" t="s">
        <v>33</v>
      </c>
      <c r="AX114" s="13" t="s">
        <v>72</v>
      </c>
      <c r="AY114" s="242" t="s">
        <v>157</v>
      </c>
    </row>
    <row r="115" s="14" customFormat="1">
      <c r="A115" s="14"/>
      <c r="B115" s="243"/>
      <c r="C115" s="244"/>
      <c r="D115" s="228" t="s">
        <v>167</v>
      </c>
      <c r="E115" s="245" t="s">
        <v>19</v>
      </c>
      <c r="F115" s="246" t="s">
        <v>179</v>
      </c>
      <c r="G115" s="244"/>
      <c r="H115" s="247">
        <v>1975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167</v>
      </c>
      <c r="AU115" s="253" t="s">
        <v>81</v>
      </c>
      <c r="AV115" s="14" t="s">
        <v>81</v>
      </c>
      <c r="AW115" s="14" t="s">
        <v>33</v>
      </c>
      <c r="AX115" s="14" t="s">
        <v>72</v>
      </c>
      <c r="AY115" s="253" t="s">
        <v>157</v>
      </c>
    </row>
    <row r="116" s="15" customFormat="1">
      <c r="A116" s="15"/>
      <c r="B116" s="254"/>
      <c r="C116" s="255"/>
      <c r="D116" s="228" t="s">
        <v>167</v>
      </c>
      <c r="E116" s="256" t="s">
        <v>19</v>
      </c>
      <c r="F116" s="257" t="s">
        <v>170</v>
      </c>
      <c r="G116" s="255"/>
      <c r="H116" s="258">
        <v>1975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4" t="s">
        <v>167</v>
      </c>
      <c r="AU116" s="264" t="s">
        <v>81</v>
      </c>
      <c r="AV116" s="15" t="s">
        <v>163</v>
      </c>
      <c r="AW116" s="15" t="s">
        <v>33</v>
      </c>
      <c r="AX116" s="15" t="s">
        <v>79</v>
      </c>
      <c r="AY116" s="264" t="s">
        <v>157</v>
      </c>
    </row>
    <row r="117" s="2" customFormat="1" ht="33" customHeight="1">
      <c r="A117" s="40"/>
      <c r="B117" s="41"/>
      <c r="C117" s="215" t="s">
        <v>163</v>
      </c>
      <c r="D117" s="215" t="s">
        <v>159</v>
      </c>
      <c r="E117" s="216" t="s">
        <v>186</v>
      </c>
      <c r="F117" s="217" t="s">
        <v>187</v>
      </c>
      <c r="G117" s="218" t="s">
        <v>162</v>
      </c>
      <c r="H117" s="219">
        <v>620</v>
      </c>
      <c r="I117" s="220"/>
      <c r="J117" s="221">
        <f>ROUND(I117*H117,2)</f>
        <v>0</v>
      </c>
      <c r="K117" s="217" t="s">
        <v>173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0.098000000000000004</v>
      </c>
      <c r="T117" s="225">
        <f>S117*H117</f>
        <v>60.760000000000005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163</v>
      </c>
      <c r="AT117" s="226" t="s">
        <v>159</v>
      </c>
      <c r="AU117" s="226" t="s">
        <v>81</v>
      </c>
      <c r="AY117" s="19" t="s">
        <v>157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79</v>
      </c>
      <c r="BK117" s="227">
        <f>ROUND(I117*H117,2)</f>
        <v>0</v>
      </c>
      <c r="BL117" s="19" t="s">
        <v>163</v>
      </c>
      <c r="BM117" s="226" t="s">
        <v>188</v>
      </c>
    </row>
    <row r="118" s="2" customFormat="1">
      <c r="A118" s="40"/>
      <c r="B118" s="41"/>
      <c r="C118" s="42"/>
      <c r="D118" s="265" t="s">
        <v>175</v>
      </c>
      <c r="E118" s="42"/>
      <c r="F118" s="266" t="s">
        <v>189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175</v>
      </c>
      <c r="AU118" s="19" t="s">
        <v>81</v>
      </c>
    </row>
    <row r="119" s="13" customFormat="1">
      <c r="A119" s="13"/>
      <c r="B119" s="233"/>
      <c r="C119" s="234"/>
      <c r="D119" s="228" t="s">
        <v>167</v>
      </c>
      <c r="E119" s="235" t="s">
        <v>19</v>
      </c>
      <c r="F119" s="236" t="s">
        <v>190</v>
      </c>
      <c r="G119" s="234"/>
      <c r="H119" s="235" t="s">
        <v>19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167</v>
      </c>
      <c r="AU119" s="242" t="s">
        <v>81</v>
      </c>
      <c r="AV119" s="13" t="s">
        <v>79</v>
      </c>
      <c r="AW119" s="13" t="s">
        <v>33</v>
      </c>
      <c r="AX119" s="13" t="s">
        <v>72</v>
      </c>
      <c r="AY119" s="242" t="s">
        <v>157</v>
      </c>
    </row>
    <row r="120" s="14" customFormat="1">
      <c r="A120" s="14"/>
      <c r="B120" s="243"/>
      <c r="C120" s="244"/>
      <c r="D120" s="228" t="s">
        <v>167</v>
      </c>
      <c r="E120" s="245" t="s">
        <v>19</v>
      </c>
      <c r="F120" s="246" t="s">
        <v>191</v>
      </c>
      <c r="G120" s="244"/>
      <c r="H120" s="247">
        <v>620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167</v>
      </c>
      <c r="AU120" s="253" t="s">
        <v>81</v>
      </c>
      <c r="AV120" s="14" t="s">
        <v>81</v>
      </c>
      <c r="AW120" s="14" t="s">
        <v>33</v>
      </c>
      <c r="AX120" s="14" t="s">
        <v>72</v>
      </c>
      <c r="AY120" s="253" t="s">
        <v>157</v>
      </c>
    </row>
    <row r="121" s="15" customFormat="1">
      <c r="A121" s="15"/>
      <c r="B121" s="254"/>
      <c r="C121" s="255"/>
      <c r="D121" s="228" t="s">
        <v>167</v>
      </c>
      <c r="E121" s="256" t="s">
        <v>19</v>
      </c>
      <c r="F121" s="257" t="s">
        <v>170</v>
      </c>
      <c r="G121" s="255"/>
      <c r="H121" s="258">
        <v>620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167</v>
      </c>
      <c r="AU121" s="264" t="s">
        <v>81</v>
      </c>
      <c r="AV121" s="15" t="s">
        <v>163</v>
      </c>
      <c r="AW121" s="15" t="s">
        <v>33</v>
      </c>
      <c r="AX121" s="15" t="s">
        <v>79</v>
      </c>
      <c r="AY121" s="264" t="s">
        <v>157</v>
      </c>
    </row>
    <row r="122" s="2" customFormat="1" ht="37.8" customHeight="1">
      <c r="A122" s="40"/>
      <c r="B122" s="41"/>
      <c r="C122" s="215" t="s">
        <v>192</v>
      </c>
      <c r="D122" s="215" t="s">
        <v>159</v>
      </c>
      <c r="E122" s="216" t="s">
        <v>193</v>
      </c>
      <c r="F122" s="217" t="s">
        <v>194</v>
      </c>
      <c r="G122" s="218" t="s">
        <v>162</v>
      </c>
      <c r="H122" s="219">
        <v>96</v>
      </c>
      <c r="I122" s="220"/>
      <c r="J122" s="221">
        <f>ROUND(I122*H122,2)</f>
        <v>0</v>
      </c>
      <c r="K122" s="217" t="s">
        <v>173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0.29499999999999998</v>
      </c>
      <c r="T122" s="225">
        <f>S122*H122</f>
        <v>28.32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163</v>
      </c>
      <c r="AT122" s="226" t="s">
        <v>159</v>
      </c>
      <c r="AU122" s="226" t="s">
        <v>81</v>
      </c>
      <c r="AY122" s="19" t="s">
        <v>157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79</v>
      </c>
      <c r="BK122" s="227">
        <f>ROUND(I122*H122,2)</f>
        <v>0</v>
      </c>
      <c r="BL122" s="19" t="s">
        <v>163</v>
      </c>
      <c r="BM122" s="226" t="s">
        <v>195</v>
      </c>
    </row>
    <row r="123" s="2" customFormat="1">
      <c r="A123" s="40"/>
      <c r="B123" s="41"/>
      <c r="C123" s="42"/>
      <c r="D123" s="265" t="s">
        <v>175</v>
      </c>
      <c r="E123" s="42"/>
      <c r="F123" s="266" t="s">
        <v>196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175</v>
      </c>
      <c r="AU123" s="19" t="s">
        <v>81</v>
      </c>
    </row>
    <row r="124" s="2" customFormat="1">
      <c r="A124" s="40"/>
      <c r="B124" s="41"/>
      <c r="C124" s="42"/>
      <c r="D124" s="228" t="s">
        <v>165</v>
      </c>
      <c r="E124" s="42"/>
      <c r="F124" s="229" t="s">
        <v>197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165</v>
      </c>
      <c r="AU124" s="19" t="s">
        <v>81</v>
      </c>
    </row>
    <row r="125" s="13" customFormat="1">
      <c r="A125" s="13"/>
      <c r="B125" s="233"/>
      <c r="C125" s="234"/>
      <c r="D125" s="228" t="s">
        <v>167</v>
      </c>
      <c r="E125" s="235" t="s">
        <v>19</v>
      </c>
      <c r="F125" s="236" t="s">
        <v>198</v>
      </c>
      <c r="G125" s="234"/>
      <c r="H125" s="235" t="s">
        <v>19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167</v>
      </c>
      <c r="AU125" s="242" t="s">
        <v>81</v>
      </c>
      <c r="AV125" s="13" t="s">
        <v>79</v>
      </c>
      <c r="AW125" s="13" t="s">
        <v>33</v>
      </c>
      <c r="AX125" s="13" t="s">
        <v>72</v>
      </c>
      <c r="AY125" s="242" t="s">
        <v>157</v>
      </c>
    </row>
    <row r="126" s="14" customFormat="1">
      <c r="A126" s="14"/>
      <c r="B126" s="243"/>
      <c r="C126" s="244"/>
      <c r="D126" s="228" t="s">
        <v>167</v>
      </c>
      <c r="E126" s="245" t="s">
        <v>19</v>
      </c>
      <c r="F126" s="246" t="s">
        <v>199</v>
      </c>
      <c r="G126" s="244"/>
      <c r="H126" s="247">
        <v>96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167</v>
      </c>
      <c r="AU126" s="253" t="s">
        <v>81</v>
      </c>
      <c r="AV126" s="14" t="s">
        <v>81</v>
      </c>
      <c r="AW126" s="14" t="s">
        <v>33</v>
      </c>
      <c r="AX126" s="14" t="s">
        <v>72</v>
      </c>
      <c r="AY126" s="253" t="s">
        <v>157</v>
      </c>
    </row>
    <row r="127" s="15" customFormat="1">
      <c r="A127" s="15"/>
      <c r="B127" s="254"/>
      <c r="C127" s="255"/>
      <c r="D127" s="228" t="s">
        <v>167</v>
      </c>
      <c r="E127" s="256" t="s">
        <v>19</v>
      </c>
      <c r="F127" s="257" t="s">
        <v>170</v>
      </c>
      <c r="G127" s="255"/>
      <c r="H127" s="258">
        <v>96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167</v>
      </c>
      <c r="AU127" s="264" t="s">
        <v>81</v>
      </c>
      <c r="AV127" s="15" t="s">
        <v>163</v>
      </c>
      <c r="AW127" s="15" t="s">
        <v>33</v>
      </c>
      <c r="AX127" s="15" t="s">
        <v>79</v>
      </c>
      <c r="AY127" s="264" t="s">
        <v>157</v>
      </c>
    </row>
    <row r="128" s="2" customFormat="1" ht="33" customHeight="1">
      <c r="A128" s="40"/>
      <c r="B128" s="41"/>
      <c r="C128" s="215" t="s">
        <v>200</v>
      </c>
      <c r="D128" s="215" t="s">
        <v>159</v>
      </c>
      <c r="E128" s="216" t="s">
        <v>201</v>
      </c>
      <c r="F128" s="217" t="s">
        <v>202</v>
      </c>
      <c r="G128" s="218" t="s">
        <v>162</v>
      </c>
      <c r="H128" s="219">
        <v>20</v>
      </c>
      <c r="I128" s="220"/>
      <c r="J128" s="221">
        <f>ROUND(I128*H128,2)</f>
        <v>0</v>
      </c>
      <c r="K128" s="217" t="s">
        <v>173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0.29499999999999998</v>
      </c>
      <c r="T128" s="225">
        <f>S128*H128</f>
        <v>5.8999999999999995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163</v>
      </c>
      <c r="AT128" s="226" t="s">
        <v>159</v>
      </c>
      <c r="AU128" s="226" t="s">
        <v>81</v>
      </c>
      <c r="AY128" s="19" t="s">
        <v>157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79</v>
      </c>
      <c r="BK128" s="227">
        <f>ROUND(I128*H128,2)</f>
        <v>0</v>
      </c>
      <c r="BL128" s="19" t="s">
        <v>163</v>
      </c>
      <c r="BM128" s="226" t="s">
        <v>203</v>
      </c>
    </row>
    <row r="129" s="2" customFormat="1">
      <c r="A129" s="40"/>
      <c r="B129" s="41"/>
      <c r="C129" s="42"/>
      <c r="D129" s="265" t="s">
        <v>175</v>
      </c>
      <c r="E129" s="42"/>
      <c r="F129" s="266" t="s">
        <v>204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175</v>
      </c>
      <c r="AU129" s="19" t="s">
        <v>81</v>
      </c>
    </row>
    <row r="130" s="2" customFormat="1">
      <c r="A130" s="40"/>
      <c r="B130" s="41"/>
      <c r="C130" s="42"/>
      <c r="D130" s="228" t="s">
        <v>165</v>
      </c>
      <c r="E130" s="42"/>
      <c r="F130" s="229" t="s">
        <v>205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165</v>
      </c>
      <c r="AU130" s="19" t="s">
        <v>81</v>
      </c>
    </row>
    <row r="131" s="13" customFormat="1">
      <c r="A131" s="13"/>
      <c r="B131" s="233"/>
      <c r="C131" s="234"/>
      <c r="D131" s="228" t="s">
        <v>167</v>
      </c>
      <c r="E131" s="235" t="s">
        <v>19</v>
      </c>
      <c r="F131" s="236" t="s">
        <v>206</v>
      </c>
      <c r="G131" s="234"/>
      <c r="H131" s="235" t="s">
        <v>19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167</v>
      </c>
      <c r="AU131" s="242" t="s">
        <v>81</v>
      </c>
      <c r="AV131" s="13" t="s">
        <v>79</v>
      </c>
      <c r="AW131" s="13" t="s">
        <v>33</v>
      </c>
      <c r="AX131" s="13" t="s">
        <v>72</v>
      </c>
      <c r="AY131" s="242" t="s">
        <v>157</v>
      </c>
    </row>
    <row r="132" s="14" customFormat="1">
      <c r="A132" s="14"/>
      <c r="B132" s="243"/>
      <c r="C132" s="244"/>
      <c r="D132" s="228" t="s">
        <v>167</v>
      </c>
      <c r="E132" s="245" t="s">
        <v>19</v>
      </c>
      <c r="F132" s="246" t="s">
        <v>207</v>
      </c>
      <c r="G132" s="244"/>
      <c r="H132" s="247">
        <v>20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167</v>
      </c>
      <c r="AU132" s="253" t="s">
        <v>81</v>
      </c>
      <c r="AV132" s="14" t="s">
        <v>81</v>
      </c>
      <c r="AW132" s="14" t="s">
        <v>33</v>
      </c>
      <c r="AX132" s="14" t="s">
        <v>72</v>
      </c>
      <c r="AY132" s="253" t="s">
        <v>157</v>
      </c>
    </row>
    <row r="133" s="15" customFormat="1">
      <c r="A133" s="15"/>
      <c r="B133" s="254"/>
      <c r="C133" s="255"/>
      <c r="D133" s="228" t="s">
        <v>167</v>
      </c>
      <c r="E133" s="256" t="s">
        <v>19</v>
      </c>
      <c r="F133" s="257" t="s">
        <v>170</v>
      </c>
      <c r="G133" s="255"/>
      <c r="H133" s="258">
        <v>20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167</v>
      </c>
      <c r="AU133" s="264" t="s">
        <v>81</v>
      </c>
      <c r="AV133" s="15" t="s">
        <v>163</v>
      </c>
      <c r="AW133" s="15" t="s">
        <v>33</v>
      </c>
      <c r="AX133" s="15" t="s">
        <v>79</v>
      </c>
      <c r="AY133" s="264" t="s">
        <v>157</v>
      </c>
    </row>
    <row r="134" s="2" customFormat="1" ht="37.8" customHeight="1">
      <c r="A134" s="40"/>
      <c r="B134" s="41"/>
      <c r="C134" s="215" t="s">
        <v>208</v>
      </c>
      <c r="D134" s="215" t="s">
        <v>159</v>
      </c>
      <c r="E134" s="216" t="s">
        <v>209</v>
      </c>
      <c r="F134" s="217" t="s">
        <v>210</v>
      </c>
      <c r="G134" s="218" t="s">
        <v>162</v>
      </c>
      <c r="H134" s="219">
        <v>1975</v>
      </c>
      <c r="I134" s="220"/>
      <c r="J134" s="221">
        <f>ROUND(I134*H134,2)</f>
        <v>0</v>
      </c>
      <c r="K134" s="217" t="s">
        <v>173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0.57999999999999996</v>
      </c>
      <c r="T134" s="225">
        <f>S134*H134</f>
        <v>1145.5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163</v>
      </c>
      <c r="AT134" s="226" t="s">
        <v>159</v>
      </c>
      <c r="AU134" s="226" t="s">
        <v>81</v>
      </c>
      <c r="AY134" s="19" t="s">
        <v>157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79</v>
      </c>
      <c r="BK134" s="227">
        <f>ROUND(I134*H134,2)</f>
        <v>0</v>
      </c>
      <c r="BL134" s="19" t="s">
        <v>163</v>
      </c>
      <c r="BM134" s="226" t="s">
        <v>211</v>
      </c>
    </row>
    <row r="135" s="2" customFormat="1">
      <c r="A135" s="40"/>
      <c r="B135" s="41"/>
      <c r="C135" s="42"/>
      <c r="D135" s="265" t="s">
        <v>175</v>
      </c>
      <c r="E135" s="42"/>
      <c r="F135" s="266" t="s">
        <v>212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175</v>
      </c>
      <c r="AU135" s="19" t="s">
        <v>81</v>
      </c>
    </row>
    <row r="136" s="2" customFormat="1">
      <c r="A136" s="40"/>
      <c r="B136" s="41"/>
      <c r="C136" s="42"/>
      <c r="D136" s="228" t="s">
        <v>165</v>
      </c>
      <c r="E136" s="42"/>
      <c r="F136" s="229" t="s">
        <v>213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165</v>
      </c>
      <c r="AU136" s="19" t="s">
        <v>81</v>
      </c>
    </row>
    <row r="137" s="13" customFormat="1">
      <c r="A137" s="13"/>
      <c r="B137" s="233"/>
      <c r="C137" s="234"/>
      <c r="D137" s="228" t="s">
        <v>167</v>
      </c>
      <c r="E137" s="235" t="s">
        <v>19</v>
      </c>
      <c r="F137" s="236" t="s">
        <v>178</v>
      </c>
      <c r="G137" s="234"/>
      <c r="H137" s="235" t="s">
        <v>19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167</v>
      </c>
      <c r="AU137" s="242" t="s">
        <v>81</v>
      </c>
      <c r="AV137" s="13" t="s">
        <v>79</v>
      </c>
      <c r="AW137" s="13" t="s">
        <v>33</v>
      </c>
      <c r="AX137" s="13" t="s">
        <v>72</v>
      </c>
      <c r="AY137" s="242" t="s">
        <v>157</v>
      </c>
    </row>
    <row r="138" s="14" customFormat="1">
      <c r="A138" s="14"/>
      <c r="B138" s="243"/>
      <c r="C138" s="244"/>
      <c r="D138" s="228" t="s">
        <v>167</v>
      </c>
      <c r="E138" s="245" t="s">
        <v>19</v>
      </c>
      <c r="F138" s="246" t="s">
        <v>179</v>
      </c>
      <c r="G138" s="244"/>
      <c r="H138" s="247">
        <v>1975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167</v>
      </c>
      <c r="AU138" s="253" t="s">
        <v>81</v>
      </c>
      <c r="AV138" s="14" t="s">
        <v>81</v>
      </c>
      <c r="AW138" s="14" t="s">
        <v>33</v>
      </c>
      <c r="AX138" s="14" t="s">
        <v>72</v>
      </c>
      <c r="AY138" s="253" t="s">
        <v>157</v>
      </c>
    </row>
    <row r="139" s="15" customFormat="1">
      <c r="A139" s="15"/>
      <c r="B139" s="254"/>
      <c r="C139" s="255"/>
      <c r="D139" s="228" t="s">
        <v>167</v>
      </c>
      <c r="E139" s="256" t="s">
        <v>19</v>
      </c>
      <c r="F139" s="257" t="s">
        <v>170</v>
      </c>
      <c r="G139" s="255"/>
      <c r="H139" s="258">
        <v>1975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4" t="s">
        <v>167</v>
      </c>
      <c r="AU139" s="264" t="s">
        <v>81</v>
      </c>
      <c r="AV139" s="15" t="s">
        <v>163</v>
      </c>
      <c r="AW139" s="15" t="s">
        <v>33</v>
      </c>
      <c r="AX139" s="15" t="s">
        <v>79</v>
      </c>
      <c r="AY139" s="264" t="s">
        <v>157</v>
      </c>
    </row>
    <row r="140" s="2" customFormat="1" ht="24.15" customHeight="1">
      <c r="A140" s="40"/>
      <c r="B140" s="41"/>
      <c r="C140" s="215" t="s">
        <v>214</v>
      </c>
      <c r="D140" s="215" t="s">
        <v>159</v>
      </c>
      <c r="E140" s="216" t="s">
        <v>215</v>
      </c>
      <c r="F140" s="217" t="s">
        <v>216</v>
      </c>
      <c r="G140" s="218" t="s">
        <v>217</v>
      </c>
      <c r="H140" s="219">
        <v>530</v>
      </c>
      <c r="I140" s="220"/>
      <c r="J140" s="221">
        <f>ROUND(I140*H140,2)</f>
        <v>0</v>
      </c>
      <c r="K140" s="217" t="s">
        <v>173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0.20499999999999999</v>
      </c>
      <c r="T140" s="225">
        <f>S140*H140</f>
        <v>108.64999999999999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163</v>
      </c>
      <c r="AT140" s="226" t="s">
        <v>159</v>
      </c>
      <c r="AU140" s="226" t="s">
        <v>81</v>
      </c>
      <c r="AY140" s="19" t="s">
        <v>157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79</v>
      </c>
      <c r="BK140" s="227">
        <f>ROUND(I140*H140,2)</f>
        <v>0</v>
      </c>
      <c r="BL140" s="19" t="s">
        <v>163</v>
      </c>
      <c r="BM140" s="226" t="s">
        <v>218</v>
      </c>
    </row>
    <row r="141" s="2" customFormat="1">
      <c r="A141" s="40"/>
      <c r="B141" s="41"/>
      <c r="C141" s="42"/>
      <c r="D141" s="265" t="s">
        <v>175</v>
      </c>
      <c r="E141" s="42"/>
      <c r="F141" s="266" t="s">
        <v>219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175</v>
      </c>
      <c r="AU141" s="19" t="s">
        <v>81</v>
      </c>
    </row>
    <row r="142" s="2" customFormat="1">
      <c r="A142" s="40"/>
      <c r="B142" s="41"/>
      <c r="C142" s="42"/>
      <c r="D142" s="228" t="s">
        <v>165</v>
      </c>
      <c r="E142" s="42"/>
      <c r="F142" s="229" t="s">
        <v>220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165</v>
      </c>
      <c r="AU142" s="19" t="s">
        <v>81</v>
      </c>
    </row>
    <row r="143" s="13" customFormat="1">
      <c r="A143" s="13"/>
      <c r="B143" s="233"/>
      <c r="C143" s="234"/>
      <c r="D143" s="228" t="s">
        <v>167</v>
      </c>
      <c r="E143" s="235" t="s">
        <v>19</v>
      </c>
      <c r="F143" s="236" t="s">
        <v>221</v>
      </c>
      <c r="G143" s="234"/>
      <c r="H143" s="235" t="s">
        <v>19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167</v>
      </c>
      <c r="AU143" s="242" t="s">
        <v>81</v>
      </c>
      <c r="AV143" s="13" t="s">
        <v>79</v>
      </c>
      <c r="AW143" s="13" t="s">
        <v>33</v>
      </c>
      <c r="AX143" s="13" t="s">
        <v>72</v>
      </c>
      <c r="AY143" s="242" t="s">
        <v>157</v>
      </c>
    </row>
    <row r="144" s="14" customFormat="1">
      <c r="A144" s="14"/>
      <c r="B144" s="243"/>
      <c r="C144" s="244"/>
      <c r="D144" s="228" t="s">
        <v>167</v>
      </c>
      <c r="E144" s="245" t="s">
        <v>19</v>
      </c>
      <c r="F144" s="246" t="s">
        <v>222</v>
      </c>
      <c r="G144" s="244"/>
      <c r="H144" s="247">
        <v>530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167</v>
      </c>
      <c r="AU144" s="253" t="s">
        <v>81</v>
      </c>
      <c r="AV144" s="14" t="s">
        <v>81</v>
      </c>
      <c r="AW144" s="14" t="s">
        <v>33</v>
      </c>
      <c r="AX144" s="14" t="s">
        <v>72</v>
      </c>
      <c r="AY144" s="253" t="s">
        <v>157</v>
      </c>
    </row>
    <row r="145" s="15" customFormat="1">
      <c r="A145" s="15"/>
      <c r="B145" s="254"/>
      <c r="C145" s="255"/>
      <c r="D145" s="228" t="s">
        <v>167</v>
      </c>
      <c r="E145" s="256" t="s">
        <v>19</v>
      </c>
      <c r="F145" s="257" t="s">
        <v>170</v>
      </c>
      <c r="G145" s="255"/>
      <c r="H145" s="258">
        <v>530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167</v>
      </c>
      <c r="AU145" s="264" t="s">
        <v>81</v>
      </c>
      <c r="AV145" s="15" t="s">
        <v>163</v>
      </c>
      <c r="AW145" s="15" t="s">
        <v>33</v>
      </c>
      <c r="AX145" s="15" t="s">
        <v>79</v>
      </c>
      <c r="AY145" s="264" t="s">
        <v>157</v>
      </c>
    </row>
    <row r="146" s="2" customFormat="1" ht="16.5" customHeight="1">
      <c r="A146" s="40"/>
      <c r="B146" s="41"/>
      <c r="C146" s="215" t="s">
        <v>121</v>
      </c>
      <c r="D146" s="215" t="s">
        <v>159</v>
      </c>
      <c r="E146" s="216" t="s">
        <v>223</v>
      </c>
      <c r="F146" s="217" t="s">
        <v>224</v>
      </c>
      <c r="G146" s="218" t="s">
        <v>120</v>
      </c>
      <c r="H146" s="219">
        <v>5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1</v>
      </c>
      <c r="T146" s="225">
        <f>S146*H146</f>
        <v>5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163</v>
      </c>
      <c r="AT146" s="226" t="s">
        <v>159</v>
      </c>
      <c r="AU146" s="226" t="s">
        <v>81</v>
      </c>
      <c r="AY146" s="19" t="s">
        <v>157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79</v>
      </c>
      <c r="BK146" s="227">
        <f>ROUND(I146*H146,2)</f>
        <v>0</v>
      </c>
      <c r="BL146" s="19" t="s">
        <v>163</v>
      </c>
      <c r="BM146" s="226" t="s">
        <v>225</v>
      </c>
    </row>
    <row r="147" s="2" customFormat="1">
      <c r="A147" s="40"/>
      <c r="B147" s="41"/>
      <c r="C147" s="42"/>
      <c r="D147" s="228" t="s">
        <v>165</v>
      </c>
      <c r="E147" s="42"/>
      <c r="F147" s="229" t="s">
        <v>197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165</v>
      </c>
      <c r="AU147" s="19" t="s">
        <v>81</v>
      </c>
    </row>
    <row r="148" s="14" customFormat="1">
      <c r="A148" s="14"/>
      <c r="B148" s="243"/>
      <c r="C148" s="244"/>
      <c r="D148" s="228" t="s">
        <v>167</v>
      </c>
      <c r="E148" s="245" t="s">
        <v>19</v>
      </c>
      <c r="F148" s="246" t="s">
        <v>192</v>
      </c>
      <c r="G148" s="244"/>
      <c r="H148" s="247">
        <v>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167</v>
      </c>
      <c r="AU148" s="253" t="s">
        <v>81</v>
      </c>
      <c r="AV148" s="14" t="s">
        <v>81</v>
      </c>
      <c r="AW148" s="14" t="s">
        <v>33</v>
      </c>
      <c r="AX148" s="14" t="s">
        <v>72</v>
      </c>
      <c r="AY148" s="253" t="s">
        <v>157</v>
      </c>
    </row>
    <row r="149" s="15" customFormat="1">
      <c r="A149" s="15"/>
      <c r="B149" s="254"/>
      <c r="C149" s="255"/>
      <c r="D149" s="228" t="s">
        <v>167</v>
      </c>
      <c r="E149" s="256" t="s">
        <v>19</v>
      </c>
      <c r="F149" s="257" t="s">
        <v>170</v>
      </c>
      <c r="G149" s="255"/>
      <c r="H149" s="258">
        <v>5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167</v>
      </c>
      <c r="AU149" s="264" t="s">
        <v>81</v>
      </c>
      <c r="AV149" s="15" t="s">
        <v>163</v>
      </c>
      <c r="AW149" s="15" t="s">
        <v>33</v>
      </c>
      <c r="AX149" s="15" t="s">
        <v>79</v>
      </c>
      <c r="AY149" s="264" t="s">
        <v>157</v>
      </c>
    </row>
    <row r="150" s="2" customFormat="1" ht="16.5" customHeight="1">
      <c r="A150" s="40"/>
      <c r="B150" s="41"/>
      <c r="C150" s="215" t="s">
        <v>226</v>
      </c>
      <c r="D150" s="215" t="s">
        <v>159</v>
      </c>
      <c r="E150" s="216" t="s">
        <v>227</v>
      </c>
      <c r="F150" s="217" t="s">
        <v>228</v>
      </c>
      <c r="G150" s="218" t="s">
        <v>217</v>
      </c>
      <c r="H150" s="219">
        <v>4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163</v>
      </c>
      <c r="AT150" s="226" t="s">
        <v>159</v>
      </c>
      <c r="AU150" s="226" t="s">
        <v>81</v>
      </c>
      <c r="AY150" s="19" t="s">
        <v>157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79</v>
      </c>
      <c r="BK150" s="227">
        <f>ROUND(I150*H150,2)</f>
        <v>0</v>
      </c>
      <c r="BL150" s="19" t="s">
        <v>163</v>
      </c>
      <c r="BM150" s="226" t="s">
        <v>229</v>
      </c>
    </row>
    <row r="151" s="2" customFormat="1">
      <c r="A151" s="40"/>
      <c r="B151" s="41"/>
      <c r="C151" s="42"/>
      <c r="D151" s="228" t="s">
        <v>165</v>
      </c>
      <c r="E151" s="42"/>
      <c r="F151" s="229" t="s">
        <v>230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165</v>
      </c>
      <c r="AU151" s="19" t="s">
        <v>81</v>
      </c>
    </row>
    <row r="152" s="2" customFormat="1" ht="16.5" customHeight="1">
      <c r="A152" s="40"/>
      <c r="B152" s="41"/>
      <c r="C152" s="215" t="s">
        <v>231</v>
      </c>
      <c r="D152" s="215" t="s">
        <v>159</v>
      </c>
      <c r="E152" s="216" t="s">
        <v>232</v>
      </c>
      <c r="F152" s="217" t="s">
        <v>233</v>
      </c>
      <c r="G152" s="218" t="s">
        <v>234</v>
      </c>
      <c r="H152" s="219">
        <v>141.97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163</v>
      </c>
      <c r="AT152" s="226" t="s">
        <v>159</v>
      </c>
      <c r="AU152" s="226" t="s">
        <v>81</v>
      </c>
      <c r="AY152" s="19" t="s">
        <v>157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79</v>
      </c>
      <c r="BK152" s="227">
        <f>ROUND(I152*H152,2)</f>
        <v>0</v>
      </c>
      <c r="BL152" s="19" t="s">
        <v>163</v>
      </c>
      <c r="BM152" s="226" t="s">
        <v>235</v>
      </c>
    </row>
    <row r="153" s="2" customFormat="1">
      <c r="A153" s="40"/>
      <c r="B153" s="41"/>
      <c r="C153" s="42"/>
      <c r="D153" s="228" t="s">
        <v>165</v>
      </c>
      <c r="E153" s="42"/>
      <c r="F153" s="229" t="s">
        <v>236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165</v>
      </c>
      <c r="AU153" s="19" t="s">
        <v>81</v>
      </c>
    </row>
    <row r="154" s="13" customFormat="1">
      <c r="A154" s="13"/>
      <c r="B154" s="233"/>
      <c r="C154" s="234"/>
      <c r="D154" s="228" t="s">
        <v>167</v>
      </c>
      <c r="E154" s="235" t="s">
        <v>19</v>
      </c>
      <c r="F154" s="236" t="s">
        <v>237</v>
      </c>
      <c r="G154" s="234"/>
      <c r="H154" s="235" t="s">
        <v>19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167</v>
      </c>
      <c r="AU154" s="242" t="s">
        <v>81</v>
      </c>
      <c r="AV154" s="13" t="s">
        <v>79</v>
      </c>
      <c r="AW154" s="13" t="s">
        <v>33</v>
      </c>
      <c r="AX154" s="13" t="s">
        <v>72</v>
      </c>
      <c r="AY154" s="242" t="s">
        <v>157</v>
      </c>
    </row>
    <row r="155" s="14" customFormat="1">
      <c r="A155" s="14"/>
      <c r="B155" s="243"/>
      <c r="C155" s="244"/>
      <c r="D155" s="228" t="s">
        <v>167</v>
      </c>
      <c r="E155" s="245" t="s">
        <v>19</v>
      </c>
      <c r="F155" s="246" t="s">
        <v>238</v>
      </c>
      <c r="G155" s="244"/>
      <c r="H155" s="247">
        <v>108.65000000000001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167</v>
      </c>
      <c r="AU155" s="253" t="s">
        <v>81</v>
      </c>
      <c r="AV155" s="14" t="s">
        <v>81</v>
      </c>
      <c r="AW155" s="14" t="s">
        <v>33</v>
      </c>
      <c r="AX155" s="14" t="s">
        <v>72</v>
      </c>
      <c r="AY155" s="253" t="s">
        <v>157</v>
      </c>
    </row>
    <row r="156" s="13" customFormat="1">
      <c r="A156" s="13"/>
      <c r="B156" s="233"/>
      <c r="C156" s="234"/>
      <c r="D156" s="228" t="s">
        <v>167</v>
      </c>
      <c r="E156" s="235" t="s">
        <v>19</v>
      </c>
      <c r="F156" s="236" t="s">
        <v>239</v>
      </c>
      <c r="G156" s="234"/>
      <c r="H156" s="235" t="s">
        <v>19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167</v>
      </c>
      <c r="AU156" s="242" t="s">
        <v>81</v>
      </c>
      <c r="AV156" s="13" t="s">
        <v>79</v>
      </c>
      <c r="AW156" s="13" t="s">
        <v>33</v>
      </c>
      <c r="AX156" s="13" t="s">
        <v>72</v>
      </c>
      <c r="AY156" s="242" t="s">
        <v>157</v>
      </c>
    </row>
    <row r="157" s="14" customFormat="1">
      <c r="A157" s="14"/>
      <c r="B157" s="243"/>
      <c r="C157" s="244"/>
      <c r="D157" s="228" t="s">
        <v>167</v>
      </c>
      <c r="E157" s="245" t="s">
        <v>19</v>
      </c>
      <c r="F157" s="246" t="s">
        <v>192</v>
      </c>
      <c r="G157" s="244"/>
      <c r="H157" s="247">
        <v>5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167</v>
      </c>
      <c r="AU157" s="253" t="s">
        <v>81</v>
      </c>
      <c r="AV157" s="14" t="s">
        <v>81</v>
      </c>
      <c r="AW157" s="14" t="s">
        <v>33</v>
      </c>
      <c r="AX157" s="14" t="s">
        <v>72</v>
      </c>
      <c r="AY157" s="253" t="s">
        <v>157</v>
      </c>
    </row>
    <row r="158" s="13" customFormat="1">
      <c r="A158" s="13"/>
      <c r="B158" s="233"/>
      <c r="C158" s="234"/>
      <c r="D158" s="228" t="s">
        <v>167</v>
      </c>
      <c r="E158" s="235" t="s">
        <v>19</v>
      </c>
      <c r="F158" s="236" t="s">
        <v>240</v>
      </c>
      <c r="G158" s="234"/>
      <c r="H158" s="235" t="s">
        <v>19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167</v>
      </c>
      <c r="AU158" s="242" t="s">
        <v>81</v>
      </c>
      <c r="AV158" s="13" t="s">
        <v>79</v>
      </c>
      <c r="AW158" s="13" t="s">
        <v>33</v>
      </c>
      <c r="AX158" s="13" t="s">
        <v>72</v>
      </c>
      <c r="AY158" s="242" t="s">
        <v>157</v>
      </c>
    </row>
    <row r="159" s="14" customFormat="1">
      <c r="A159" s="14"/>
      <c r="B159" s="243"/>
      <c r="C159" s="244"/>
      <c r="D159" s="228" t="s">
        <v>167</v>
      </c>
      <c r="E159" s="245" t="s">
        <v>19</v>
      </c>
      <c r="F159" s="246" t="s">
        <v>241</v>
      </c>
      <c r="G159" s="244"/>
      <c r="H159" s="247">
        <v>28.32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167</v>
      </c>
      <c r="AU159" s="253" t="s">
        <v>81</v>
      </c>
      <c r="AV159" s="14" t="s">
        <v>81</v>
      </c>
      <c r="AW159" s="14" t="s">
        <v>33</v>
      </c>
      <c r="AX159" s="14" t="s">
        <v>72</v>
      </c>
      <c r="AY159" s="253" t="s">
        <v>157</v>
      </c>
    </row>
    <row r="160" s="15" customFormat="1">
      <c r="A160" s="15"/>
      <c r="B160" s="254"/>
      <c r="C160" s="255"/>
      <c r="D160" s="228" t="s">
        <v>167</v>
      </c>
      <c r="E160" s="256" t="s">
        <v>19</v>
      </c>
      <c r="F160" s="257" t="s">
        <v>170</v>
      </c>
      <c r="G160" s="255"/>
      <c r="H160" s="258">
        <v>141.97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167</v>
      </c>
      <c r="AU160" s="264" t="s">
        <v>81</v>
      </c>
      <c r="AV160" s="15" t="s">
        <v>163</v>
      </c>
      <c r="AW160" s="15" t="s">
        <v>33</v>
      </c>
      <c r="AX160" s="15" t="s">
        <v>79</v>
      </c>
      <c r="AY160" s="264" t="s">
        <v>157</v>
      </c>
    </row>
    <row r="161" s="2" customFormat="1" ht="21.75" customHeight="1">
      <c r="A161" s="40"/>
      <c r="B161" s="41"/>
      <c r="C161" s="215" t="s">
        <v>8</v>
      </c>
      <c r="D161" s="215" t="s">
        <v>159</v>
      </c>
      <c r="E161" s="216" t="s">
        <v>242</v>
      </c>
      <c r="F161" s="217" t="s">
        <v>243</v>
      </c>
      <c r="G161" s="218" t="s">
        <v>101</v>
      </c>
      <c r="H161" s="219">
        <v>1223.8699999999999</v>
      </c>
      <c r="I161" s="220"/>
      <c r="J161" s="221">
        <f>ROUND(I161*H161,2)</f>
        <v>0</v>
      </c>
      <c r="K161" s="217" t="s">
        <v>173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163</v>
      </c>
      <c r="AT161" s="226" t="s">
        <v>159</v>
      </c>
      <c r="AU161" s="226" t="s">
        <v>81</v>
      </c>
      <c r="AY161" s="19" t="s">
        <v>157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79</v>
      </c>
      <c r="BK161" s="227">
        <f>ROUND(I161*H161,2)</f>
        <v>0</v>
      </c>
      <c r="BL161" s="19" t="s">
        <v>163</v>
      </c>
      <c r="BM161" s="226" t="s">
        <v>244</v>
      </c>
    </row>
    <row r="162" s="2" customFormat="1">
      <c r="A162" s="40"/>
      <c r="B162" s="41"/>
      <c r="C162" s="42"/>
      <c r="D162" s="265" t="s">
        <v>175</v>
      </c>
      <c r="E162" s="42"/>
      <c r="F162" s="266" t="s">
        <v>245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175</v>
      </c>
      <c r="AU162" s="19" t="s">
        <v>81</v>
      </c>
    </row>
    <row r="163" s="13" customFormat="1">
      <c r="A163" s="13"/>
      <c r="B163" s="233"/>
      <c r="C163" s="234"/>
      <c r="D163" s="228" t="s">
        <v>167</v>
      </c>
      <c r="E163" s="235" t="s">
        <v>19</v>
      </c>
      <c r="F163" s="236" t="s">
        <v>246</v>
      </c>
      <c r="G163" s="234"/>
      <c r="H163" s="235" t="s">
        <v>19</v>
      </c>
      <c r="I163" s="237"/>
      <c r="J163" s="234"/>
      <c r="K163" s="234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167</v>
      </c>
      <c r="AU163" s="242" t="s">
        <v>81</v>
      </c>
      <c r="AV163" s="13" t="s">
        <v>79</v>
      </c>
      <c r="AW163" s="13" t="s">
        <v>33</v>
      </c>
      <c r="AX163" s="13" t="s">
        <v>72</v>
      </c>
      <c r="AY163" s="242" t="s">
        <v>157</v>
      </c>
    </row>
    <row r="164" s="14" customFormat="1">
      <c r="A164" s="14"/>
      <c r="B164" s="243"/>
      <c r="C164" s="244"/>
      <c r="D164" s="228" t="s">
        <v>167</v>
      </c>
      <c r="E164" s="245" t="s">
        <v>19</v>
      </c>
      <c r="F164" s="246" t="s">
        <v>247</v>
      </c>
      <c r="G164" s="244"/>
      <c r="H164" s="247">
        <v>908.5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167</v>
      </c>
      <c r="AU164" s="253" t="s">
        <v>81</v>
      </c>
      <c r="AV164" s="14" t="s">
        <v>81</v>
      </c>
      <c r="AW164" s="14" t="s">
        <v>33</v>
      </c>
      <c r="AX164" s="14" t="s">
        <v>72</v>
      </c>
      <c r="AY164" s="253" t="s">
        <v>157</v>
      </c>
    </row>
    <row r="165" s="13" customFormat="1">
      <c r="A165" s="13"/>
      <c r="B165" s="233"/>
      <c r="C165" s="234"/>
      <c r="D165" s="228" t="s">
        <v>167</v>
      </c>
      <c r="E165" s="235" t="s">
        <v>19</v>
      </c>
      <c r="F165" s="236" t="s">
        <v>248</v>
      </c>
      <c r="G165" s="234"/>
      <c r="H165" s="235" t="s">
        <v>19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167</v>
      </c>
      <c r="AU165" s="242" t="s">
        <v>81</v>
      </c>
      <c r="AV165" s="13" t="s">
        <v>79</v>
      </c>
      <c r="AW165" s="13" t="s">
        <v>33</v>
      </c>
      <c r="AX165" s="13" t="s">
        <v>72</v>
      </c>
      <c r="AY165" s="242" t="s">
        <v>157</v>
      </c>
    </row>
    <row r="166" s="14" customFormat="1">
      <c r="A166" s="14"/>
      <c r="B166" s="243"/>
      <c r="C166" s="244"/>
      <c r="D166" s="228" t="s">
        <v>167</v>
      </c>
      <c r="E166" s="245" t="s">
        <v>19</v>
      </c>
      <c r="F166" s="246" t="s">
        <v>249</v>
      </c>
      <c r="G166" s="244"/>
      <c r="H166" s="247">
        <v>94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167</v>
      </c>
      <c r="AU166" s="253" t="s">
        <v>81</v>
      </c>
      <c r="AV166" s="14" t="s">
        <v>81</v>
      </c>
      <c r="AW166" s="14" t="s">
        <v>33</v>
      </c>
      <c r="AX166" s="14" t="s">
        <v>72</v>
      </c>
      <c r="AY166" s="253" t="s">
        <v>157</v>
      </c>
    </row>
    <row r="167" s="13" customFormat="1">
      <c r="A167" s="13"/>
      <c r="B167" s="233"/>
      <c r="C167" s="234"/>
      <c r="D167" s="228" t="s">
        <v>167</v>
      </c>
      <c r="E167" s="235" t="s">
        <v>19</v>
      </c>
      <c r="F167" s="236" t="s">
        <v>250</v>
      </c>
      <c r="G167" s="234"/>
      <c r="H167" s="235" t="s">
        <v>19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167</v>
      </c>
      <c r="AU167" s="242" t="s">
        <v>81</v>
      </c>
      <c r="AV167" s="13" t="s">
        <v>79</v>
      </c>
      <c r="AW167" s="13" t="s">
        <v>33</v>
      </c>
      <c r="AX167" s="13" t="s">
        <v>72</v>
      </c>
      <c r="AY167" s="242" t="s">
        <v>157</v>
      </c>
    </row>
    <row r="168" s="14" customFormat="1">
      <c r="A168" s="14"/>
      <c r="B168" s="243"/>
      <c r="C168" s="244"/>
      <c r="D168" s="228" t="s">
        <v>167</v>
      </c>
      <c r="E168" s="245" t="s">
        <v>19</v>
      </c>
      <c r="F168" s="246" t="s">
        <v>251</v>
      </c>
      <c r="G168" s="244"/>
      <c r="H168" s="247">
        <v>159.80000000000001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167</v>
      </c>
      <c r="AU168" s="253" t="s">
        <v>81</v>
      </c>
      <c r="AV168" s="14" t="s">
        <v>81</v>
      </c>
      <c r="AW168" s="14" t="s">
        <v>33</v>
      </c>
      <c r="AX168" s="14" t="s">
        <v>72</v>
      </c>
      <c r="AY168" s="253" t="s">
        <v>157</v>
      </c>
    </row>
    <row r="169" s="13" customFormat="1">
      <c r="A169" s="13"/>
      <c r="B169" s="233"/>
      <c r="C169" s="234"/>
      <c r="D169" s="228" t="s">
        <v>167</v>
      </c>
      <c r="E169" s="235" t="s">
        <v>19</v>
      </c>
      <c r="F169" s="236" t="s">
        <v>252</v>
      </c>
      <c r="G169" s="234"/>
      <c r="H169" s="235" t="s">
        <v>19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167</v>
      </c>
      <c r="AU169" s="242" t="s">
        <v>81</v>
      </c>
      <c r="AV169" s="13" t="s">
        <v>79</v>
      </c>
      <c r="AW169" s="13" t="s">
        <v>33</v>
      </c>
      <c r="AX169" s="13" t="s">
        <v>72</v>
      </c>
      <c r="AY169" s="242" t="s">
        <v>157</v>
      </c>
    </row>
    <row r="170" s="14" customFormat="1">
      <c r="A170" s="14"/>
      <c r="B170" s="243"/>
      <c r="C170" s="244"/>
      <c r="D170" s="228" t="s">
        <v>167</v>
      </c>
      <c r="E170" s="245" t="s">
        <v>19</v>
      </c>
      <c r="F170" s="246" t="s">
        <v>253</v>
      </c>
      <c r="G170" s="244"/>
      <c r="H170" s="247">
        <v>61.57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167</v>
      </c>
      <c r="AU170" s="253" t="s">
        <v>81</v>
      </c>
      <c r="AV170" s="14" t="s">
        <v>81</v>
      </c>
      <c r="AW170" s="14" t="s">
        <v>33</v>
      </c>
      <c r="AX170" s="14" t="s">
        <v>72</v>
      </c>
      <c r="AY170" s="253" t="s">
        <v>157</v>
      </c>
    </row>
    <row r="171" s="15" customFormat="1">
      <c r="A171" s="15"/>
      <c r="B171" s="254"/>
      <c r="C171" s="255"/>
      <c r="D171" s="228" t="s">
        <v>167</v>
      </c>
      <c r="E171" s="256" t="s">
        <v>110</v>
      </c>
      <c r="F171" s="257" t="s">
        <v>170</v>
      </c>
      <c r="G171" s="255"/>
      <c r="H171" s="258">
        <v>1223.8699999999999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4" t="s">
        <v>167</v>
      </c>
      <c r="AU171" s="264" t="s">
        <v>81</v>
      </c>
      <c r="AV171" s="15" t="s">
        <v>163</v>
      </c>
      <c r="AW171" s="15" t="s">
        <v>33</v>
      </c>
      <c r="AX171" s="15" t="s">
        <v>79</v>
      </c>
      <c r="AY171" s="264" t="s">
        <v>157</v>
      </c>
    </row>
    <row r="172" s="2" customFormat="1" ht="24.15" customHeight="1">
      <c r="A172" s="40"/>
      <c r="B172" s="41"/>
      <c r="C172" s="215" t="s">
        <v>254</v>
      </c>
      <c r="D172" s="215" t="s">
        <v>159</v>
      </c>
      <c r="E172" s="216" t="s">
        <v>255</v>
      </c>
      <c r="F172" s="217" t="s">
        <v>256</v>
      </c>
      <c r="G172" s="218" t="s">
        <v>101</v>
      </c>
      <c r="H172" s="219">
        <v>155.67500000000001</v>
      </c>
      <c r="I172" s="220"/>
      <c r="J172" s="221">
        <f>ROUND(I172*H172,2)</f>
        <v>0</v>
      </c>
      <c r="K172" s="217" t="s">
        <v>173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163</v>
      </c>
      <c r="AT172" s="226" t="s">
        <v>159</v>
      </c>
      <c r="AU172" s="226" t="s">
        <v>81</v>
      </c>
      <c r="AY172" s="19" t="s">
        <v>157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79</v>
      </c>
      <c r="BK172" s="227">
        <f>ROUND(I172*H172,2)</f>
        <v>0</v>
      </c>
      <c r="BL172" s="19" t="s">
        <v>163</v>
      </c>
      <c r="BM172" s="226" t="s">
        <v>257</v>
      </c>
    </row>
    <row r="173" s="2" customFormat="1">
      <c r="A173" s="40"/>
      <c r="B173" s="41"/>
      <c r="C173" s="42"/>
      <c r="D173" s="265" t="s">
        <v>175</v>
      </c>
      <c r="E173" s="42"/>
      <c r="F173" s="266" t="s">
        <v>258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175</v>
      </c>
      <c r="AU173" s="19" t="s">
        <v>81</v>
      </c>
    </row>
    <row r="174" s="13" customFormat="1">
      <c r="A174" s="13"/>
      <c r="B174" s="233"/>
      <c r="C174" s="234"/>
      <c r="D174" s="228" t="s">
        <v>167</v>
      </c>
      <c r="E174" s="235" t="s">
        <v>19</v>
      </c>
      <c r="F174" s="236" t="s">
        <v>259</v>
      </c>
      <c r="G174" s="234"/>
      <c r="H174" s="235" t="s">
        <v>19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167</v>
      </c>
      <c r="AU174" s="242" t="s">
        <v>81</v>
      </c>
      <c r="AV174" s="13" t="s">
        <v>79</v>
      </c>
      <c r="AW174" s="13" t="s">
        <v>33</v>
      </c>
      <c r="AX174" s="13" t="s">
        <v>72</v>
      </c>
      <c r="AY174" s="242" t="s">
        <v>157</v>
      </c>
    </row>
    <row r="175" s="14" customFormat="1">
      <c r="A175" s="14"/>
      <c r="B175" s="243"/>
      <c r="C175" s="244"/>
      <c r="D175" s="228" t="s">
        <v>167</v>
      </c>
      <c r="E175" s="245" t="s">
        <v>19</v>
      </c>
      <c r="F175" s="246" t="s">
        <v>260</v>
      </c>
      <c r="G175" s="244"/>
      <c r="H175" s="247">
        <v>59.174999999999997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167</v>
      </c>
      <c r="AU175" s="253" t="s">
        <v>81</v>
      </c>
      <c r="AV175" s="14" t="s">
        <v>81</v>
      </c>
      <c r="AW175" s="14" t="s">
        <v>33</v>
      </c>
      <c r="AX175" s="14" t="s">
        <v>72</v>
      </c>
      <c r="AY175" s="253" t="s">
        <v>157</v>
      </c>
    </row>
    <row r="176" s="13" customFormat="1">
      <c r="A176" s="13"/>
      <c r="B176" s="233"/>
      <c r="C176" s="234"/>
      <c r="D176" s="228" t="s">
        <v>167</v>
      </c>
      <c r="E176" s="235" t="s">
        <v>19</v>
      </c>
      <c r="F176" s="236" t="s">
        <v>261</v>
      </c>
      <c r="G176" s="234"/>
      <c r="H176" s="235" t="s">
        <v>19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167</v>
      </c>
      <c r="AU176" s="242" t="s">
        <v>81</v>
      </c>
      <c r="AV176" s="13" t="s">
        <v>79</v>
      </c>
      <c r="AW176" s="13" t="s">
        <v>33</v>
      </c>
      <c r="AX176" s="13" t="s">
        <v>72</v>
      </c>
      <c r="AY176" s="242" t="s">
        <v>157</v>
      </c>
    </row>
    <row r="177" s="14" customFormat="1">
      <c r="A177" s="14"/>
      <c r="B177" s="243"/>
      <c r="C177" s="244"/>
      <c r="D177" s="228" t="s">
        <v>167</v>
      </c>
      <c r="E177" s="245" t="s">
        <v>19</v>
      </c>
      <c r="F177" s="246" t="s">
        <v>262</v>
      </c>
      <c r="G177" s="244"/>
      <c r="H177" s="247">
        <v>87.5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167</v>
      </c>
      <c r="AU177" s="253" t="s">
        <v>81</v>
      </c>
      <c r="AV177" s="14" t="s">
        <v>81</v>
      </c>
      <c r="AW177" s="14" t="s">
        <v>33</v>
      </c>
      <c r="AX177" s="14" t="s">
        <v>72</v>
      </c>
      <c r="AY177" s="253" t="s">
        <v>157</v>
      </c>
    </row>
    <row r="178" s="13" customFormat="1">
      <c r="A178" s="13"/>
      <c r="B178" s="233"/>
      <c r="C178" s="234"/>
      <c r="D178" s="228" t="s">
        <v>167</v>
      </c>
      <c r="E178" s="235" t="s">
        <v>19</v>
      </c>
      <c r="F178" s="236" t="s">
        <v>263</v>
      </c>
      <c r="G178" s="234"/>
      <c r="H178" s="235" t="s">
        <v>19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167</v>
      </c>
      <c r="AU178" s="242" t="s">
        <v>81</v>
      </c>
      <c r="AV178" s="13" t="s">
        <v>79</v>
      </c>
      <c r="AW178" s="13" t="s">
        <v>33</v>
      </c>
      <c r="AX178" s="13" t="s">
        <v>72</v>
      </c>
      <c r="AY178" s="242" t="s">
        <v>157</v>
      </c>
    </row>
    <row r="179" s="14" customFormat="1">
      <c r="A179" s="14"/>
      <c r="B179" s="243"/>
      <c r="C179" s="244"/>
      <c r="D179" s="228" t="s">
        <v>167</v>
      </c>
      <c r="E179" s="245" t="s">
        <v>19</v>
      </c>
      <c r="F179" s="246" t="s">
        <v>264</v>
      </c>
      <c r="G179" s="244"/>
      <c r="H179" s="247">
        <v>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167</v>
      </c>
      <c r="AU179" s="253" t="s">
        <v>81</v>
      </c>
      <c r="AV179" s="14" t="s">
        <v>81</v>
      </c>
      <c r="AW179" s="14" t="s">
        <v>33</v>
      </c>
      <c r="AX179" s="14" t="s">
        <v>72</v>
      </c>
      <c r="AY179" s="253" t="s">
        <v>157</v>
      </c>
    </row>
    <row r="180" s="15" customFormat="1">
      <c r="A180" s="15"/>
      <c r="B180" s="254"/>
      <c r="C180" s="255"/>
      <c r="D180" s="228" t="s">
        <v>167</v>
      </c>
      <c r="E180" s="256" t="s">
        <v>99</v>
      </c>
      <c r="F180" s="257" t="s">
        <v>170</v>
      </c>
      <c r="G180" s="255"/>
      <c r="H180" s="258">
        <v>155.67500000000001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167</v>
      </c>
      <c r="AU180" s="264" t="s">
        <v>81</v>
      </c>
      <c r="AV180" s="15" t="s">
        <v>163</v>
      </c>
      <c r="AW180" s="15" t="s">
        <v>33</v>
      </c>
      <c r="AX180" s="15" t="s">
        <v>79</v>
      </c>
      <c r="AY180" s="264" t="s">
        <v>157</v>
      </c>
    </row>
    <row r="181" s="2" customFormat="1" ht="37.8" customHeight="1">
      <c r="A181" s="40"/>
      <c r="B181" s="41"/>
      <c r="C181" s="215" t="s">
        <v>265</v>
      </c>
      <c r="D181" s="215" t="s">
        <v>159</v>
      </c>
      <c r="E181" s="216" t="s">
        <v>266</v>
      </c>
      <c r="F181" s="217" t="s">
        <v>267</v>
      </c>
      <c r="G181" s="218" t="s">
        <v>101</v>
      </c>
      <c r="H181" s="219">
        <v>1379.5450000000001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163</v>
      </c>
      <c r="AT181" s="226" t="s">
        <v>159</v>
      </c>
      <c r="AU181" s="226" t="s">
        <v>81</v>
      </c>
      <c r="AY181" s="19" t="s">
        <v>157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79</v>
      </c>
      <c r="BK181" s="227">
        <f>ROUND(I181*H181,2)</f>
        <v>0</v>
      </c>
      <c r="BL181" s="19" t="s">
        <v>163</v>
      </c>
      <c r="BM181" s="226" t="s">
        <v>268</v>
      </c>
    </row>
    <row r="182" s="14" customFormat="1">
      <c r="A182" s="14"/>
      <c r="B182" s="243"/>
      <c r="C182" s="244"/>
      <c r="D182" s="228" t="s">
        <v>167</v>
      </c>
      <c r="E182" s="245" t="s">
        <v>19</v>
      </c>
      <c r="F182" s="246" t="s">
        <v>110</v>
      </c>
      <c r="G182" s="244"/>
      <c r="H182" s="247">
        <v>1223.8699999999999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167</v>
      </c>
      <c r="AU182" s="253" t="s">
        <v>81</v>
      </c>
      <c r="AV182" s="14" t="s">
        <v>81</v>
      </c>
      <c r="AW182" s="14" t="s">
        <v>33</v>
      </c>
      <c r="AX182" s="14" t="s">
        <v>72</v>
      </c>
      <c r="AY182" s="253" t="s">
        <v>157</v>
      </c>
    </row>
    <row r="183" s="14" customFormat="1">
      <c r="A183" s="14"/>
      <c r="B183" s="243"/>
      <c r="C183" s="244"/>
      <c r="D183" s="228" t="s">
        <v>167</v>
      </c>
      <c r="E183" s="245" t="s">
        <v>19</v>
      </c>
      <c r="F183" s="246" t="s">
        <v>99</v>
      </c>
      <c r="G183" s="244"/>
      <c r="H183" s="247">
        <v>155.67500000000001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167</v>
      </c>
      <c r="AU183" s="253" t="s">
        <v>81</v>
      </c>
      <c r="AV183" s="14" t="s">
        <v>81</v>
      </c>
      <c r="AW183" s="14" t="s">
        <v>33</v>
      </c>
      <c r="AX183" s="14" t="s">
        <v>72</v>
      </c>
      <c r="AY183" s="253" t="s">
        <v>157</v>
      </c>
    </row>
    <row r="184" s="15" customFormat="1">
      <c r="A184" s="15"/>
      <c r="B184" s="254"/>
      <c r="C184" s="255"/>
      <c r="D184" s="228" t="s">
        <v>167</v>
      </c>
      <c r="E184" s="256" t="s">
        <v>19</v>
      </c>
      <c r="F184" s="257" t="s">
        <v>170</v>
      </c>
      <c r="G184" s="255"/>
      <c r="H184" s="258">
        <v>1379.5449999999999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167</v>
      </c>
      <c r="AU184" s="264" t="s">
        <v>81</v>
      </c>
      <c r="AV184" s="15" t="s">
        <v>163</v>
      </c>
      <c r="AW184" s="15" t="s">
        <v>33</v>
      </c>
      <c r="AX184" s="15" t="s">
        <v>79</v>
      </c>
      <c r="AY184" s="264" t="s">
        <v>157</v>
      </c>
    </row>
    <row r="185" s="2" customFormat="1" ht="37.8" customHeight="1">
      <c r="A185" s="40"/>
      <c r="B185" s="41"/>
      <c r="C185" s="215" t="s">
        <v>269</v>
      </c>
      <c r="D185" s="215" t="s">
        <v>159</v>
      </c>
      <c r="E185" s="216" t="s">
        <v>270</v>
      </c>
      <c r="F185" s="217" t="s">
        <v>271</v>
      </c>
      <c r="G185" s="218" t="s">
        <v>101</v>
      </c>
      <c r="H185" s="219">
        <v>10.5</v>
      </c>
      <c r="I185" s="220"/>
      <c r="J185" s="221">
        <f>ROUND(I185*H185,2)</f>
        <v>0</v>
      </c>
      <c r="K185" s="217" t="s">
        <v>173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163</v>
      </c>
      <c r="AT185" s="226" t="s">
        <v>159</v>
      </c>
      <c r="AU185" s="226" t="s">
        <v>81</v>
      </c>
      <c r="AY185" s="19" t="s">
        <v>157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79</v>
      </c>
      <c r="BK185" s="227">
        <f>ROUND(I185*H185,2)</f>
        <v>0</v>
      </c>
      <c r="BL185" s="19" t="s">
        <v>163</v>
      </c>
      <c r="BM185" s="226" t="s">
        <v>272</v>
      </c>
    </row>
    <row r="186" s="2" customFormat="1">
      <c r="A186" s="40"/>
      <c r="B186" s="41"/>
      <c r="C186" s="42"/>
      <c r="D186" s="265" t="s">
        <v>175</v>
      </c>
      <c r="E186" s="42"/>
      <c r="F186" s="266" t="s">
        <v>273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175</v>
      </c>
      <c r="AU186" s="19" t="s">
        <v>81</v>
      </c>
    </row>
    <row r="187" s="13" customFormat="1">
      <c r="A187" s="13"/>
      <c r="B187" s="233"/>
      <c r="C187" s="234"/>
      <c r="D187" s="228" t="s">
        <v>167</v>
      </c>
      <c r="E187" s="235" t="s">
        <v>19</v>
      </c>
      <c r="F187" s="236" t="s">
        <v>261</v>
      </c>
      <c r="G187" s="234"/>
      <c r="H187" s="235" t="s">
        <v>19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167</v>
      </c>
      <c r="AU187" s="242" t="s">
        <v>81</v>
      </c>
      <c r="AV187" s="13" t="s">
        <v>79</v>
      </c>
      <c r="AW187" s="13" t="s">
        <v>33</v>
      </c>
      <c r="AX187" s="13" t="s">
        <v>72</v>
      </c>
      <c r="AY187" s="242" t="s">
        <v>157</v>
      </c>
    </row>
    <row r="188" s="14" customFormat="1">
      <c r="A188" s="14"/>
      <c r="B188" s="243"/>
      <c r="C188" s="244"/>
      <c r="D188" s="228" t="s">
        <v>167</v>
      </c>
      <c r="E188" s="245" t="s">
        <v>19</v>
      </c>
      <c r="F188" s="246" t="s">
        <v>274</v>
      </c>
      <c r="G188" s="244"/>
      <c r="H188" s="247">
        <v>10.5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167</v>
      </c>
      <c r="AU188" s="253" t="s">
        <v>81</v>
      </c>
      <c r="AV188" s="14" t="s">
        <v>81</v>
      </c>
      <c r="AW188" s="14" t="s">
        <v>33</v>
      </c>
      <c r="AX188" s="14" t="s">
        <v>72</v>
      </c>
      <c r="AY188" s="253" t="s">
        <v>157</v>
      </c>
    </row>
    <row r="189" s="15" customFormat="1">
      <c r="A189" s="15"/>
      <c r="B189" s="254"/>
      <c r="C189" s="255"/>
      <c r="D189" s="228" t="s">
        <v>167</v>
      </c>
      <c r="E189" s="256" t="s">
        <v>107</v>
      </c>
      <c r="F189" s="257" t="s">
        <v>170</v>
      </c>
      <c r="G189" s="255"/>
      <c r="H189" s="258">
        <v>10.5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4" t="s">
        <v>167</v>
      </c>
      <c r="AU189" s="264" t="s">
        <v>81</v>
      </c>
      <c r="AV189" s="15" t="s">
        <v>163</v>
      </c>
      <c r="AW189" s="15" t="s">
        <v>33</v>
      </c>
      <c r="AX189" s="15" t="s">
        <v>79</v>
      </c>
      <c r="AY189" s="264" t="s">
        <v>157</v>
      </c>
    </row>
    <row r="190" s="2" customFormat="1" ht="16.5" customHeight="1">
      <c r="A190" s="40"/>
      <c r="B190" s="41"/>
      <c r="C190" s="267" t="s">
        <v>275</v>
      </c>
      <c r="D190" s="267" t="s">
        <v>276</v>
      </c>
      <c r="E190" s="268" t="s">
        <v>277</v>
      </c>
      <c r="F190" s="269" t="s">
        <v>278</v>
      </c>
      <c r="G190" s="270" t="s">
        <v>234</v>
      </c>
      <c r="H190" s="271">
        <v>21</v>
      </c>
      <c r="I190" s="272"/>
      <c r="J190" s="273">
        <f>ROUND(I190*H190,2)</f>
        <v>0</v>
      </c>
      <c r="K190" s="269" t="s">
        <v>173</v>
      </c>
      <c r="L190" s="274"/>
      <c r="M190" s="275" t="s">
        <v>19</v>
      </c>
      <c r="N190" s="276" t="s">
        <v>43</v>
      </c>
      <c r="O190" s="86"/>
      <c r="P190" s="224">
        <f>O190*H190</f>
        <v>0</v>
      </c>
      <c r="Q190" s="224">
        <v>1</v>
      </c>
      <c r="R190" s="224">
        <f>Q190*H190</f>
        <v>21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214</v>
      </c>
      <c r="AT190" s="226" t="s">
        <v>276</v>
      </c>
      <c r="AU190" s="226" t="s">
        <v>81</v>
      </c>
      <c r="AY190" s="19" t="s">
        <v>157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79</v>
      </c>
      <c r="BK190" s="227">
        <f>ROUND(I190*H190,2)</f>
        <v>0</v>
      </c>
      <c r="BL190" s="19" t="s">
        <v>163</v>
      </c>
      <c r="BM190" s="226" t="s">
        <v>279</v>
      </c>
    </row>
    <row r="191" s="2" customFormat="1">
      <c r="A191" s="40"/>
      <c r="B191" s="41"/>
      <c r="C191" s="42"/>
      <c r="D191" s="228" t="s">
        <v>165</v>
      </c>
      <c r="E191" s="42"/>
      <c r="F191" s="229" t="s">
        <v>280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165</v>
      </c>
      <c r="AU191" s="19" t="s">
        <v>81</v>
      </c>
    </row>
    <row r="192" s="14" customFormat="1">
      <c r="A192" s="14"/>
      <c r="B192" s="243"/>
      <c r="C192" s="244"/>
      <c r="D192" s="228" t="s">
        <v>167</v>
      </c>
      <c r="E192" s="245" t="s">
        <v>19</v>
      </c>
      <c r="F192" s="246" t="s">
        <v>281</v>
      </c>
      <c r="G192" s="244"/>
      <c r="H192" s="247">
        <v>21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167</v>
      </c>
      <c r="AU192" s="253" t="s">
        <v>81</v>
      </c>
      <c r="AV192" s="14" t="s">
        <v>81</v>
      </c>
      <c r="AW192" s="14" t="s">
        <v>33</v>
      </c>
      <c r="AX192" s="14" t="s">
        <v>79</v>
      </c>
      <c r="AY192" s="253" t="s">
        <v>157</v>
      </c>
    </row>
    <row r="193" s="2" customFormat="1" ht="24.15" customHeight="1">
      <c r="A193" s="40"/>
      <c r="B193" s="41"/>
      <c r="C193" s="215" t="s">
        <v>282</v>
      </c>
      <c r="D193" s="215" t="s">
        <v>159</v>
      </c>
      <c r="E193" s="216" t="s">
        <v>283</v>
      </c>
      <c r="F193" s="217" t="s">
        <v>284</v>
      </c>
      <c r="G193" s="218" t="s">
        <v>101</v>
      </c>
      <c r="H193" s="219">
        <v>79.799999999999997</v>
      </c>
      <c r="I193" s="220"/>
      <c r="J193" s="221">
        <f>ROUND(I193*H193,2)</f>
        <v>0</v>
      </c>
      <c r="K193" s="217" t="s">
        <v>173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163</v>
      </c>
      <c r="AT193" s="226" t="s">
        <v>159</v>
      </c>
      <c r="AU193" s="226" t="s">
        <v>81</v>
      </c>
      <c r="AY193" s="19" t="s">
        <v>157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79</v>
      </c>
      <c r="BK193" s="227">
        <f>ROUND(I193*H193,2)</f>
        <v>0</v>
      </c>
      <c r="BL193" s="19" t="s">
        <v>163</v>
      </c>
      <c r="BM193" s="226" t="s">
        <v>285</v>
      </c>
    </row>
    <row r="194" s="2" customFormat="1">
      <c r="A194" s="40"/>
      <c r="B194" s="41"/>
      <c r="C194" s="42"/>
      <c r="D194" s="265" t="s">
        <v>175</v>
      </c>
      <c r="E194" s="42"/>
      <c r="F194" s="266" t="s">
        <v>286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175</v>
      </c>
      <c r="AU194" s="19" t="s">
        <v>81</v>
      </c>
    </row>
    <row r="195" s="13" customFormat="1">
      <c r="A195" s="13"/>
      <c r="B195" s="233"/>
      <c r="C195" s="234"/>
      <c r="D195" s="228" t="s">
        <v>167</v>
      </c>
      <c r="E195" s="235" t="s">
        <v>19</v>
      </c>
      <c r="F195" s="236" t="s">
        <v>261</v>
      </c>
      <c r="G195" s="234"/>
      <c r="H195" s="235" t="s">
        <v>19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167</v>
      </c>
      <c r="AU195" s="242" t="s">
        <v>81</v>
      </c>
      <c r="AV195" s="13" t="s">
        <v>79</v>
      </c>
      <c r="AW195" s="13" t="s">
        <v>33</v>
      </c>
      <c r="AX195" s="13" t="s">
        <v>72</v>
      </c>
      <c r="AY195" s="242" t="s">
        <v>157</v>
      </c>
    </row>
    <row r="196" s="14" customFormat="1">
      <c r="A196" s="14"/>
      <c r="B196" s="243"/>
      <c r="C196" s="244"/>
      <c r="D196" s="228" t="s">
        <v>167</v>
      </c>
      <c r="E196" s="245" t="s">
        <v>19</v>
      </c>
      <c r="F196" s="246" t="s">
        <v>262</v>
      </c>
      <c r="G196" s="244"/>
      <c r="H196" s="247">
        <v>87.5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167</v>
      </c>
      <c r="AU196" s="253" t="s">
        <v>81</v>
      </c>
      <c r="AV196" s="14" t="s">
        <v>81</v>
      </c>
      <c r="AW196" s="14" t="s">
        <v>33</v>
      </c>
      <c r="AX196" s="14" t="s">
        <v>72</v>
      </c>
      <c r="AY196" s="253" t="s">
        <v>157</v>
      </c>
    </row>
    <row r="197" s="13" customFormat="1">
      <c r="A197" s="13"/>
      <c r="B197" s="233"/>
      <c r="C197" s="234"/>
      <c r="D197" s="228" t="s">
        <v>167</v>
      </c>
      <c r="E197" s="235" t="s">
        <v>19</v>
      </c>
      <c r="F197" s="236" t="s">
        <v>263</v>
      </c>
      <c r="G197" s="234"/>
      <c r="H197" s="235" t="s">
        <v>19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167</v>
      </c>
      <c r="AU197" s="242" t="s">
        <v>81</v>
      </c>
      <c r="AV197" s="13" t="s">
        <v>79</v>
      </c>
      <c r="AW197" s="13" t="s">
        <v>33</v>
      </c>
      <c r="AX197" s="13" t="s">
        <v>72</v>
      </c>
      <c r="AY197" s="242" t="s">
        <v>157</v>
      </c>
    </row>
    <row r="198" s="14" customFormat="1">
      <c r="A198" s="14"/>
      <c r="B198" s="243"/>
      <c r="C198" s="244"/>
      <c r="D198" s="228" t="s">
        <v>167</v>
      </c>
      <c r="E198" s="245" t="s">
        <v>19</v>
      </c>
      <c r="F198" s="246" t="s">
        <v>287</v>
      </c>
      <c r="G198" s="244"/>
      <c r="H198" s="247">
        <v>6.2999999999999998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167</v>
      </c>
      <c r="AU198" s="253" t="s">
        <v>81</v>
      </c>
      <c r="AV198" s="14" t="s">
        <v>81</v>
      </c>
      <c r="AW198" s="14" t="s">
        <v>33</v>
      </c>
      <c r="AX198" s="14" t="s">
        <v>72</v>
      </c>
      <c r="AY198" s="253" t="s">
        <v>157</v>
      </c>
    </row>
    <row r="199" s="14" customFormat="1">
      <c r="A199" s="14"/>
      <c r="B199" s="243"/>
      <c r="C199" s="244"/>
      <c r="D199" s="228" t="s">
        <v>167</v>
      </c>
      <c r="E199" s="245" t="s">
        <v>19</v>
      </c>
      <c r="F199" s="246" t="s">
        <v>288</v>
      </c>
      <c r="G199" s="244"/>
      <c r="H199" s="247">
        <v>-3.5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167</v>
      </c>
      <c r="AU199" s="253" t="s">
        <v>81</v>
      </c>
      <c r="AV199" s="14" t="s">
        <v>81</v>
      </c>
      <c r="AW199" s="14" t="s">
        <v>33</v>
      </c>
      <c r="AX199" s="14" t="s">
        <v>72</v>
      </c>
      <c r="AY199" s="253" t="s">
        <v>157</v>
      </c>
    </row>
    <row r="200" s="14" customFormat="1">
      <c r="A200" s="14"/>
      <c r="B200" s="243"/>
      <c r="C200" s="244"/>
      <c r="D200" s="228" t="s">
        <v>167</v>
      </c>
      <c r="E200" s="245" t="s">
        <v>19</v>
      </c>
      <c r="F200" s="246" t="s">
        <v>289</v>
      </c>
      <c r="G200" s="244"/>
      <c r="H200" s="247">
        <v>-10.5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167</v>
      </c>
      <c r="AU200" s="253" t="s">
        <v>81</v>
      </c>
      <c r="AV200" s="14" t="s">
        <v>81</v>
      </c>
      <c r="AW200" s="14" t="s">
        <v>33</v>
      </c>
      <c r="AX200" s="14" t="s">
        <v>72</v>
      </c>
      <c r="AY200" s="253" t="s">
        <v>157</v>
      </c>
    </row>
    <row r="201" s="15" customFormat="1">
      <c r="A201" s="15"/>
      <c r="B201" s="254"/>
      <c r="C201" s="255"/>
      <c r="D201" s="228" t="s">
        <v>167</v>
      </c>
      <c r="E201" s="256" t="s">
        <v>115</v>
      </c>
      <c r="F201" s="257" t="s">
        <v>170</v>
      </c>
      <c r="G201" s="255"/>
      <c r="H201" s="258">
        <v>79.799999999999997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167</v>
      </c>
      <c r="AU201" s="264" t="s">
        <v>81</v>
      </c>
      <c r="AV201" s="15" t="s">
        <v>163</v>
      </c>
      <c r="AW201" s="15" t="s">
        <v>33</v>
      </c>
      <c r="AX201" s="15" t="s">
        <v>79</v>
      </c>
      <c r="AY201" s="264" t="s">
        <v>157</v>
      </c>
    </row>
    <row r="202" s="2" customFormat="1" ht="16.5" customHeight="1">
      <c r="A202" s="40"/>
      <c r="B202" s="41"/>
      <c r="C202" s="267" t="s">
        <v>290</v>
      </c>
      <c r="D202" s="267" t="s">
        <v>276</v>
      </c>
      <c r="E202" s="268" t="s">
        <v>291</v>
      </c>
      <c r="F202" s="269" t="s">
        <v>292</v>
      </c>
      <c r="G202" s="270" t="s">
        <v>234</v>
      </c>
      <c r="H202" s="271">
        <v>159.59999999999999</v>
      </c>
      <c r="I202" s="272"/>
      <c r="J202" s="273">
        <f>ROUND(I202*H202,2)</f>
        <v>0</v>
      </c>
      <c r="K202" s="269" t="s">
        <v>173</v>
      </c>
      <c r="L202" s="274"/>
      <c r="M202" s="275" t="s">
        <v>19</v>
      </c>
      <c r="N202" s="276" t="s">
        <v>43</v>
      </c>
      <c r="O202" s="86"/>
      <c r="P202" s="224">
        <f>O202*H202</f>
        <v>0</v>
      </c>
      <c r="Q202" s="224">
        <v>1</v>
      </c>
      <c r="R202" s="224">
        <f>Q202*H202</f>
        <v>159.59999999999999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214</v>
      </c>
      <c r="AT202" s="226" t="s">
        <v>276</v>
      </c>
      <c r="AU202" s="226" t="s">
        <v>81</v>
      </c>
      <c r="AY202" s="19" t="s">
        <v>157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79</v>
      </c>
      <c r="BK202" s="227">
        <f>ROUND(I202*H202,2)</f>
        <v>0</v>
      </c>
      <c r="BL202" s="19" t="s">
        <v>163</v>
      </c>
      <c r="BM202" s="226" t="s">
        <v>293</v>
      </c>
    </row>
    <row r="203" s="14" customFormat="1">
      <c r="A203" s="14"/>
      <c r="B203" s="243"/>
      <c r="C203" s="244"/>
      <c r="D203" s="228" t="s">
        <v>167</v>
      </c>
      <c r="E203" s="245" t="s">
        <v>19</v>
      </c>
      <c r="F203" s="246" t="s">
        <v>294</v>
      </c>
      <c r="G203" s="244"/>
      <c r="H203" s="247">
        <v>159.59999999999999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167</v>
      </c>
      <c r="AU203" s="253" t="s">
        <v>81</v>
      </c>
      <c r="AV203" s="14" t="s">
        <v>81</v>
      </c>
      <c r="AW203" s="14" t="s">
        <v>33</v>
      </c>
      <c r="AX203" s="14" t="s">
        <v>72</v>
      </c>
      <c r="AY203" s="253" t="s">
        <v>157</v>
      </c>
    </row>
    <row r="204" s="15" customFormat="1">
      <c r="A204" s="15"/>
      <c r="B204" s="254"/>
      <c r="C204" s="255"/>
      <c r="D204" s="228" t="s">
        <v>167</v>
      </c>
      <c r="E204" s="256" t="s">
        <v>19</v>
      </c>
      <c r="F204" s="257" t="s">
        <v>170</v>
      </c>
      <c r="G204" s="255"/>
      <c r="H204" s="258">
        <v>159.59999999999999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167</v>
      </c>
      <c r="AU204" s="264" t="s">
        <v>81</v>
      </c>
      <c r="AV204" s="15" t="s">
        <v>163</v>
      </c>
      <c r="AW204" s="15" t="s">
        <v>33</v>
      </c>
      <c r="AX204" s="15" t="s">
        <v>79</v>
      </c>
      <c r="AY204" s="264" t="s">
        <v>157</v>
      </c>
    </row>
    <row r="205" s="2" customFormat="1" ht="24.15" customHeight="1">
      <c r="A205" s="40"/>
      <c r="B205" s="41"/>
      <c r="C205" s="215" t="s">
        <v>295</v>
      </c>
      <c r="D205" s="215" t="s">
        <v>159</v>
      </c>
      <c r="E205" s="216" t="s">
        <v>296</v>
      </c>
      <c r="F205" s="217" t="s">
        <v>297</v>
      </c>
      <c r="G205" s="218" t="s">
        <v>101</v>
      </c>
      <c r="H205" s="219">
        <v>908.5</v>
      </c>
      <c r="I205" s="220"/>
      <c r="J205" s="221">
        <f>ROUND(I205*H205,2)</f>
        <v>0</v>
      </c>
      <c r="K205" s="217" t="s">
        <v>173</v>
      </c>
      <c r="L205" s="46"/>
      <c r="M205" s="222" t="s">
        <v>19</v>
      </c>
      <c r="N205" s="223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163</v>
      </c>
      <c r="AT205" s="226" t="s">
        <v>159</v>
      </c>
      <c r="AU205" s="226" t="s">
        <v>81</v>
      </c>
      <c r="AY205" s="19" t="s">
        <v>157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79</v>
      </c>
      <c r="BK205" s="227">
        <f>ROUND(I205*H205,2)</f>
        <v>0</v>
      </c>
      <c r="BL205" s="19" t="s">
        <v>163</v>
      </c>
      <c r="BM205" s="226" t="s">
        <v>298</v>
      </c>
    </row>
    <row r="206" s="2" customFormat="1">
      <c r="A206" s="40"/>
      <c r="B206" s="41"/>
      <c r="C206" s="42"/>
      <c r="D206" s="265" t="s">
        <v>175</v>
      </c>
      <c r="E206" s="42"/>
      <c r="F206" s="266" t="s">
        <v>299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175</v>
      </c>
      <c r="AU206" s="19" t="s">
        <v>81</v>
      </c>
    </row>
    <row r="207" s="2" customFormat="1">
      <c r="A207" s="40"/>
      <c r="B207" s="41"/>
      <c r="C207" s="42"/>
      <c r="D207" s="228" t="s">
        <v>165</v>
      </c>
      <c r="E207" s="42"/>
      <c r="F207" s="229" t="s">
        <v>300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165</v>
      </c>
      <c r="AU207" s="19" t="s">
        <v>81</v>
      </c>
    </row>
    <row r="208" s="13" customFormat="1">
      <c r="A208" s="13"/>
      <c r="B208" s="233"/>
      <c r="C208" s="234"/>
      <c r="D208" s="228" t="s">
        <v>167</v>
      </c>
      <c r="E208" s="235" t="s">
        <v>19</v>
      </c>
      <c r="F208" s="236" t="s">
        <v>301</v>
      </c>
      <c r="G208" s="234"/>
      <c r="H208" s="235" t="s">
        <v>19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167</v>
      </c>
      <c r="AU208" s="242" t="s">
        <v>81</v>
      </c>
      <c r="AV208" s="13" t="s">
        <v>79</v>
      </c>
      <c r="AW208" s="13" t="s">
        <v>33</v>
      </c>
      <c r="AX208" s="13" t="s">
        <v>72</v>
      </c>
      <c r="AY208" s="242" t="s">
        <v>157</v>
      </c>
    </row>
    <row r="209" s="14" customFormat="1">
      <c r="A209" s="14"/>
      <c r="B209" s="243"/>
      <c r="C209" s="244"/>
      <c r="D209" s="228" t="s">
        <v>167</v>
      </c>
      <c r="E209" s="245" t="s">
        <v>19</v>
      </c>
      <c r="F209" s="246" t="s">
        <v>247</v>
      </c>
      <c r="G209" s="244"/>
      <c r="H209" s="247">
        <v>908.5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167</v>
      </c>
      <c r="AU209" s="253" t="s">
        <v>81</v>
      </c>
      <c r="AV209" s="14" t="s">
        <v>81</v>
      </c>
      <c r="AW209" s="14" t="s">
        <v>33</v>
      </c>
      <c r="AX209" s="14" t="s">
        <v>72</v>
      </c>
      <c r="AY209" s="253" t="s">
        <v>157</v>
      </c>
    </row>
    <row r="210" s="15" customFormat="1">
      <c r="A210" s="15"/>
      <c r="B210" s="254"/>
      <c r="C210" s="255"/>
      <c r="D210" s="228" t="s">
        <v>167</v>
      </c>
      <c r="E210" s="256" t="s">
        <v>113</v>
      </c>
      <c r="F210" s="257" t="s">
        <v>170</v>
      </c>
      <c r="G210" s="255"/>
      <c r="H210" s="258">
        <v>908.5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167</v>
      </c>
      <c r="AU210" s="264" t="s">
        <v>81</v>
      </c>
      <c r="AV210" s="15" t="s">
        <v>163</v>
      </c>
      <c r="AW210" s="15" t="s">
        <v>33</v>
      </c>
      <c r="AX210" s="15" t="s">
        <v>79</v>
      </c>
      <c r="AY210" s="264" t="s">
        <v>157</v>
      </c>
    </row>
    <row r="211" s="2" customFormat="1" ht="16.5" customHeight="1">
      <c r="A211" s="40"/>
      <c r="B211" s="41"/>
      <c r="C211" s="267" t="s">
        <v>207</v>
      </c>
      <c r="D211" s="267" t="s">
        <v>276</v>
      </c>
      <c r="E211" s="268" t="s">
        <v>302</v>
      </c>
      <c r="F211" s="269" t="s">
        <v>303</v>
      </c>
      <c r="G211" s="270" t="s">
        <v>234</v>
      </c>
      <c r="H211" s="271">
        <v>529.52999999999997</v>
      </c>
      <c r="I211" s="272"/>
      <c r="J211" s="273">
        <f>ROUND(I211*H211,2)</f>
        <v>0</v>
      </c>
      <c r="K211" s="269" t="s">
        <v>173</v>
      </c>
      <c r="L211" s="274"/>
      <c r="M211" s="275" t="s">
        <v>19</v>
      </c>
      <c r="N211" s="276" t="s">
        <v>43</v>
      </c>
      <c r="O211" s="86"/>
      <c r="P211" s="224">
        <f>O211*H211</f>
        <v>0</v>
      </c>
      <c r="Q211" s="224">
        <v>1</v>
      </c>
      <c r="R211" s="224">
        <f>Q211*H211</f>
        <v>529.52999999999997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214</v>
      </c>
      <c r="AT211" s="226" t="s">
        <v>276</v>
      </c>
      <c r="AU211" s="226" t="s">
        <v>81</v>
      </c>
      <c r="AY211" s="19" t="s">
        <v>157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79</v>
      </c>
      <c r="BK211" s="227">
        <f>ROUND(I211*H211,2)</f>
        <v>0</v>
      </c>
      <c r="BL211" s="19" t="s">
        <v>163</v>
      </c>
      <c r="BM211" s="226" t="s">
        <v>304</v>
      </c>
    </row>
    <row r="212" s="2" customFormat="1">
      <c r="A212" s="40"/>
      <c r="B212" s="41"/>
      <c r="C212" s="42"/>
      <c r="D212" s="228" t="s">
        <v>165</v>
      </c>
      <c r="E212" s="42"/>
      <c r="F212" s="229" t="s">
        <v>300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165</v>
      </c>
      <c r="AU212" s="19" t="s">
        <v>81</v>
      </c>
    </row>
    <row r="213" s="13" customFormat="1">
      <c r="A213" s="13"/>
      <c r="B213" s="233"/>
      <c r="C213" s="234"/>
      <c r="D213" s="228" t="s">
        <v>167</v>
      </c>
      <c r="E213" s="235" t="s">
        <v>19</v>
      </c>
      <c r="F213" s="236" t="s">
        <v>305</v>
      </c>
      <c r="G213" s="234"/>
      <c r="H213" s="235" t="s">
        <v>19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167</v>
      </c>
      <c r="AU213" s="242" t="s">
        <v>81</v>
      </c>
      <c r="AV213" s="13" t="s">
        <v>79</v>
      </c>
      <c r="AW213" s="13" t="s">
        <v>33</v>
      </c>
      <c r="AX213" s="13" t="s">
        <v>72</v>
      </c>
      <c r="AY213" s="242" t="s">
        <v>157</v>
      </c>
    </row>
    <row r="214" s="14" customFormat="1">
      <c r="A214" s="14"/>
      <c r="B214" s="243"/>
      <c r="C214" s="244"/>
      <c r="D214" s="228" t="s">
        <v>167</v>
      </c>
      <c r="E214" s="245" t="s">
        <v>19</v>
      </c>
      <c r="F214" s="246" t="s">
        <v>306</v>
      </c>
      <c r="G214" s="244"/>
      <c r="H214" s="247">
        <v>1817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167</v>
      </c>
      <c r="AU214" s="253" t="s">
        <v>81</v>
      </c>
      <c r="AV214" s="14" t="s">
        <v>81</v>
      </c>
      <c r="AW214" s="14" t="s">
        <v>33</v>
      </c>
      <c r="AX214" s="14" t="s">
        <v>72</v>
      </c>
      <c r="AY214" s="253" t="s">
        <v>157</v>
      </c>
    </row>
    <row r="215" s="13" customFormat="1">
      <c r="A215" s="13"/>
      <c r="B215" s="233"/>
      <c r="C215" s="234"/>
      <c r="D215" s="228" t="s">
        <v>167</v>
      </c>
      <c r="E215" s="235" t="s">
        <v>19</v>
      </c>
      <c r="F215" s="236" t="s">
        <v>307</v>
      </c>
      <c r="G215" s="234"/>
      <c r="H215" s="235" t="s">
        <v>19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167</v>
      </c>
      <c r="AU215" s="242" t="s">
        <v>81</v>
      </c>
      <c r="AV215" s="13" t="s">
        <v>79</v>
      </c>
      <c r="AW215" s="13" t="s">
        <v>33</v>
      </c>
      <c r="AX215" s="13" t="s">
        <v>72</v>
      </c>
      <c r="AY215" s="242" t="s">
        <v>157</v>
      </c>
    </row>
    <row r="216" s="14" customFormat="1">
      <c r="A216" s="14"/>
      <c r="B216" s="243"/>
      <c r="C216" s="244"/>
      <c r="D216" s="228" t="s">
        <v>167</v>
      </c>
      <c r="E216" s="245" t="s">
        <v>19</v>
      </c>
      <c r="F216" s="246" t="s">
        <v>308</v>
      </c>
      <c r="G216" s="244"/>
      <c r="H216" s="247">
        <v>-1145.5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167</v>
      </c>
      <c r="AU216" s="253" t="s">
        <v>81</v>
      </c>
      <c r="AV216" s="14" t="s">
        <v>81</v>
      </c>
      <c r="AW216" s="14" t="s">
        <v>33</v>
      </c>
      <c r="AX216" s="14" t="s">
        <v>72</v>
      </c>
      <c r="AY216" s="253" t="s">
        <v>157</v>
      </c>
    </row>
    <row r="217" s="13" customFormat="1">
      <c r="A217" s="13"/>
      <c r="B217" s="233"/>
      <c r="C217" s="234"/>
      <c r="D217" s="228" t="s">
        <v>167</v>
      </c>
      <c r="E217" s="235" t="s">
        <v>19</v>
      </c>
      <c r="F217" s="236" t="s">
        <v>309</v>
      </c>
      <c r="G217" s="234"/>
      <c r="H217" s="235" t="s">
        <v>19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167</v>
      </c>
      <c r="AU217" s="242" t="s">
        <v>81</v>
      </c>
      <c r="AV217" s="13" t="s">
        <v>79</v>
      </c>
      <c r="AW217" s="13" t="s">
        <v>33</v>
      </c>
      <c r="AX217" s="13" t="s">
        <v>72</v>
      </c>
      <c r="AY217" s="242" t="s">
        <v>157</v>
      </c>
    </row>
    <row r="218" s="14" customFormat="1">
      <c r="A218" s="14"/>
      <c r="B218" s="243"/>
      <c r="C218" s="244"/>
      <c r="D218" s="228" t="s">
        <v>167</v>
      </c>
      <c r="E218" s="245" t="s">
        <v>19</v>
      </c>
      <c r="F218" s="246" t="s">
        <v>310</v>
      </c>
      <c r="G218" s="244"/>
      <c r="H218" s="247">
        <v>-108.65000000000001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167</v>
      </c>
      <c r="AU218" s="253" t="s">
        <v>81</v>
      </c>
      <c r="AV218" s="14" t="s">
        <v>81</v>
      </c>
      <c r="AW218" s="14" t="s">
        <v>33</v>
      </c>
      <c r="AX218" s="14" t="s">
        <v>72</v>
      </c>
      <c r="AY218" s="253" t="s">
        <v>157</v>
      </c>
    </row>
    <row r="219" s="13" customFormat="1">
      <c r="A219" s="13"/>
      <c r="B219" s="233"/>
      <c r="C219" s="234"/>
      <c r="D219" s="228" t="s">
        <v>167</v>
      </c>
      <c r="E219" s="235" t="s">
        <v>19</v>
      </c>
      <c r="F219" s="236" t="s">
        <v>311</v>
      </c>
      <c r="G219" s="234"/>
      <c r="H219" s="235" t="s">
        <v>19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167</v>
      </c>
      <c r="AU219" s="242" t="s">
        <v>81</v>
      </c>
      <c r="AV219" s="13" t="s">
        <v>79</v>
      </c>
      <c r="AW219" s="13" t="s">
        <v>33</v>
      </c>
      <c r="AX219" s="13" t="s">
        <v>72</v>
      </c>
      <c r="AY219" s="242" t="s">
        <v>157</v>
      </c>
    </row>
    <row r="220" s="14" customFormat="1">
      <c r="A220" s="14"/>
      <c r="B220" s="243"/>
      <c r="C220" s="244"/>
      <c r="D220" s="228" t="s">
        <v>167</v>
      </c>
      <c r="E220" s="245" t="s">
        <v>19</v>
      </c>
      <c r="F220" s="246" t="s">
        <v>312</v>
      </c>
      <c r="G220" s="244"/>
      <c r="H220" s="247">
        <v>-5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167</v>
      </c>
      <c r="AU220" s="253" t="s">
        <v>81</v>
      </c>
      <c r="AV220" s="14" t="s">
        <v>81</v>
      </c>
      <c r="AW220" s="14" t="s">
        <v>33</v>
      </c>
      <c r="AX220" s="14" t="s">
        <v>72</v>
      </c>
      <c r="AY220" s="253" t="s">
        <v>157</v>
      </c>
    </row>
    <row r="221" s="13" customFormat="1">
      <c r="A221" s="13"/>
      <c r="B221" s="233"/>
      <c r="C221" s="234"/>
      <c r="D221" s="228" t="s">
        <v>167</v>
      </c>
      <c r="E221" s="235" t="s">
        <v>19</v>
      </c>
      <c r="F221" s="236" t="s">
        <v>313</v>
      </c>
      <c r="G221" s="234"/>
      <c r="H221" s="235" t="s">
        <v>19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167</v>
      </c>
      <c r="AU221" s="242" t="s">
        <v>81</v>
      </c>
      <c r="AV221" s="13" t="s">
        <v>79</v>
      </c>
      <c r="AW221" s="13" t="s">
        <v>33</v>
      </c>
      <c r="AX221" s="13" t="s">
        <v>72</v>
      </c>
      <c r="AY221" s="242" t="s">
        <v>157</v>
      </c>
    </row>
    <row r="222" s="14" customFormat="1">
      <c r="A222" s="14"/>
      <c r="B222" s="243"/>
      <c r="C222" s="244"/>
      <c r="D222" s="228" t="s">
        <v>167</v>
      </c>
      <c r="E222" s="245" t="s">
        <v>19</v>
      </c>
      <c r="F222" s="246" t="s">
        <v>314</v>
      </c>
      <c r="G222" s="244"/>
      <c r="H222" s="247">
        <v>-28.32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167</v>
      </c>
      <c r="AU222" s="253" t="s">
        <v>81</v>
      </c>
      <c r="AV222" s="14" t="s">
        <v>81</v>
      </c>
      <c r="AW222" s="14" t="s">
        <v>33</v>
      </c>
      <c r="AX222" s="14" t="s">
        <v>72</v>
      </c>
      <c r="AY222" s="253" t="s">
        <v>157</v>
      </c>
    </row>
    <row r="223" s="15" customFormat="1">
      <c r="A223" s="15"/>
      <c r="B223" s="254"/>
      <c r="C223" s="255"/>
      <c r="D223" s="228" t="s">
        <v>167</v>
      </c>
      <c r="E223" s="256" t="s">
        <v>19</v>
      </c>
      <c r="F223" s="257" t="s">
        <v>170</v>
      </c>
      <c r="G223" s="255"/>
      <c r="H223" s="258">
        <v>529.52999999999997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167</v>
      </c>
      <c r="AU223" s="264" t="s">
        <v>81</v>
      </c>
      <c r="AV223" s="15" t="s">
        <v>163</v>
      </c>
      <c r="AW223" s="15" t="s">
        <v>33</v>
      </c>
      <c r="AX223" s="15" t="s">
        <v>79</v>
      </c>
      <c r="AY223" s="264" t="s">
        <v>157</v>
      </c>
    </row>
    <row r="224" s="2" customFormat="1" ht="21.75" customHeight="1">
      <c r="A224" s="40"/>
      <c r="B224" s="41"/>
      <c r="C224" s="215" t="s">
        <v>7</v>
      </c>
      <c r="D224" s="215" t="s">
        <v>159</v>
      </c>
      <c r="E224" s="216" t="s">
        <v>315</v>
      </c>
      <c r="F224" s="217" t="s">
        <v>316</v>
      </c>
      <c r="G224" s="218" t="s">
        <v>162</v>
      </c>
      <c r="H224" s="219">
        <v>3118.25</v>
      </c>
      <c r="I224" s="220"/>
      <c r="J224" s="221">
        <f>ROUND(I224*H224,2)</f>
        <v>0</v>
      </c>
      <c r="K224" s="217" t="s">
        <v>173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163</v>
      </c>
      <c r="AT224" s="226" t="s">
        <v>159</v>
      </c>
      <c r="AU224" s="226" t="s">
        <v>81</v>
      </c>
      <c r="AY224" s="19" t="s">
        <v>157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79</v>
      </c>
      <c r="BK224" s="227">
        <f>ROUND(I224*H224,2)</f>
        <v>0</v>
      </c>
      <c r="BL224" s="19" t="s">
        <v>163</v>
      </c>
      <c r="BM224" s="226" t="s">
        <v>317</v>
      </c>
    </row>
    <row r="225" s="2" customFormat="1">
      <c r="A225" s="40"/>
      <c r="B225" s="41"/>
      <c r="C225" s="42"/>
      <c r="D225" s="265" t="s">
        <v>175</v>
      </c>
      <c r="E225" s="42"/>
      <c r="F225" s="266" t="s">
        <v>318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175</v>
      </c>
      <c r="AU225" s="19" t="s">
        <v>81</v>
      </c>
    </row>
    <row r="226" s="13" customFormat="1">
      <c r="A226" s="13"/>
      <c r="B226" s="233"/>
      <c r="C226" s="234"/>
      <c r="D226" s="228" t="s">
        <v>167</v>
      </c>
      <c r="E226" s="235" t="s">
        <v>19</v>
      </c>
      <c r="F226" s="236" t="s">
        <v>178</v>
      </c>
      <c r="G226" s="234"/>
      <c r="H226" s="235" t="s">
        <v>19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167</v>
      </c>
      <c r="AU226" s="242" t="s">
        <v>81</v>
      </c>
      <c r="AV226" s="13" t="s">
        <v>79</v>
      </c>
      <c r="AW226" s="13" t="s">
        <v>33</v>
      </c>
      <c r="AX226" s="13" t="s">
        <v>72</v>
      </c>
      <c r="AY226" s="242" t="s">
        <v>157</v>
      </c>
    </row>
    <row r="227" s="14" customFormat="1">
      <c r="A227" s="14"/>
      <c r="B227" s="243"/>
      <c r="C227" s="244"/>
      <c r="D227" s="228" t="s">
        <v>167</v>
      </c>
      <c r="E227" s="245" t="s">
        <v>19</v>
      </c>
      <c r="F227" s="246" t="s">
        <v>319</v>
      </c>
      <c r="G227" s="244"/>
      <c r="H227" s="247">
        <v>2271.25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167</v>
      </c>
      <c r="AU227" s="253" t="s">
        <v>81</v>
      </c>
      <c r="AV227" s="14" t="s">
        <v>81</v>
      </c>
      <c r="AW227" s="14" t="s">
        <v>33</v>
      </c>
      <c r="AX227" s="14" t="s">
        <v>72</v>
      </c>
      <c r="AY227" s="253" t="s">
        <v>157</v>
      </c>
    </row>
    <row r="228" s="13" customFormat="1">
      <c r="A228" s="13"/>
      <c r="B228" s="233"/>
      <c r="C228" s="234"/>
      <c r="D228" s="228" t="s">
        <v>167</v>
      </c>
      <c r="E228" s="235" t="s">
        <v>19</v>
      </c>
      <c r="F228" s="236" t="s">
        <v>320</v>
      </c>
      <c r="G228" s="234"/>
      <c r="H228" s="235" t="s">
        <v>19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167</v>
      </c>
      <c r="AU228" s="242" t="s">
        <v>81</v>
      </c>
      <c r="AV228" s="13" t="s">
        <v>79</v>
      </c>
      <c r="AW228" s="13" t="s">
        <v>33</v>
      </c>
      <c r="AX228" s="13" t="s">
        <v>72</v>
      </c>
      <c r="AY228" s="242" t="s">
        <v>157</v>
      </c>
    </row>
    <row r="229" s="14" customFormat="1">
      <c r="A229" s="14"/>
      <c r="B229" s="243"/>
      <c r="C229" s="244"/>
      <c r="D229" s="228" t="s">
        <v>167</v>
      </c>
      <c r="E229" s="245" t="s">
        <v>19</v>
      </c>
      <c r="F229" s="246" t="s">
        <v>321</v>
      </c>
      <c r="G229" s="244"/>
      <c r="H229" s="247">
        <v>376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167</v>
      </c>
      <c r="AU229" s="253" t="s">
        <v>81</v>
      </c>
      <c r="AV229" s="14" t="s">
        <v>81</v>
      </c>
      <c r="AW229" s="14" t="s">
        <v>33</v>
      </c>
      <c r="AX229" s="14" t="s">
        <v>72</v>
      </c>
      <c r="AY229" s="253" t="s">
        <v>157</v>
      </c>
    </row>
    <row r="230" s="13" customFormat="1">
      <c r="A230" s="13"/>
      <c r="B230" s="233"/>
      <c r="C230" s="234"/>
      <c r="D230" s="228" t="s">
        <v>167</v>
      </c>
      <c r="E230" s="235" t="s">
        <v>19</v>
      </c>
      <c r="F230" s="236" t="s">
        <v>322</v>
      </c>
      <c r="G230" s="234"/>
      <c r="H230" s="235" t="s">
        <v>19</v>
      </c>
      <c r="I230" s="237"/>
      <c r="J230" s="234"/>
      <c r="K230" s="234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167</v>
      </c>
      <c r="AU230" s="242" t="s">
        <v>81</v>
      </c>
      <c r="AV230" s="13" t="s">
        <v>79</v>
      </c>
      <c r="AW230" s="13" t="s">
        <v>33</v>
      </c>
      <c r="AX230" s="13" t="s">
        <v>72</v>
      </c>
      <c r="AY230" s="242" t="s">
        <v>157</v>
      </c>
    </row>
    <row r="231" s="14" customFormat="1">
      <c r="A231" s="14"/>
      <c r="B231" s="243"/>
      <c r="C231" s="244"/>
      <c r="D231" s="228" t="s">
        <v>167</v>
      </c>
      <c r="E231" s="245" t="s">
        <v>19</v>
      </c>
      <c r="F231" s="246" t="s">
        <v>323</v>
      </c>
      <c r="G231" s="244"/>
      <c r="H231" s="247">
        <v>340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167</v>
      </c>
      <c r="AU231" s="253" t="s">
        <v>81</v>
      </c>
      <c r="AV231" s="14" t="s">
        <v>81</v>
      </c>
      <c r="AW231" s="14" t="s">
        <v>33</v>
      </c>
      <c r="AX231" s="14" t="s">
        <v>72</v>
      </c>
      <c r="AY231" s="253" t="s">
        <v>157</v>
      </c>
    </row>
    <row r="232" s="13" customFormat="1">
      <c r="A232" s="13"/>
      <c r="B232" s="233"/>
      <c r="C232" s="234"/>
      <c r="D232" s="228" t="s">
        <v>167</v>
      </c>
      <c r="E232" s="235" t="s">
        <v>19</v>
      </c>
      <c r="F232" s="236" t="s">
        <v>324</v>
      </c>
      <c r="G232" s="234"/>
      <c r="H232" s="235" t="s">
        <v>19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167</v>
      </c>
      <c r="AU232" s="242" t="s">
        <v>81</v>
      </c>
      <c r="AV232" s="13" t="s">
        <v>79</v>
      </c>
      <c r="AW232" s="13" t="s">
        <v>33</v>
      </c>
      <c r="AX232" s="13" t="s">
        <v>72</v>
      </c>
      <c r="AY232" s="242" t="s">
        <v>157</v>
      </c>
    </row>
    <row r="233" s="14" customFormat="1">
      <c r="A233" s="14"/>
      <c r="B233" s="243"/>
      <c r="C233" s="244"/>
      <c r="D233" s="228" t="s">
        <v>167</v>
      </c>
      <c r="E233" s="245" t="s">
        <v>19</v>
      </c>
      <c r="F233" s="246" t="s">
        <v>325</v>
      </c>
      <c r="G233" s="244"/>
      <c r="H233" s="247">
        <v>131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167</v>
      </c>
      <c r="AU233" s="253" t="s">
        <v>81</v>
      </c>
      <c r="AV233" s="14" t="s">
        <v>81</v>
      </c>
      <c r="AW233" s="14" t="s">
        <v>33</v>
      </c>
      <c r="AX233" s="14" t="s">
        <v>72</v>
      </c>
      <c r="AY233" s="253" t="s">
        <v>157</v>
      </c>
    </row>
    <row r="234" s="15" customFormat="1">
      <c r="A234" s="15"/>
      <c r="B234" s="254"/>
      <c r="C234" s="255"/>
      <c r="D234" s="228" t="s">
        <v>167</v>
      </c>
      <c r="E234" s="256" t="s">
        <v>19</v>
      </c>
      <c r="F234" s="257" t="s">
        <v>170</v>
      </c>
      <c r="G234" s="255"/>
      <c r="H234" s="258">
        <v>3118.25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4" t="s">
        <v>167</v>
      </c>
      <c r="AU234" s="264" t="s">
        <v>81</v>
      </c>
      <c r="AV234" s="15" t="s">
        <v>163</v>
      </c>
      <c r="AW234" s="15" t="s">
        <v>33</v>
      </c>
      <c r="AX234" s="15" t="s">
        <v>79</v>
      </c>
      <c r="AY234" s="264" t="s">
        <v>157</v>
      </c>
    </row>
    <row r="235" s="12" customFormat="1" ht="22.8" customHeight="1">
      <c r="A235" s="12"/>
      <c r="B235" s="199"/>
      <c r="C235" s="200"/>
      <c r="D235" s="201" t="s">
        <v>71</v>
      </c>
      <c r="E235" s="213" t="s">
        <v>81</v>
      </c>
      <c r="F235" s="213" t="s">
        <v>326</v>
      </c>
      <c r="G235" s="200"/>
      <c r="H235" s="200"/>
      <c r="I235" s="203"/>
      <c r="J235" s="214">
        <f>BK235</f>
        <v>0</v>
      </c>
      <c r="K235" s="200"/>
      <c r="L235" s="205"/>
      <c r="M235" s="206"/>
      <c r="N235" s="207"/>
      <c r="O235" s="207"/>
      <c r="P235" s="208">
        <f>SUM(P236:P240)</f>
        <v>0</v>
      </c>
      <c r="Q235" s="207"/>
      <c r="R235" s="208">
        <f>SUM(R236:R240)</f>
        <v>75.575680000000006</v>
      </c>
      <c r="S235" s="207"/>
      <c r="T235" s="209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0" t="s">
        <v>79</v>
      </c>
      <c r="AT235" s="211" t="s">
        <v>71</v>
      </c>
      <c r="AU235" s="211" t="s">
        <v>79</v>
      </c>
      <c r="AY235" s="210" t="s">
        <v>157</v>
      </c>
      <c r="BK235" s="212">
        <f>SUM(BK236:BK240)</f>
        <v>0</v>
      </c>
    </row>
    <row r="236" s="2" customFormat="1" ht="24.15" customHeight="1">
      <c r="A236" s="40"/>
      <c r="B236" s="41"/>
      <c r="C236" s="215" t="s">
        <v>327</v>
      </c>
      <c r="D236" s="215" t="s">
        <v>159</v>
      </c>
      <c r="E236" s="216" t="s">
        <v>328</v>
      </c>
      <c r="F236" s="217" t="s">
        <v>329</v>
      </c>
      <c r="G236" s="218" t="s">
        <v>217</v>
      </c>
      <c r="H236" s="219">
        <v>263</v>
      </c>
      <c r="I236" s="220"/>
      <c r="J236" s="221">
        <f>ROUND(I236*H236,2)</f>
        <v>0</v>
      </c>
      <c r="K236" s="217" t="s">
        <v>173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0.28736</v>
      </c>
      <c r="R236" s="224">
        <f>Q236*H236</f>
        <v>75.575680000000006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163</v>
      </c>
      <c r="AT236" s="226" t="s">
        <v>159</v>
      </c>
      <c r="AU236" s="226" t="s">
        <v>81</v>
      </c>
      <c r="AY236" s="19" t="s">
        <v>157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79</v>
      </c>
      <c r="BK236" s="227">
        <f>ROUND(I236*H236,2)</f>
        <v>0</v>
      </c>
      <c r="BL236" s="19" t="s">
        <v>163</v>
      </c>
      <c r="BM236" s="226" t="s">
        <v>330</v>
      </c>
    </row>
    <row r="237" s="2" customFormat="1">
      <c r="A237" s="40"/>
      <c r="B237" s="41"/>
      <c r="C237" s="42"/>
      <c r="D237" s="265" t="s">
        <v>175</v>
      </c>
      <c r="E237" s="42"/>
      <c r="F237" s="266" t="s">
        <v>331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175</v>
      </c>
      <c r="AU237" s="19" t="s">
        <v>81</v>
      </c>
    </row>
    <row r="238" s="13" customFormat="1">
      <c r="A238" s="13"/>
      <c r="B238" s="233"/>
      <c r="C238" s="234"/>
      <c r="D238" s="228" t="s">
        <v>167</v>
      </c>
      <c r="E238" s="235" t="s">
        <v>19</v>
      </c>
      <c r="F238" s="236" t="s">
        <v>259</v>
      </c>
      <c r="G238" s="234"/>
      <c r="H238" s="235" t="s">
        <v>19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167</v>
      </c>
      <c r="AU238" s="242" t="s">
        <v>81</v>
      </c>
      <c r="AV238" s="13" t="s">
        <v>79</v>
      </c>
      <c r="AW238" s="13" t="s">
        <v>33</v>
      </c>
      <c r="AX238" s="13" t="s">
        <v>72</v>
      </c>
      <c r="AY238" s="242" t="s">
        <v>157</v>
      </c>
    </row>
    <row r="239" s="14" customFormat="1">
      <c r="A239" s="14"/>
      <c r="B239" s="243"/>
      <c r="C239" s="244"/>
      <c r="D239" s="228" t="s">
        <v>167</v>
      </c>
      <c r="E239" s="245" t="s">
        <v>19</v>
      </c>
      <c r="F239" s="246" t="s">
        <v>332</v>
      </c>
      <c r="G239" s="244"/>
      <c r="H239" s="247">
        <v>263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167</v>
      </c>
      <c r="AU239" s="253" t="s">
        <v>81</v>
      </c>
      <c r="AV239" s="14" t="s">
        <v>81</v>
      </c>
      <c r="AW239" s="14" t="s">
        <v>33</v>
      </c>
      <c r="AX239" s="14" t="s">
        <v>72</v>
      </c>
      <c r="AY239" s="253" t="s">
        <v>157</v>
      </c>
    </row>
    <row r="240" s="15" customFormat="1">
      <c r="A240" s="15"/>
      <c r="B240" s="254"/>
      <c r="C240" s="255"/>
      <c r="D240" s="228" t="s">
        <v>167</v>
      </c>
      <c r="E240" s="256" t="s">
        <v>19</v>
      </c>
      <c r="F240" s="257" t="s">
        <v>170</v>
      </c>
      <c r="G240" s="255"/>
      <c r="H240" s="258">
        <v>263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167</v>
      </c>
      <c r="AU240" s="264" t="s">
        <v>81</v>
      </c>
      <c r="AV240" s="15" t="s">
        <v>163</v>
      </c>
      <c r="AW240" s="15" t="s">
        <v>33</v>
      </c>
      <c r="AX240" s="15" t="s">
        <v>79</v>
      </c>
      <c r="AY240" s="264" t="s">
        <v>157</v>
      </c>
    </row>
    <row r="241" s="12" customFormat="1" ht="22.8" customHeight="1">
      <c r="A241" s="12"/>
      <c r="B241" s="199"/>
      <c r="C241" s="200"/>
      <c r="D241" s="201" t="s">
        <v>71</v>
      </c>
      <c r="E241" s="213" t="s">
        <v>163</v>
      </c>
      <c r="F241" s="213" t="s">
        <v>333</v>
      </c>
      <c r="G241" s="200"/>
      <c r="H241" s="200"/>
      <c r="I241" s="203"/>
      <c r="J241" s="214">
        <f>BK241</f>
        <v>0</v>
      </c>
      <c r="K241" s="200"/>
      <c r="L241" s="205"/>
      <c r="M241" s="206"/>
      <c r="N241" s="207"/>
      <c r="O241" s="207"/>
      <c r="P241" s="208">
        <f>SUM(P242:P246)</f>
        <v>0</v>
      </c>
      <c r="Q241" s="207"/>
      <c r="R241" s="208">
        <f>SUM(R242:R246)</f>
        <v>0</v>
      </c>
      <c r="S241" s="207"/>
      <c r="T241" s="209">
        <f>SUM(T242:T246)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79</v>
      </c>
      <c r="AT241" s="211" t="s">
        <v>71</v>
      </c>
      <c r="AU241" s="211" t="s">
        <v>79</v>
      </c>
      <c r="AY241" s="210" t="s">
        <v>157</v>
      </c>
      <c r="BK241" s="212">
        <f>SUM(BK242:BK246)</f>
        <v>0</v>
      </c>
    </row>
    <row r="242" s="2" customFormat="1" ht="16.5" customHeight="1">
      <c r="A242" s="40"/>
      <c r="B242" s="41"/>
      <c r="C242" s="215" t="s">
        <v>334</v>
      </c>
      <c r="D242" s="215" t="s">
        <v>159</v>
      </c>
      <c r="E242" s="216" t="s">
        <v>335</v>
      </c>
      <c r="F242" s="217" t="s">
        <v>336</v>
      </c>
      <c r="G242" s="218" t="s">
        <v>101</v>
      </c>
      <c r="H242" s="219">
        <v>3.5</v>
      </c>
      <c r="I242" s="220"/>
      <c r="J242" s="221">
        <f>ROUND(I242*H242,2)</f>
        <v>0</v>
      </c>
      <c r="K242" s="217" t="s">
        <v>173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163</v>
      </c>
      <c r="AT242" s="226" t="s">
        <v>159</v>
      </c>
      <c r="AU242" s="226" t="s">
        <v>81</v>
      </c>
      <c r="AY242" s="19" t="s">
        <v>157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79</v>
      </c>
      <c r="BK242" s="227">
        <f>ROUND(I242*H242,2)</f>
        <v>0</v>
      </c>
      <c r="BL242" s="19" t="s">
        <v>163</v>
      </c>
      <c r="BM242" s="226" t="s">
        <v>337</v>
      </c>
    </row>
    <row r="243" s="2" customFormat="1">
      <c r="A243" s="40"/>
      <c r="B243" s="41"/>
      <c r="C243" s="42"/>
      <c r="D243" s="265" t="s">
        <v>175</v>
      </c>
      <c r="E243" s="42"/>
      <c r="F243" s="266" t="s">
        <v>338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175</v>
      </c>
      <c r="AU243" s="19" t="s">
        <v>81</v>
      </c>
    </row>
    <row r="244" s="13" customFormat="1">
      <c r="A244" s="13"/>
      <c r="B244" s="233"/>
      <c r="C244" s="234"/>
      <c r="D244" s="228" t="s">
        <v>167</v>
      </c>
      <c r="E244" s="235" t="s">
        <v>19</v>
      </c>
      <c r="F244" s="236" t="s">
        <v>261</v>
      </c>
      <c r="G244" s="234"/>
      <c r="H244" s="235" t="s">
        <v>19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167</v>
      </c>
      <c r="AU244" s="242" t="s">
        <v>81</v>
      </c>
      <c r="AV244" s="13" t="s">
        <v>79</v>
      </c>
      <c r="AW244" s="13" t="s">
        <v>33</v>
      </c>
      <c r="AX244" s="13" t="s">
        <v>72</v>
      </c>
      <c r="AY244" s="242" t="s">
        <v>157</v>
      </c>
    </row>
    <row r="245" s="14" customFormat="1">
      <c r="A245" s="14"/>
      <c r="B245" s="243"/>
      <c r="C245" s="244"/>
      <c r="D245" s="228" t="s">
        <v>167</v>
      </c>
      <c r="E245" s="245" t="s">
        <v>19</v>
      </c>
      <c r="F245" s="246" t="s">
        <v>339</v>
      </c>
      <c r="G245" s="244"/>
      <c r="H245" s="247">
        <v>3.5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167</v>
      </c>
      <c r="AU245" s="253" t="s">
        <v>81</v>
      </c>
      <c r="AV245" s="14" t="s">
        <v>81</v>
      </c>
      <c r="AW245" s="14" t="s">
        <v>33</v>
      </c>
      <c r="AX245" s="14" t="s">
        <v>72</v>
      </c>
      <c r="AY245" s="253" t="s">
        <v>157</v>
      </c>
    </row>
    <row r="246" s="15" customFormat="1">
      <c r="A246" s="15"/>
      <c r="B246" s="254"/>
      <c r="C246" s="255"/>
      <c r="D246" s="228" t="s">
        <v>167</v>
      </c>
      <c r="E246" s="256" t="s">
        <v>103</v>
      </c>
      <c r="F246" s="257" t="s">
        <v>170</v>
      </c>
      <c r="G246" s="255"/>
      <c r="H246" s="258">
        <v>3.5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4" t="s">
        <v>167</v>
      </c>
      <c r="AU246" s="264" t="s">
        <v>81</v>
      </c>
      <c r="AV246" s="15" t="s">
        <v>163</v>
      </c>
      <c r="AW246" s="15" t="s">
        <v>33</v>
      </c>
      <c r="AX246" s="15" t="s">
        <v>79</v>
      </c>
      <c r="AY246" s="264" t="s">
        <v>157</v>
      </c>
    </row>
    <row r="247" s="12" customFormat="1" ht="22.8" customHeight="1">
      <c r="A247" s="12"/>
      <c r="B247" s="199"/>
      <c r="C247" s="200"/>
      <c r="D247" s="201" t="s">
        <v>71</v>
      </c>
      <c r="E247" s="213" t="s">
        <v>192</v>
      </c>
      <c r="F247" s="213" t="s">
        <v>340</v>
      </c>
      <c r="G247" s="200"/>
      <c r="H247" s="200"/>
      <c r="I247" s="203"/>
      <c r="J247" s="214">
        <f>BK247</f>
        <v>0</v>
      </c>
      <c r="K247" s="200"/>
      <c r="L247" s="205"/>
      <c r="M247" s="206"/>
      <c r="N247" s="207"/>
      <c r="O247" s="207"/>
      <c r="P247" s="208">
        <f>SUM(P248:P322)</f>
        <v>0</v>
      </c>
      <c r="Q247" s="207"/>
      <c r="R247" s="208">
        <f>SUM(R248:R322)</f>
        <v>226.37505999999999</v>
      </c>
      <c r="S247" s="207"/>
      <c r="T247" s="209">
        <f>SUM(T248:T322)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79</v>
      </c>
      <c r="AT247" s="211" t="s">
        <v>71</v>
      </c>
      <c r="AU247" s="211" t="s">
        <v>79</v>
      </c>
      <c r="AY247" s="210" t="s">
        <v>157</v>
      </c>
      <c r="BK247" s="212">
        <f>SUM(BK248:BK322)</f>
        <v>0</v>
      </c>
    </row>
    <row r="248" s="2" customFormat="1" ht="21.75" customHeight="1">
      <c r="A248" s="40"/>
      <c r="B248" s="41"/>
      <c r="C248" s="215" t="s">
        <v>341</v>
      </c>
      <c r="D248" s="215" t="s">
        <v>159</v>
      </c>
      <c r="E248" s="216" t="s">
        <v>342</v>
      </c>
      <c r="F248" s="217" t="s">
        <v>343</v>
      </c>
      <c r="G248" s="218" t="s">
        <v>162</v>
      </c>
      <c r="H248" s="219">
        <v>2742.25</v>
      </c>
      <c r="I248" s="220"/>
      <c r="J248" s="221">
        <f>ROUND(I248*H248,2)</f>
        <v>0</v>
      </c>
      <c r="K248" s="217" t="s">
        <v>173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163</v>
      </c>
      <c r="AT248" s="226" t="s">
        <v>159</v>
      </c>
      <c r="AU248" s="226" t="s">
        <v>81</v>
      </c>
      <c r="AY248" s="19" t="s">
        <v>157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79</v>
      </c>
      <c r="BK248" s="227">
        <f>ROUND(I248*H248,2)</f>
        <v>0</v>
      </c>
      <c r="BL248" s="19" t="s">
        <v>163</v>
      </c>
      <c r="BM248" s="226" t="s">
        <v>344</v>
      </c>
    </row>
    <row r="249" s="2" customFormat="1">
      <c r="A249" s="40"/>
      <c r="B249" s="41"/>
      <c r="C249" s="42"/>
      <c r="D249" s="265" t="s">
        <v>175</v>
      </c>
      <c r="E249" s="42"/>
      <c r="F249" s="266" t="s">
        <v>345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175</v>
      </c>
      <c r="AU249" s="19" t="s">
        <v>81</v>
      </c>
    </row>
    <row r="250" s="13" customFormat="1">
      <c r="A250" s="13"/>
      <c r="B250" s="233"/>
      <c r="C250" s="234"/>
      <c r="D250" s="228" t="s">
        <v>167</v>
      </c>
      <c r="E250" s="235" t="s">
        <v>19</v>
      </c>
      <c r="F250" s="236" t="s">
        <v>178</v>
      </c>
      <c r="G250" s="234"/>
      <c r="H250" s="235" t="s">
        <v>19</v>
      </c>
      <c r="I250" s="237"/>
      <c r="J250" s="234"/>
      <c r="K250" s="234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167</v>
      </c>
      <c r="AU250" s="242" t="s">
        <v>81</v>
      </c>
      <c r="AV250" s="13" t="s">
        <v>79</v>
      </c>
      <c r="AW250" s="13" t="s">
        <v>33</v>
      </c>
      <c r="AX250" s="13" t="s">
        <v>72</v>
      </c>
      <c r="AY250" s="242" t="s">
        <v>157</v>
      </c>
    </row>
    <row r="251" s="14" customFormat="1">
      <c r="A251" s="14"/>
      <c r="B251" s="243"/>
      <c r="C251" s="244"/>
      <c r="D251" s="228" t="s">
        <v>167</v>
      </c>
      <c r="E251" s="245" t="s">
        <v>19</v>
      </c>
      <c r="F251" s="246" t="s">
        <v>319</v>
      </c>
      <c r="G251" s="244"/>
      <c r="H251" s="247">
        <v>2271.25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167</v>
      </c>
      <c r="AU251" s="253" t="s">
        <v>81</v>
      </c>
      <c r="AV251" s="14" t="s">
        <v>81</v>
      </c>
      <c r="AW251" s="14" t="s">
        <v>33</v>
      </c>
      <c r="AX251" s="14" t="s">
        <v>72</v>
      </c>
      <c r="AY251" s="253" t="s">
        <v>157</v>
      </c>
    </row>
    <row r="252" s="13" customFormat="1">
      <c r="A252" s="13"/>
      <c r="B252" s="233"/>
      <c r="C252" s="234"/>
      <c r="D252" s="228" t="s">
        <v>167</v>
      </c>
      <c r="E252" s="235" t="s">
        <v>19</v>
      </c>
      <c r="F252" s="236" t="s">
        <v>322</v>
      </c>
      <c r="G252" s="234"/>
      <c r="H252" s="235" t="s">
        <v>19</v>
      </c>
      <c r="I252" s="237"/>
      <c r="J252" s="234"/>
      <c r="K252" s="234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167</v>
      </c>
      <c r="AU252" s="242" t="s">
        <v>81</v>
      </c>
      <c r="AV252" s="13" t="s">
        <v>79</v>
      </c>
      <c r="AW252" s="13" t="s">
        <v>33</v>
      </c>
      <c r="AX252" s="13" t="s">
        <v>72</v>
      </c>
      <c r="AY252" s="242" t="s">
        <v>157</v>
      </c>
    </row>
    <row r="253" s="14" customFormat="1">
      <c r="A253" s="14"/>
      <c r="B253" s="243"/>
      <c r="C253" s="244"/>
      <c r="D253" s="228" t="s">
        <v>167</v>
      </c>
      <c r="E253" s="245" t="s">
        <v>19</v>
      </c>
      <c r="F253" s="246" t="s">
        <v>323</v>
      </c>
      <c r="G253" s="244"/>
      <c r="H253" s="247">
        <v>340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167</v>
      </c>
      <c r="AU253" s="253" t="s">
        <v>81</v>
      </c>
      <c r="AV253" s="14" t="s">
        <v>81</v>
      </c>
      <c r="AW253" s="14" t="s">
        <v>33</v>
      </c>
      <c r="AX253" s="14" t="s">
        <v>72</v>
      </c>
      <c r="AY253" s="253" t="s">
        <v>157</v>
      </c>
    </row>
    <row r="254" s="13" customFormat="1">
      <c r="A254" s="13"/>
      <c r="B254" s="233"/>
      <c r="C254" s="234"/>
      <c r="D254" s="228" t="s">
        <v>167</v>
      </c>
      <c r="E254" s="235" t="s">
        <v>19</v>
      </c>
      <c r="F254" s="236" t="s">
        <v>324</v>
      </c>
      <c r="G254" s="234"/>
      <c r="H254" s="235" t="s">
        <v>19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167</v>
      </c>
      <c r="AU254" s="242" t="s">
        <v>81</v>
      </c>
      <c r="AV254" s="13" t="s">
        <v>79</v>
      </c>
      <c r="AW254" s="13" t="s">
        <v>33</v>
      </c>
      <c r="AX254" s="13" t="s">
        <v>72</v>
      </c>
      <c r="AY254" s="242" t="s">
        <v>157</v>
      </c>
    </row>
    <row r="255" s="14" customFormat="1">
      <c r="A255" s="14"/>
      <c r="B255" s="243"/>
      <c r="C255" s="244"/>
      <c r="D255" s="228" t="s">
        <v>167</v>
      </c>
      <c r="E255" s="245" t="s">
        <v>19</v>
      </c>
      <c r="F255" s="246" t="s">
        <v>325</v>
      </c>
      <c r="G255" s="244"/>
      <c r="H255" s="247">
        <v>131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167</v>
      </c>
      <c r="AU255" s="253" t="s">
        <v>81</v>
      </c>
      <c r="AV255" s="14" t="s">
        <v>81</v>
      </c>
      <c r="AW255" s="14" t="s">
        <v>33</v>
      </c>
      <c r="AX255" s="14" t="s">
        <v>72</v>
      </c>
      <c r="AY255" s="253" t="s">
        <v>157</v>
      </c>
    </row>
    <row r="256" s="15" customFormat="1">
      <c r="A256" s="15"/>
      <c r="B256" s="254"/>
      <c r="C256" s="255"/>
      <c r="D256" s="228" t="s">
        <v>167</v>
      </c>
      <c r="E256" s="256" t="s">
        <v>19</v>
      </c>
      <c r="F256" s="257" t="s">
        <v>170</v>
      </c>
      <c r="G256" s="255"/>
      <c r="H256" s="258">
        <v>2742.25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4" t="s">
        <v>167</v>
      </c>
      <c r="AU256" s="264" t="s">
        <v>81</v>
      </c>
      <c r="AV256" s="15" t="s">
        <v>163</v>
      </c>
      <c r="AW256" s="15" t="s">
        <v>33</v>
      </c>
      <c r="AX256" s="15" t="s">
        <v>79</v>
      </c>
      <c r="AY256" s="264" t="s">
        <v>157</v>
      </c>
    </row>
    <row r="257" s="2" customFormat="1" ht="24.15" customHeight="1">
      <c r="A257" s="40"/>
      <c r="B257" s="41"/>
      <c r="C257" s="215" t="s">
        <v>346</v>
      </c>
      <c r="D257" s="215" t="s">
        <v>159</v>
      </c>
      <c r="E257" s="216" t="s">
        <v>347</v>
      </c>
      <c r="F257" s="217" t="s">
        <v>348</v>
      </c>
      <c r="G257" s="218" t="s">
        <v>162</v>
      </c>
      <c r="H257" s="219">
        <v>1975</v>
      </c>
      <c r="I257" s="220"/>
      <c r="J257" s="221">
        <f>ROUND(I257*H257,2)</f>
        <v>0</v>
      </c>
      <c r="K257" s="217" t="s">
        <v>173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163</v>
      </c>
      <c r="AT257" s="226" t="s">
        <v>159</v>
      </c>
      <c r="AU257" s="226" t="s">
        <v>81</v>
      </c>
      <c r="AY257" s="19" t="s">
        <v>157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79</v>
      </c>
      <c r="BK257" s="227">
        <f>ROUND(I257*H257,2)</f>
        <v>0</v>
      </c>
      <c r="BL257" s="19" t="s">
        <v>163</v>
      </c>
      <c r="BM257" s="226" t="s">
        <v>349</v>
      </c>
    </row>
    <row r="258" s="2" customFormat="1">
      <c r="A258" s="40"/>
      <c r="B258" s="41"/>
      <c r="C258" s="42"/>
      <c r="D258" s="265" t="s">
        <v>175</v>
      </c>
      <c r="E258" s="42"/>
      <c r="F258" s="266" t="s">
        <v>350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175</v>
      </c>
      <c r="AU258" s="19" t="s">
        <v>81</v>
      </c>
    </row>
    <row r="259" s="13" customFormat="1">
      <c r="A259" s="13"/>
      <c r="B259" s="233"/>
      <c r="C259" s="234"/>
      <c r="D259" s="228" t="s">
        <v>167</v>
      </c>
      <c r="E259" s="235" t="s">
        <v>19</v>
      </c>
      <c r="F259" s="236" t="s">
        <v>178</v>
      </c>
      <c r="G259" s="234"/>
      <c r="H259" s="235" t="s">
        <v>19</v>
      </c>
      <c r="I259" s="237"/>
      <c r="J259" s="234"/>
      <c r="K259" s="234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167</v>
      </c>
      <c r="AU259" s="242" t="s">
        <v>81</v>
      </c>
      <c r="AV259" s="13" t="s">
        <v>79</v>
      </c>
      <c r="AW259" s="13" t="s">
        <v>33</v>
      </c>
      <c r="AX259" s="13" t="s">
        <v>72</v>
      </c>
      <c r="AY259" s="242" t="s">
        <v>157</v>
      </c>
    </row>
    <row r="260" s="14" customFormat="1">
      <c r="A260" s="14"/>
      <c r="B260" s="243"/>
      <c r="C260" s="244"/>
      <c r="D260" s="228" t="s">
        <v>167</v>
      </c>
      <c r="E260" s="245" t="s">
        <v>19</v>
      </c>
      <c r="F260" s="246" t="s">
        <v>179</v>
      </c>
      <c r="G260" s="244"/>
      <c r="H260" s="247">
        <v>1975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167</v>
      </c>
      <c r="AU260" s="253" t="s">
        <v>81</v>
      </c>
      <c r="AV260" s="14" t="s">
        <v>81</v>
      </c>
      <c r="AW260" s="14" t="s">
        <v>33</v>
      </c>
      <c r="AX260" s="14" t="s">
        <v>72</v>
      </c>
      <c r="AY260" s="253" t="s">
        <v>157</v>
      </c>
    </row>
    <row r="261" s="15" customFormat="1">
      <c r="A261" s="15"/>
      <c r="B261" s="254"/>
      <c r="C261" s="255"/>
      <c r="D261" s="228" t="s">
        <v>167</v>
      </c>
      <c r="E261" s="256" t="s">
        <v>19</v>
      </c>
      <c r="F261" s="257" t="s">
        <v>170</v>
      </c>
      <c r="G261" s="255"/>
      <c r="H261" s="258">
        <v>1975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4" t="s">
        <v>167</v>
      </c>
      <c r="AU261" s="264" t="s">
        <v>81</v>
      </c>
      <c r="AV261" s="15" t="s">
        <v>163</v>
      </c>
      <c r="AW261" s="15" t="s">
        <v>33</v>
      </c>
      <c r="AX261" s="15" t="s">
        <v>79</v>
      </c>
      <c r="AY261" s="264" t="s">
        <v>157</v>
      </c>
    </row>
    <row r="262" s="2" customFormat="1" ht="24.15" customHeight="1">
      <c r="A262" s="40"/>
      <c r="B262" s="41"/>
      <c r="C262" s="215" t="s">
        <v>351</v>
      </c>
      <c r="D262" s="215" t="s">
        <v>159</v>
      </c>
      <c r="E262" s="216" t="s">
        <v>352</v>
      </c>
      <c r="F262" s="217" t="s">
        <v>353</v>
      </c>
      <c r="G262" s="218" t="s">
        <v>162</v>
      </c>
      <c r="H262" s="219">
        <v>847</v>
      </c>
      <c r="I262" s="220"/>
      <c r="J262" s="221">
        <f>ROUND(I262*H262,2)</f>
        <v>0</v>
      </c>
      <c r="K262" s="217" t="s">
        <v>173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163</v>
      </c>
      <c r="AT262" s="226" t="s">
        <v>159</v>
      </c>
      <c r="AU262" s="226" t="s">
        <v>81</v>
      </c>
      <c r="AY262" s="19" t="s">
        <v>157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79</v>
      </c>
      <c r="BK262" s="227">
        <f>ROUND(I262*H262,2)</f>
        <v>0</v>
      </c>
      <c r="BL262" s="19" t="s">
        <v>163</v>
      </c>
      <c r="BM262" s="226" t="s">
        <v>354</v>
      </c>
    </row>
    <row r="263" s="2" customFormat="1">
      <c r="A263" s="40"/>
      <c r="B263" s="41"/>
      <c r="C263" s="42"/>
      <c r="D263" s="265" t="s">
        <v>175</v>
      </c>
      <c r="E263" s="42"/>
      <c r="F263" s="266" t="s">
        <v>355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175</v>
      </c>
      <c r="AU263" s="19" t="s">
        <v>81</v>
      </c>
    </row>
    <row r="264" s="13" customFormat="1">
      <c r="A264" s="13"/>
      <c r="B264" s="233"/>
      <c r="C264" s="234"/>
      <c r="D264" s="228" t="s">
        <v>167</v>
      </c>
      <c r="E264" s="235" t="s">
        <v>19</v>
      </c>
      <c r="F264" s="236" t="s">
        <v>320</v>
      </c>
      <c r="G264" s="234"/>
      <c r="H264" s="235" t="s">
        <v>19</v>
      </c>
      <c r="I264" s="237"/>
      <c r="J264" s="234"/>
      <c r="K264" s="234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167</v>
      </c>
      <c r="AU264" s="242" t="s">
        <v>81</v>
      </c>
      <c r="AV264" s="13" t="s">
        <v>79</v>
      </c>
      <c r="AW264" s="13" t="s">
        <v>33</v>
      </c>
      <c r="AX264" s="13" t="s">
        <v>72</v>
      </c>
      <c r="AY264" s="242" t="s">
        <v>157</v>
      </c>
    </row>
    <row r="265" s="14" customFormat="1">
      <c r="A265" s="14"/>
      <c r="B265" s="243"/>
      <c r="C265" s="244"/>
      <c r="D265" s="228" t="s">
        <v>167</v>
      </c>
      <c r="E265" s="245" t="s">
        <v>19</v>
      </c>
      <c r="F265" s="246" t="s">
        <v>321</v>
      </c>
      <c r="G265" s="244"/>
      <c r="H265" s="247">
        <v>376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167</v>
      </c>
      <c r="AU265" s="253" t="s">
        <v>81</v>
      </c>
      <c r="AV265" s="14" t="s">
        <v>81</v>
      </c>
      <c r="AW265" s="14" t="s">
        <v>33</v>
      </c>
      <c r="AX265" s="14" t="s">
        <v>72</v>
      </c>
      <c r="AY265" s="253" t="s">
        <v>157</v>
      </c>
    </row>
    <row r="266" s="13" customFormat="1">
      <c r="A266" s="13"/>
      <c r="B266" s="233"/>
      <c r="C266" s="234"/>
      <c r="D266" s="228" t="s">
        <v>167</v>
      </c>
      <c r="E266" s="235" t="s">
        <v>19</v>
      </c>
      <c r="F266" s="236" t="s">
        <v>322</v>
      </c>
      <c r="G266" s="234"/>
      <c r="H266" s="235" t="s">
        <v>19</v>
      </c>
      <c r="I266" s="237"/>
      <c r="J266" s="234"/>
      <c r="K266" s="234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167</v>
      </c>
      <c r="AU266" s="242" t="s">
        <v>81</v>
      </c>
      <c r="AV266" s="13" t="s">
        <v>79</v>
      </c>
      <c r="AW266" s="13" t="s">
        <v>33</v>
      </c>
      <c r="AX266" s="13" t="s">
        <v>72</v>
      </c>
      <c r="AY266" s="242" t="s">
        <v>157</v>
      </c>
    </row>
    <row r="267" s="14" customFormat="1">
      <c r="A267" s="14"/>
      <c r="B267" s="243"/>
      <c r="C267" s="244"/>
      <c r="D267" s="228" t="s">
        <v>167</v>
      </c>
      <c r="E267" s="245" t="s">
        <v>19</v>
      </c>
      <c r="F267" s="246" t="s">
        <v>323</v>
      </c>
      <c r="G267" s="244"/>
      <c r="H267" s="247">
        <v>340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167</v>
      </c>
      <c r="AU267" s="253" t="s">
        <v>81</v>
      </c>
      <c r="AV267" s="14" t="s">
        <v>81</v>
      </c>
      <c r="AW267" s="14" t="s">
        <v>33</v>
      </c>
      <c r="AX267" s="14" t="s">
        <v>72</v>
      </c>
      <c r="AY267" s="253" t="s">
        <v>157</v>
      </c>
    </row>
    <row r="268" s="13" customFormat="1">
      <c r="A268" s="13"/>
      <c r="B268" s="233"/>
      <c r="C268" s="234"/>
      <c r="D268" s="228" t="s">
        <v>167</v>
      </c>
      <c r="E268" s="235" t="s">
        <v>19</v>
      </c>
      <c r="F268" s="236" t="s">
        <v>324</v>
      </c>
      <c r="G268" s="234"/>
      <c r="H268" s="235" t="s">
        <v>19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167</v>
      </c>
      <c r="AU268" s="242" t="s">
        <v>81</v>
      </c>
      <c r="AV268" s="13" t="s">
        <v>79</v>
      </c>
      <c r="AW268" s="13" t="s">
        <v>33</v>
      </c>
      <c r="AX268" s="13" t="s">
        <v>72</v>
      </c>
      <c r="AY268" s="242" t="s">
        <v>157</v>
      </c>
    </row>
    <row r="269" s="14" customFormat="1">
      <c r="A269" s="14"/>
      <c r="B269" s="243"/>
      <c r="C269" s="244"/>
      <c r="D269" s="228" t="s">
        <v>167</v>
      </c>
      <c r="E269" s="245" t="s">
        <v>19</v>
      </c>
      <c r="F269" s="246" t="s">
        <v>325</v>
      </c>
      <c r="G269" s="244"/>
      <c r="H269" s="247">
        <v>131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167</v>
      </c>
      <c r="AU269" s="253" t="s">
        <v>81</v>
      </c>
      <c r="AV269" s="14" t="s">
        <v>81</v>
      </c>
      <c r="AW269" s="14" t="s">
        <v>33</v>
      </c>
      <c r="AX269" s="14" t="s">
        <v>72</v>
      </c>
      <c r="AY269" s="253" t="s">
        <v>157</v>
      </c>
    </row>
    <row r="270" s="15" customFormat="1">
      <c r="A270" s="15"/>
      <c r="B270" s="254"/>
      <c r="C270" s="255"/>
      <c r="D270" s="228" t="s">
        <v>167</v>
      </c>
      <c r="E270" s="256" t="s">
        <v>19</v>
      </c>
      <c r="F270" s="257" t="s">
        <v>170</v>
      </c>
      <c r="G270" s="255"/>
      <c r="H270" s="258">
        <v>847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4" t="s">
        <v>167</v>
      </c>
      <c r="AU270" s="264" t="s">
        <v>81</v>
      </c>
      <c r="AV270" s="15" t="s">
        <v>163</v>
      </c>
      <c r="AW270" s="15" t="s">
        <v>33</v>
      </c>
      <c r="AX270" s="15" t="s">
        <v>79</v>
      </c>
      <c r="AY270" s="264" t="s">
        <v>157</v>
      </c>
    </row>
    <row r="271" s="2" customFormat="1" ht="24.15" customHeight="1">
      <c r="A271" s="40"/>
      <c r="B271" s="41"/>
      <c r="C271" s="215" t="s">
        <v>356</v>
      </c>
      <c r="D271" s="215" t="s">
        <v>159</v>
      </c>
      <c r="E271" s="216" t="s">
        <v>357</v>
      </c>
      <c r="F271" s="217" t="s">
        <v>358</v>
      </c>
      <c r="G271" s="218" t="s">
        <v>162</v>
      </c>
      <c r="H271" s="219">
        <v>1975</v>
      </c>
      <c r="I271" s="220"/>
      <c r="J271" s="221">
        <f>ROUND(I271*H271,2)</f>
        <v>0</v>
      </c>
      <c r="K271" s="217" t="s">
        <v>173</v>
      </c>
      <c r="L271" s="46"/>
      <c r="M271" s="222" t="s">
        <v>19</v>
      </c>
      <c r="N271" s="223" t="s">
        <v>43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163</v>
      </c>
      <c r="AT271" s="226" t="s">
        <v>159</v>
      </c>
      <c r="AU271" s="226" t="s">
        <v>81</v>
      </c>
      <c r="AY271" s="19" t="s">
        <v>157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79</v>
      </c>
      <c r="BK271" s="227">
        <f>ROUND(I271*H271,2)</f>
        <v>0</v>
      </c>
      <c r="BL271" s="19" t="s">
        <v>163</v>
      </c>
      <c r="BM271" s="226" t="s">
        <v>359</v>
      </c>
    </row>
    <row r="272" s="2" customFormat="1">
      <c r="A272" s="40"/>
      <c r="B272" s="41"/>
      <c r="C272" s="42"/>
      <c r="D272" s="265" t="s">
        <v>175</v>
      </c>
      <c r="E272" s="42"/>
      <c r="F272" s="266" t="s">
        <v>360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175</v>
      </c>
      <c r="AU272" s="19" t="s">
        <v>81</v>
      </c>
    </row>
    <row r="273" s="13" customFormat="1">
      <c r="A273" s="13"/>
      <c r="B273" s="233"/>
      <c r="C273" s="234"/>
      <c r="D273" s="228" t="s">
        <v>167</v>
      </c>
      <c r="E273" s="235" t="s">
        <v>19</v>
      </c>
      <c r="F273" s="236" t="s">
        <v>178</v>
      </c>
      <c r="G273" s="234"/>
      <c r="H273" s="235" t="s">
        <v>19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167</v>
      </c>
      <c r="AU273" s="242" t="s">
        <v>81</v>
      </c>
      <c r="AV273" s="13" t="s">
        <v>79</v>
      </c>
      <c r="AW273" s="13" t="s">
        <v>33</v>
      </c>
      <c r="AX273" s="13" t="s">
        <v>72</v>
      </c>
      <c r="AY273" s="242" t="s">
        <v>157</v>
      </c>
    </row>
    <row r="274" s="14" customFormat="1">
      <c r="A274" s="14"/>
      <c r="B274" s="243"/>
      <c r="C274" s="244"/>
      <c r="D274" s="228" t="s">
        <v>167</v>
      </c>
      <c r="E274" s="245" t="s">
        <v>19</v>
      </c>
      <c r="F274" s="246" t="s">
        <v>179</v>
      </c>
      <c r="G274" s="244"/>
      <c r="H274" s="247">
        <v>1975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167</v>
      </c>
      <c r="AU274" s="253" t="s">
        <v>81</v>
      </c>
      <c r="AV274" s="14" t="s">
        <v>81</v>
      </c>
      <c r="AW274" s="14" t="s">
        <v>33</v>
      </c>
      <c r="AX274" s="14" t="s">
        <v>72</v>
      </c>
      <c r="AY274" s="253" t="s">
        <v>157</v>
      </c>
    </row>
    <row r="275" s="15" customFormat="1">
      <c r="A275" s="15"/>
      <c r="B275" s="254"/>
      <c r="C275" s="255"/>
      <c r="D275" s="228" t="s">
        <v>167</v>
      </c>
      <c r="E275" s="256" t="s">
        <v>19</v>
      </c>
      <c r="F275" s="257" t="s">
        <v>170</v>
      </c>
      <c r="G275" s="255"/>
      <c r="H275" s="258">
        <v>1975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4" t="s">
        <v>167</v>
      </c>
      <c r="AU275" s="264" t="s">
        <v>81</v>
      </c>
      <c r="AV275" s="15" t="s">
        <v>163</v>
      </c>
      <c r="AW275" s="15" t="s">
        <v>33</v>
      </c>
      <c r="AX275" s="15" t="s">
        <v>79</v>
      </c>
      <c r="AY275" s="264" t="s">
        <v>157</v>
      </c>
    </row>
    <row r="276" s="2" customFormat="1" ht="16.5" customHeight="1">
      <c r="A276" s="40"/>
      <c r="B276" s="41"/>
      <c r="C276" s="215" t="s">
        <v>361</v>
      </c>
      <c r="D276" s="215" t="s">
        <v>159</v>
      </c>
      <c r="E276" s="216" t="s">
        <v>362</v>
      </c>
      <c r="F276" s="217" t="s">
        <v>363</v>
      </c>
      <c r="G276" s="218" t="s">
        <v>162</v>
      </c>
      <c r="H276" s="219">
        <v>1975</v>
      </c>
      <c r="I276" s="220"/>
      <c r="J276" s="221">
        <f>ROUND(I276*H276,2)</f>
        <v>0</v>
      </c>
      <c r="K276" s="217" t="s">
        <v>173</v>
      </c>
      <c r="L276" s="46"/>
      <c r="M276" s="222" t="s">
        <v>19</v>
      </c>
      <c r="N276" s="223" t="s">
        <v>43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163</v>
      </c>
      <c r="AT276" s="226" t="s">
        <v>159</v>
      </c>
      <c r="AU276" s="226" t="s">
        <v>81</v>
      </c>
      <c r="AY276" s="19" t="s">
        <v>157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79</v>
      </c>
      <c r="BK276" s="227">
        <f>ROUND(I276*H276,2)</f>
        <v>0</v>
      </c>
      <c r="BL276" s="19" t="s">
        <v>163</v>
      </c>
      <c r="BM276" s="226" t="s">
        <v>364</v>
      </c>
    </row>
    <row r="277" s="2" customFormat="1">
      <c r="A277" s="40"/>
      <c r="B277" s="41"/>
      <c r="C277" s="42"/>
      <c r="D277" s="265" t="s">
        <v>175</v>
      </c>
      <c r="E277" s="42"/>
      <c r="F277" s="266" t="s">
        <v>365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175</v>
      </c>
      <c r="AU277" s="19" t="s">
        <v>81</v>
      </c>
    </row>
    <row r="278" s="13" customFormat="1">
      <c r="A278" s="13"/>
      <c r="B278" s="233"/>
      <c r="C278" s="234"/>
      <c r="D278" s="228" t="s">
        <v>167</v>
      </c>
      <c r="E278" s="235" t="s">
        <v>19</v>
      </c>
      <c r="F278" s="236" t="s">
        <v>178</v>
      </c>
      <c r="G278" s="234"/>
      <c r="H278" s="235" t="s">
        <v>19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167</v>
      </c>
      <c r="AU278" s="242" t="s">
        <v>81</v>
      </c>
      <c r="AV278" s="13" t="s">
        <v>79</v>
      </c>
      <c r="AW278" s="13" t="s">
        <v>33</v>
      </c>
      <c r="AX278" s="13" t="s">
        <v>72</v>
      </c>
      <c r="AY278" s="242" t="s">
        <v>157</v>
      </c>
    </row>
    <row r="279" s="14" customFormat="1">
      <c r="A279" s="14"/>
      <c r="B279" s="243"/>
      <c r="C279" s="244"/>
      <c r="D279" s="228" t="s">
        <v>167</v>
      </c>
      <c r="E279" s="245" t="s">
        <v>19</v>
      </c>
      <c r="F279" s="246" t="s">
        <v>179</v>
      </c>
      <c r="G279" s="244"/>
      <c r="H279" s="247">
        <v>1975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167</v>
      </c>
      <c r="AU279" s="253" t="s">
        <v>81</v>
      </c>
      <c r="AV279" s="14" t="s">
        <v>81</v>
      </c>
      <c r="AW279" s="14" t="s">
        <v>33</v>
      </c>
      <c r="AX279" s="14" t="s">
        <v>72</v>
      </c>
      <c r="AY279" s="253" t="s">
        <v>157</v>
      </c>
    </row>
    <row r="280" s="15" customFormat="1">
      <c r="A280" s="15"/>
      <c r="B280" s="254"/>
      <c r="C280" s="255"/>
      <c r="D280" s="228" t="s">
        <v>167</v>
      </c>
      <c r="E280" s="256" t="s">
        <v>19</v>
      </c>
      <c r="F280" s="257" t="s">
        <v>170</v>
      </c>
      <c r="G280" s="255"/>
      <c r="H280" s="258">
        <v>1975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167</v>
      </c>
      <c r="AU280" s="264" t="s">
        <v>81</v>
      </c>
      <c r="AV280" s="15" t="s">
        <v>163</v>
      </c>
      <c r="AW280" s="15" t="s">
        <v>33</v>
      </c>
      <c r="AX280" s="15" t="s">
        <v>79</v>
      </c>
      <c r="AY280" s="264" t="s">
        <v>157</v>
      </c>
    </row>
    <row r="281" s="2" customFormat="1" ht="24.15" customHeight="1">
      <c r="A281" s="40"/>
      <c r="B281" s="41"/>
      <c r="C281" s="215" t="s">
        <v>366</v>
      </c>
      <c r="D281" s="215" t="s">
        <v>159</v>
      </c>
      <c r="E281" s="216" t="s">
        <v>367</v>
      </c>
      <c r="F281" s="217" t="s">
        <v>368</v>
      </c>
      <c r="G281" s="218" t="s">
        <v>162</v>
      </c>
      <c r="H281" s="219">
        <v>1975</v>
      </c>
      <c r="I281" s="220"/>
      <c r="J281" s="221">
        <f>ROUND(I281*H281,2)</f>
        <v>0</v>
      </c>
      <c r="K281" s="217" t="s">
        <v>173</v>
      </c>
      <c r="L281" s="46"/>
      <c r="M281" s="222" t="s">
        <v>19</v>
      </c>
      <c r="N281" s="223" t="s">
        <v>43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163</v>
      </c>
      <c r="AT281" s="226" t="s">
        <v>159</v>
      </c>
      <c r="AU281" s="226" t="s">
        <v>81</v>
      </c>
      <c r="AY281" s="19" t="s">
        <v>157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79</v>
      </c>
      <c r="BK281" s="227">
        <f>ROUND(I281*H281,2)</f>
        <v>0</v>
      </c>
      <c r="BL281" s="19" t="s">
        <v>163</v>
      </c>
      <c r="BM281" s="226" t="s">
        <v>369</v>
      </c>
    </row>
    <row r="282" s="2" customFormat="1">
      <c r="A282" s="40"/>
      <c r="B282" s="41"/>
      <c r="C282" s="42"/>
      <c r="D282" s="265" t="s">
        <v>175</v>
      </c>
      <c r="E282" s="42"/>
      <c r="F282" s="266" t="s">
        <v>370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175</v>
      </c>
      <c r="AU282" s="19" t="s">
        <v>81</v>
      </c>
    </row>
    <row r="283" s="13" customFormat="1">
      <c r="A283" s="13"/>
      <c r="B283" s="233"/>
      <c r="C283" s="234"/>
      <c r="D283" s="228" t="s">
        <v>167</v>
      </c>
      <c r="E283" s="235" t="s">
        <v>19</v>
      </c>
      <c r="F283" s="236" t="s">
        <v>178</v>
      </c>
      <c r="G283" s="234"/>
      <c r="H283" s="235" t="s">
        <v>19</v>
      </c>
      <c r="I283" s="237"/>
      <c r="J283" s="234"/>
      <c r="K283" s="234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167</v>
      </c>
      <c r="AU283" s="242" t="s">
        <v>81</v>
      </c>
      <c r="AV283" s="13" t="s">
        <v>79</v>
      </c>
      <c r="AW283" s="13" t="s">
        <v>33</v>
      </c>
      <c r="AX283" s="13" t="s">
        <v>72</v>
      </c>
      <c r="AY283" s="242" t="s">
        <v>157</v>
      </c>
    </row>
    <row r="284" s="14" customFormat="1">
      <c r="A284" s="14"/>
      <c r="B284" s="243"/>
      <c r="C284" s="244"/>
      <c r="D284" s="228" t="s">
        <v>167</v>
      </c>
      <c r="E284" s="245" t="s">
        <v>19</v>
      </c>
      <c r="F284" s="246" t="s">
        <v>179</v>
      </c>
      <c r="G284" s="244"/>
      <c r="H284" s="247">
        <v>1975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167</v>
      </c>
      <c r="AU284" s="253" t="s">
        <v>81</v>
      </c>
      <c r="AV284" s="14" t="s">
        <v>81</v>
      </c>
      <c r="AW284" s="14" t="s">
        <v>33</v>
      </c>
      <c r="AX284" s="14" t="s">
        <v>72</v>
      </c>
      <c r="AY284" s="253" t="s">
        <v>157</v>
      </c>
    </row>
    <row r="285" s="15" customFormat="1">
      <c r="A285" s="15"/>
      <c r="B285" s="254"/>
      <c r="C285" s="255"/>
      <c r="D285" s="228" t="s">
        <v>167</v>
      </c>
      <c r="E285" s="256" t="s">
        <v>19</v>
      </c>
      <c r="F285" s="257" t="s">
        <v>170</v>
      </c>
      <c r="G285" s="255"/>
      <c r="H285" s="258">
        <v>1975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4" t="s">
        <v>167</v>
      </c>
      <c r="AU285" s="264" t="s">
        <v>81</v>
      </c>
      <c r="AV285" s="15" t="s">
        <v>163</v>
      </c>
      <c r="AW285" s="15" t="s">
        <v>33</v>
      </c>
      <c r="AX285" s="15" t="s">
        <v>79</v>
      </c>
      <c r="AY285" s="264" t="s">
        <v>157</v>
      </c>
    </row>
    <row r="286" s="2" customFormat="1" ht="37.8" customHeight="1">
      <c r="A286" s="40"/>
      <c r="B286" s="41"/>
      <c r="C286" s="215" t="s">
        <v>371</v>
      </c>
      <c r="D286" s="215" t="s">
        <v>159</v>
      </c>
      <c r="E286" s="216" t="s">
        <v>372</v>
      </c>
      <c r="F286" s="217" t="s">
        <v>373</v>
      </c>
      <c r="G286" s="218" t="s">
        <v>162</v>
      </c>
      <c r="H286" s="219">
        <v>376</v>
      </c>
      <c r="I286" s="220"/>
      <c r="J286" s="221">
        <f>ROUND(I286*H286,2)</f>
        <v>0</v>
      </c>
      <c r="K286" s="217" t="s">
        <v>173</v>
      </c>
      <c r="L286" s="46"/>
      <c r="M286" s="222" t="s">
        <v>19</v>
      </c>
      <c r="N286" s="223" t="s">
        <v>43</v>
      </c>
      <c r="O286" s="86"/>
      <c r="P286" s="224">
        <f>O286*H286</f>
        <v>0</v>
      </c>
      <c r="Q286" s="224">
        <v>0.089219999999999994</v>
      </c>
      <c r="R286" s="224">
        <f>Q286*H286</f>
        <v>33.546720000000001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163</v>
      </c>
      <c r="AT286" s="226" t="s">
        <v>159</v>
      </c>
      <c r="AU286" s="226" t="s">
        <v>81</v>
      </c>
      <c r="AY286" s="19" t="s">
        <v>157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79</v>
      </c>
      <c r="BK286" s="227">
        <f>ROUND(I286*H286,2)</f>
        <v>0</v>
      </c>
      <c r="BL286" s="19" t="s">
        <v>163</v>
      </c>
      <c r="BM286" s="226" t="s">
        <v>374</v>
      </c>
    </row>
    <row r="287" s="2" customFormat="1">
      <c r="A287" s="40"/>
      <c r="B287" s="41"/>
      <c r="C287" s="42"/>
      <c r="D287" s="265" t="s">
        <v>175</v>
      </c>
      <c r="E287" s="42"/>
      <c r="F287" s="266" t="s">
        <v>375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175</v>
      </c>
      <c r="AU287" s="19" t="s">
        <v>81</v>
      </c>
    </row>
    <row r="288" s="13" customFormat="1">
      <c r="A288" s="13"/>
      <c r="B288" s="233"/>
      <c r="C288" s="234"/>
      <c r="D288" s="228" t="s">
        <v>167</v>
      </c>
      <c r="E288" s="235" t="s">
        <v>19</v>
      </c>
      <c r="F288" s="236" t="s">
        <v>320</v>
      </c>
      <c r="G288" s="234"/>
      <c r="H288" s="235" t="s">
        <v>19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167</v>
      </c>
      <c r="AU288" s="242" t="s">
        <v>81</v>
      </c>
      <c r="AV288" s="13" t="s">
        <v>79</v>
      </c>
      <c r="AW288" s="13" t="s">
        <v>33</v>
      </c>
      <c r="AX288" s="13" t="s">
        <v>72</v>
      </c>
      <c r="AY288" s="242" t="s">
        <v>157</v>
      </c>
    </row>
    <row r="289" s="14" customFormat="1">
      <c r="A289" s="14"/>
      <c r="B289" s="243"/>
      <c r="C289" s="244"/>
      <c r="D289" s="228" t="s">
        <v>167</v>
      </c>
      <c r="E289" s="245" t="s">
        <v>19</v>
      </c>
      <c r="F289" s="246" t="s">
        <v>321</v>
      </c>
      <c r="G289" s="244"/>
      <c r="H289" s="247">
        <v>376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167</v>
      </c>
      <c r="AU289" s="253" t="s">
        <v>81</v>
      </c>
      <c r="AV289" s="14" t="s">
        <v>81</v>
      </c>
      <c r="AW289" s="14" t="s">
        <v>33</v>
      </c>
      <c r="AX289" s="14" t="s">
        <v>72</v>
      </c>
      <c r="AY289" s="253" t="s">
        <v>157</v>
      </c>
    </row>
    <row r="290" s="15" customFormat="1">
      <c r="A290" s="15"/>
      <c r="B290" s="254"/>
      <c r="C290" s="255"/>
      <c r="D290" s="228" t="s">
        <v>167</v>
      </c>
      <c r="E290" s="256" t="s">
        <v>19</v>
      </c>
      <c r="F290" s="257" t="s">
        <v>170</v>
      </c>
      <c r="G290" s="255"/>
      <c r="H290" s="258">
        <v>376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167</v>
      </c>
      <c r="AU290" s="264" t="s">
        <v>81</v>
      </c>
      <c r="AV290" s="15" t="s">
        <v>163</v>
      </c>
      <c r="AW290" s="15" t="s">
        <v>33</v>
      </c>
      <c r="AX290" s="15" t="s">
        <v>79</v>
      </c>
      <c r="AY290" s="264" t="s">
        <v>157</v>
      </c>
    </row>
    <row r="291" s="2" customFormat="1" ht="16.5" customHeight="1">
      <c r="A291" s="40"/>
      <c r="B291" s="41"/>
      <c r="C291" s="267" t="s">
        <v>376</v>
      </c>
      <c r="D291" s="267" t="s">
        <v>276</v>
      </c>
      <c r="E291" s="268" t="s">
        <v>377</v>
      </c>
      <c r="F291" s="269" t="s">
        <v>378</v>
      </c>
      <c r="G291" s="270" t="s">
        <v>162</v>
      </c>
      <c r="H291" s="271">
        <v>379.44</v>
      </c>
      <c r="I291" s="272"/>
      <c r="J291" s="273">
        <f>ROUND(I291*H291,2)</f>
        <v>0</v>
      </c>
      <c r="K291" s="269" t="s">
        <v>173</v>
      </c>
      <c r="L291" s="274"/>
      <c r="M291" s="275" t="s">
        <v>19</v>
      </c>
      <c r="N291" s="276" t="s">
        <v>43</v>
      </c>
      <c r="O291" s="86"/>
      <c r="P291" s="224">
        <f>O291*H291</f>
        <v>0</v>
      </c>
      <c r="Q291" s="224">
        <v>0.13200000000000001</v>
      </c>
      <c r="R291" s="224">
        <f>Q291*H291</f>
        <v>50.086080000000003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214</v>
      </c>
      <c r="AT291" s="226" t="s">
        <v>276</v>
      </c>
      <c r="AU291" s="226" t="s">
        <v>81</v>
      </c>
      <c r="AY291" s="19" t="s">
        <v>157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79</v>
      </c>
      <c r="BK291" s="227">
        <f>ROUND(I291*H291,2)</f>
        <v>0</v>
      </c>
      <c r="BL291" s="19" t="s">
        <v>163</v>
      </c>
      <c r="BM291" s="226" t="s">
        <v>379</v>
      </c>
    </row>
    <row r="292" s="13" customFormat="1">
      <c r="A292" s="13"/>
      <c r="B292" s="233"/>
      <c r="C292" s="234"/>
      <c r="D292" s="228" t="s">
        <v>167</v>
      </c>
      <c r="E292" s="235" t="s">
        <v>19</v>
      </c>
      <c r="F292" s="236" t="s">
        <v>380</v>
      </c>
      <c r="G292" s="234"/>
      <c r="H292" s="235" t="s">
        <v>19</v>
      </c>
      <c r="I292" s="237"/>
      <c r="J292" s="234"/>
      <c r="K292" s="234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167</v>
      </c>
      <c r="AU292" s="242" t="s">
        <v>81</v>
      </c>
      <c r="AV292" s="13" t="s">
        <v>79</v>
      </c>
      <c r="AW292" s="13" t="s">
        <v>33</v>
      </c>
      <c r="AX292" s="13" t="s">
        <v>72</v>
      </c>
      <c r="AY292" s="242" t="s">
        <v>157</v>
      </c>
    </row>
    <row r="293" s="14" customFormat="1">
      <c r="A293" s="14"/>
      <c r="B293" s="243"/>
      <c r="C293" s="244"/>
      <c r="D293" s="228" t="s">
        <v>167</v>
      </c>
      <c r="E293" s="245" t="s">
        <v>19</v>
      </c>
      <c r="F293" s="246" t="s">
        <v>381</v>
      </c>
      <c r="G293" s="244"/>
      <c r="H293" s="247">
        <v>379.44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167</v>
      </c>
      <c r="AU293" s="253" t="s">
        <v>81</v>
      </c>
      <c r="AV293" s="14" t="s">
        <v>81</v>
      </c>
      <c r="AW293" s="14" t="s">
        <v>33</v>
      </c>
      <c r="AX293" s="14" t="s">
        <v>72</v>
      </c>
      <c r="AY293" s="253" t="s">
        <v>157</v>
      </c>
    </row>
    <row r="294" s="15" customFormat="1">
      <c r="A294" s="15"/>
      <c r="B294" s="254"/>
      <c r="C294" s="255"/>
      <c r="D294" s="228" t="s">
        <v>167</v>
      </c>
      <c r="E294" s="256" t="s">
        <v>19</v>
      </c>
      <c r="F294" s="257" t="s">
        <v>170</v>
      </c>
      <c r="G294" s="255"/>
      <c r="H294" s="258">
        <v>379.44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4" t="s">
        <v>167</v>
      </c>
      <c r="AU294" s="264" t="s">
        <v>81</v>
      </c>
      <c r="AV294" s="15" t="s">
        <v>163</v>
      </c>
      <c r="AW294" s="15" t="s">
        <v>33</v>
      </c>
      <c r="AX294" s="15" t="s">
        <v>79</v>
      </c>
      <c r="AY294" s="264" t="s">
        <v>157</v>
      </c>
    </row>
    <row r="295" s="2" customFormat="1" ht="16.5" customHeight="1">
      <c r="A295" s="40"/>
      <c r="B295" s="41"/>
      <c r="C295" s="267" t="s">
        <v>382</v>
      </c>
      <c r="D295" s="267" t="s">
        <v>276</v>
      </c>
      <c r="E295" s="268" t="s">
        <v>383</v>
      </c>
      <c r="F295" s="269" t="s">
        <v>384</v>
      </c>
      <c r="G295" s="270" t="s">
        <v>162</v>
      </c>
      <c r="H295" s="271">
        <v>4.0800000000000001</v>
      </c>
      <c r="I295" s="272"/>
      <c r="J295" s="273">
        <f>ROUND(I295*H295,2)</f>
        <v>0</v>
      </c>
      <c r="K295" s="269" t="s">
        <v>173</v>
      </c>
      <c r="L295" s="274"/>
      <c r="M295" s="275" t="s">
        <v>19</v>
      </c>
      <c r="N295" s="276" t="s">
        <v>43</v>
      </c>
      <c r="O295" s="86"/>
      <c r="P295" s="224">
        <f>O295*H295</f>
        <v>0</v>
      </c>
      <c r="Q295" s="224">
        <v>0.13100000000000001</v>
      </c>
      <c r="R295" s="224">
        <f>Q295*H295</f>
        <v>0.53448000000000007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214</v>
      </c>
      <c r="AT295" s="226" t="s">
        <v>276</v>
      </c>
      <c r="AU295" s="226" t="s">
        <v>81</v>
      </c>
      <c r="AY295" s="19" t="s">
        <v>157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79</v>
      </c>
      <c r="BK295" s="227">
        <f>ROUND(I295*H295,2)</f>
        <v>0</v>
      </c>
      <c r="BL295" s="19" t="s">
        <v>163</v>
      </c>
      <c r="BM295" s="226" t="s">
        <v>385</v>
      </c>
    </row>
    <row r="296" s="13" customFormat="1">
      <c r="A296" s="13"/>
      <c r="B296" s="233"/>
      <c r="C296" s="234"/>
      <c r="D296" s="228" t="s">
        <v>167</v>
      </c>
      <c r="E296" s="235" t="s">
        <v>19</v>
      </c>
      <c r="F296" s="236" t="s">
        <v>386</v>
      </c>
      <c r="G296" s="234"/>
      <c r="H296" s="235" t="s">
        <v>19</v>
      </c>
      <c r="I296" s="237"/>
      <c r="J296" s="234"/>
      <c r="K296" s="234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167</v>
      </c>
      <c r="AU296" s="242" t="s">
        <v>81</v>
      </c>
      <c r="AV296" s="13" t="s">
        <v>79</v>
      </c>
      <c r="AW296" s="13" t="s">
        <v>33</v>
      </c>
      <c r="AX296" s="13" t="s">
        <v>72</v>
      </c>
      <c r="AY296" s="242" t="s">
        <v>157</v>
      </c>
    </row>
    <row r="297" s="14" customFormat="1">
      <c r="A297" s="14"/>
      <c r="B297" s="243"/>
      <c r="C297" s="244"/>
      <c r="D297" s="228" t="s">
        <v>167</v>
      </c>
      <c r="E297" s="245" t="s">
        <v>19</v>
      </c>
      <c r="F297" s="246" t="s">
        <v>387</v>
      </c>
      <c r="G297" s="244"/>
      <c r="H297" s="247">
        <v>4.0800000000000001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167</v>
      </c>
      <c r="AU297" s="253" t="s">
        <v>81</v>
      </c>
      <c r="AV297" s="14" t="s">
        <v>81</v>
      </c>
      <c r="AW297" s="14" t="s">
        <v>33</v>
      </c>
      <c r="AX297" s="14" t="s">
        <v>72</v>
      </c>
      <c r="AY297" s="253" t="s">
        <v>157</v>
      </c>
    </row>
    <row r="298" s="15" customFormat="1">
      <c r="A298" s="15"/>
      <c r="B298" s="254"/>
      <c r="C298" s="255"/>
      <c r="D298" s="228" t="s">
        <v>167</v>
      </c>
      <c r="E298" s="256" t="s">
        <v>19</v>
      </c>
      <c r="F298" s="257" t="s">
        <v>170</v>
      </c>
      <c r="G298" s="255"/>
      <c r="H298" s="258">
        <v>4.0800000000000001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167</v>
      </c>
      <c r="AU298" s="264" t="s">
        <v>81</v>
      </c>
      <c r="AV298" s="15" t="s">
        <v>163</v>
      </c>
      <c r="AW298" s="15" t="s">
        <v>33</v>
      </c>
      <c r="AX298" s="15" t="s">
        <v>79</v>
      </c>
      <c r="AY298" s="264" t="s">
        <v>157</v>
      </c>
    </row>
    <row r="299" s="2" customFormat="1" ht="37.8" customHeight="1">
      <c r="A299" s="40"/>
      <c r="B299" s="41"/>
      <c r="C299" s="215" t="s">
        <v>388</v>
      </c>
      <c r="D299" s="215" t="s">
        <v>159</v>
      </c>
      <c r="E299" s="216" t="s">
        <v>389</v>
      </c>
      <c r="F299" s="217" t="s">
        <v>390</v>
      </c>
      <c r="G299" s="218" t="s">
        <v>162</v>
      </c>
      <c r="H299" s="219">
        <v>450</v>
      </c>
      <c r="I299" s="220"/>
      <c r="J299" s="221">
        <f>ROUND(I299*H299,2)</f>
        <v>0</v>
      </c>
      <c r="K299" s="217" t="s">
        <v>173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0.11162</v>
      </c>
      <c r="R299" s="224">
        <f>Q299*H299</f>
        <v>50.228999999999999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163</v>
      </c>
      <c r="AT299" s="226" t="s">
        <v>159</v>
      </c>
      <c r="AU299" s="226" t="s">
        <v>81</v>
      </c>
      <c r="AY299" s="19" t="s">
        <v>157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79</v>
      </c>
      <c r="BK299" s="227">
        <f>ROUND(I299*H299,2)</f>
        <v>0</v>
      </c>
      <c r="BL299" s="19" t="s">
        <v>163</v>
      </c>
      <c r="BM299" s="226" t="s">
        <v>391</v>
      </c>
    </row>
    <row r="300" s="2" customFormat="1">
      <c r="A300" s="40"/>
      <c r="B300" s="41"/>
      <c r="C300" s="42"/>
      <c r="D300" s="265" t="s">
        <v>175</v>
      </c>
      <c r="E300" s="42"/>
      <c r="F300" s="266" t="s">
        <v>392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175</v>
      </c>
      <c r="AU300" s="19" t="s">
        <v>81</v>
      </c>
    </row>
    <row r="301" s="13" customFormat="1">
      <c r="A301" s="13"/>
      <c r="B301" s="233"/>
      <c r="C301" s="234"/>
      <c r="D301" s="228" t="s">
        <v>167</v>
      </c>
      <c r="E301" s="235" t="s">
        <v>19</v>
      </c>
      <c r="F301" s="236" t="s">
        <v>322</v>
      </c>
      <c r="G301" s="234"/>
      <c r="H301" s="235" t="s">
        <v>19</v>
      </c>
      <c r="I301" s="237"/>
      <c r="J301" s="234"/>
      <c r="K301" s="234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167</v>
      </c>
      <c r="AU301" s="242" t="s">
        <v>81</v>
      </c>
      <c r="AV301" s="13" t="s">
        <v>79</v>
      </c>
      <c r="AW301" s="13" t="s">
        <v>33</v>
      </c>
      <c r="AX301" s="13" t="s">
        <v>72</v>
      </c>
      <c r="AY301" s="242" t="s">
        <v>157</v>
      </c>
    </row>
    <row r="302" s="14" customFormat="1">
      <c r="A302" s="14"/>
      <c r="B302" s="243"/>
      <c r="C302" s="244"/>
      <c r="D302" s="228" t="s">
        <v>167</v>
      </c>
      <c r="E302" s="245" t="s">
        <v>19</v>
      </c>
      <c r="F302" s="246" t="s">
        <v>393</v>
      </c>
      <c r="G302" s="244"/>
      <c r="H302" s="247">
        <v>430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167</v>
      </c>
      <c r="AU302" s="253" t="s">
        <v>81</v>
      </c>
      <c r="AV302" s="14" t="s">
        <v>81</v>
      </c>
      <c r="AW302" s="14" t="s">
        <v>33</v>
      </c>
      <c r="AX302" s="14" t="s">
        <v>72</v>
      </c>
      <c r="AY302" s="253" t="s">
        <v>157</v>
      </c>
    </row>
    <row r="303" s="13" customFormat="1">
      <c r="A303" s="13"/>
      <c r="B303" s="233"/>
      <c r="C303" s="234"/>
      <c r="D303" s="228" t="s">
        <v>167</v>
      </c>
      <c r="E303" s="235" t="s">
        <v>19</v>
      </c>
      <c r="F303" s="236" t="s">
        <v>394</v>
      </c>
      <c r="G303" s="234"/>
      <c r="H303" s="235" t="s">
        <v>19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167</v>
      </c>
      <c r="AU303" s="242" t="s">
        <v>81</v>
      </c>
      <c r="AV303" s="13" t="s">
        <v>79</v>
      </c>
      <c r="AW303" s="13" t="s">
        <v>33</v>
      </c>
      <c r="AX303" s="13" t="s">
        <v>72</v>
      </c>
      <c r="AY303" s="242" t="s">
        <v>157</v>
      </c>
    </row>
    <row r="304" s="14" customFormat="1">
      <c r="A304" s="14"/>
      <c r="B304" s="243"/>
      <c r="C304" s="244"/>
      <c r="D304" s="228" t="s">
        <v>167</v>
      </c>
      <c r="E304" s="245" t="s">
        <v>19</v>
      </c>
      <c r="F304" s="246" t="s">
        <v>207</v>
      </c>
      <c r="G304" s="244"/>
      <c r="H304" s="247">
        <v>20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167</v>
      </c>
      <c r="AU304" s="253" t="s">
        <v>81</v>
      </c>
      <c r="AV304" s="14" t="s">
        <v>81</v>
      </c>
      <c r="AW304" s="14" t="s">
        <v>33</v>
      </c>
      <c r="AX304" s="14" t="s">
        <v>72</v>
      </c>
      <c r="AY304" s="253" t="s">
        <v>157</v>
      </c>
    </row>
    <row r="305" s="15" customFormat="1">
      <c r="A305" s="15"/>
      <c r="B305" s="254"/>
      <c r="C305" s="255"/>
      <c r="D305" s="228" t="s">
        <v>167</v>
      </c>
      <c r="E305" s="256" t="s">
        <v>19</v>
      </c>
      <c r="F305" s="257" t="s">
        <v>170</v>
      </c>
      <c r="G305" s="255"/>
      <c r="H305" s="258">
        <v>450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4" t="s">
        <v>167</v>
      </c>
      <c r="AU305" s="264" t="s">
        <v>81</v>
      </c>
      <c r="AV305" s="15" t="s">
        <v>163</v>
      </c>
      <c r="AW305" s="15" t="s">
        <v>33</v>
      </c>
      <c r="AX305" s="15" t="s">
        <v>79</v>
      </c>
      <c r="AY305" s="264" t="s">
        <v>157</v>
      </c>
    </row>
    <row r="306" s="2" customFormat="1" ht="16.5" customHeight="1">
      <c r="A306" s="40"/>
      <c r="B306" s="41"/>
      <c r="C306" s="267" t="s">
        <v>395</v>
      </c>
      <c r="D306" s="267" t="s">
        <v>276</v>
      </c>
      <c r="E306" s="268" t="s">
        <v>396</v>
      </c>
      <c r="F306" s="269" t="s">
        <v>397</v>
      </c>
      <c r="G306" s="270" t="s">
        <v>162</v>
      </c>
      <c r="H306" s="271">
        <v>278.45999999999998</v>
      </c>
      <c r="I306" s="272"/>
      <c r="J306" s="273">
        <f>ROUND(I306*H306,2)</f>
        <v>0</v>
      </c>
      <c r="K306" s="269" t="s">
        <v>173</v>
      </c>
      <c r="L306" s="274"/>
      <c r="M306" s="275" t="s">
        <v>19</v>
      </c>
      <c r="N306" s="276" t="s">
        <v>43</v>
      </c>
      <c r="O306" s="86"/>
      <c r="P306" s="224">
        <f>O306*H306</f>
        <v>0</v>
      </c>
      <c r="Q306" s="224">
        <v>0.17599999999999999</v>
      </c>
      <c r="R306" s="224">
        <f>Q306*H306</f>
        <v>49.008959999999995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214</v>
      </c>
      <c r="AT306" s="226" t="s">
        <v>276</v>
      </c>
      <c r="AU306" s="226" t="s">
        <v>81</v>
      </c>
      <c r="AY306" s="19" t="s">
        <v>157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79</v>
      </c>
      <c r="BK306" s="227">
        <f>ROUND(I306*H306,2)</f>
        <v>0</v>
      </c>
      <c r="BL306" s="19" t="s">
        <v>163</v>
      </c>
      <c r="BM306" s="226" t="s">
        <v>398</v>
      </c>
    </row>
    <row r="307" s="13" customFormat="1">
      <c r="A307" s="13"/>
      <c r="B307" s="233"/>
      <c r="C307" s="234"/>
      <c r="D307" s="228" t="s">
        <v>167</v>
      </c>
      <c r="E307" s="235" t="s">
        <v>19</v>
      </c>
      <c r="F307" s="236" t="s">
        <v>399</v>
      </c>
      <c r="G307" s="234"/>
      <c r="H307" s="235" t="s">
        <v>19</v>
      </c>
      <c r="I307" s="237"/>
      <c r="J307" s="234"/>
      <c r="K307" s="234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167</v>
      </c>
      <c r="AU307" s="242" t="s">
        <v>81</v>
      </c>
      <c r="AV307" s="13" t="s">
        <v>79</v>
      </c>
      <c r="AW307" s="13" t="s">
        <v>33</v>
      </c>
      <c r="AX307" s="13" t="s">
        <v>72</v>
      </c>
      <c r="AY307" s="242" t="s">
        <v>157</v>
      </c>
    </row>
    <row r="308" s="14" customFormat="1">
      <c r="A308" s="14"/>
      <c r="B308" s="243"/>
      <c r="C308" s="244"/>
      <c r="D308" s="228" t="s">
        <v>167</v>
      </c>
      <c r="E308" s="245" t="s">
        <v>19</v>
      </c>
      <c r="F308" s="246" t="s">
        <v>400</v>
      </c>
      <c r="G308" s="244"/>
      <c r="H308" s="247">
        <v>278.45999999999998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167</v>
      </c>
      <c r="AU308" s="253" t="s">
        <v>81</v>
      </c>
      <c r="AV308" s="14" t="s">
        <v>81</v>
      </c>
      <c r="AW308" s="14" t="s">
        <v>33</v>
      </c>
      <c r="AX308" s="14" t="s">
        <v>72</v>
      </c>
      <c r="AY308" s="253" t="s">
        <v>157</v>
      </c>
    </row>
    <row r="309" s="15" customFormat="1">
      <c r="A309" s="15"/>
      <c r="B309" s="254"/>
      <c r="C309" s="255"/>
      <c r="D309" s="228" t="s">
        <v>167</v>
      </c>
      <c r="E309" s="256" t="s">
        <v>19</v>
      </c>
      <c r="F309" s="257" t="s">
        <v>170</v>
      </c>
      <c r="G309" s="255"/>
      <c r="H309" s="258">
        <v>278.45999999999998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4" t="s">
        <v>167</v>
      </c>
      <c r="AU309" s="264" t="s">
        <v>81</v>
      </c>
      <c r="AV309" s="15" t="s">
        <v>163</v>
      </c>
      <c r="AW309" s="15" t="s">
        <v>33</v>
      </c>
      <c r="AX309" s="15" t="s">
        <v>79</v>
      </c>
      <c r="AY309" s="264" t="s">
        <v>157</v>
      </c>
    </row>
    <row r="310" s="2" customFormat="1" ht="16.5" customHeight="1">
      <c r="A310" s="40"/>
      <c r="B310" s="41"/>
      <c r="C310" s="267" t="s">
        <v>401</v>
      </c>
      <c r="D310" s="267" t="s">
        <v>276</v>
      </c>
      <c r="E310" s="268" t="s">
        <v>402</v>
      </c>
      <c r="F310" s="269" t="s">
        <v>403</v>
      </c>
      <c r="G310" s="270" t="s">
        <v>162</v>
      </c>
      <c r="H310" s="271">
        <v>68.340000000000003</v>
      </c>
      <c r="I310" s="272"/>
      <c r="J310" s="273">
        <f>ROUND(I310*H310,2)</f>
        <v>0</v>
      </c>
      <c r="K310" s="269" t="s">
        <v>173</v>
      </c>
      <c r="L310" s="274"/>
      <c r="M310" s="275" t="s">
        <v>19</v>
      </c>
      <c r="N310" s="276" t="s">
        <v>43</v>
      </c>
      <c r="O310" s="86"/>
      <c r="P310" s="224">
        <f>O310*H310</f>
        <v>0</v>
      </c>
      <c r="Q310" s="224">
        <v>0.17499999999999999</v>
      </c>
      <c r="R310" s="224">
        <f>Q310*H310</f>
        <v>11.9595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214</v>
      </c>
      <c r="AT310" s="226" t="s">
        <v>276</v>
      </c>
      <c r="AU310" s="226" t="s">
        <v>81</v>
      </c>
      <c r="AY310" s="19" t="s">
        <v>157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79</v>
      </c>
      <c r="BK310" s="227">
        <f>ROUND(I310*H310,2)</f>
        <v>0</v>
      </c>
      <c r="BL310" s="19" t="s">
        <v>163</v>
      </c>
      <c r="BM310" s="226" t="s">
        <v>404</v>
      </c>
    </row>
    <row r="311" s="13" customFormat="1">
      <c r="A311" s="13"/>
      <c r="B311" s="233"/>
      <c r="C311" s="234"/>
      <c r="D311" s="228" t="s">
        <v>167</v>
      </c>
      <c r="E311" s="235" t="s">
        <v>19</v>
      </c>
      <c r="F311" s="236" t="s">
        <v>405</v>
      </c>
      <c r="G311" s="234"/>
      <c r="H311" s="235" t="s">
        <v>19</v>
      </c>
      <c r="I311" s="237"/>
      <c r="J311" s="234"/>
      <c r="K311" s="234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167</v>
      </c>
      <c r="AU311" s="242" t="s">
        <v>81</v>
      </c>
      <c r="AV311" s="13" t="s">
        <v>79</v>
      </c>
      <c r="AW311" s="13" t="s">
        <v>33</v>
      </c>
      <c r="AX311" s="13" t="s">
        <v>72</v>
      </c>
      <c r="AY311" s="242" t="s">
        <v>157</v>
      </c>
    </row>
    <row r="312" s="14" customFormat="1">
      <c r="A312" s="14"/>
      <c r="B312" s="243"/>
      <c r="C312" s="244"/>
      <c r="D312" s="228" t="s">
        <v>167</v>
      </c>
      <c r="E312" s="245" t="s">
        <v>19</v>
      </c>
      <c r="F312" s="246" t="s">
        <v>406</v>
      </c>
      <c r="G312" s="244"/>
      <c r="H312" s="247">
        <v>68.340000000000003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167</v>
      </c>
      <c r="AU312" s="253" t="s">
        <v>81</v>
      </c>
      <c r="AV312" s="14" t="s">
        <v>81</v>
      </c>
      <c r="AW312" s="14" t="s">
        <v>33</v>
      </c>
      <c r="AX312" s="14" t="s">
        <v>72</v>
      </c>
      <c r="AY312" s="253" t="s">
        <v>157</v>
      </c>
    </row>
    <row r="313" s="15" customFormat="1">
      <c r="A313" s="15"/>
      <c r="B313" s="254"/>
      <c r="C313" s="255"/>
      <c r="D313" s="228" t="s">
        <v>167</v>
      </c>
      <c r="E313" s="256" t="s">
        <v>19</v>
      </c>
      <c r="F313" s="257" t="s">
        <v>170</v>
      </c>
      <c r="G313" s="255"/>
      <c r="H313" s="258">
        <v>68.340000000000003</v>
      </c>
      <c r="I313" s="259"/>
      <c r="J313" s="255"/>
      <c r="K313" s="255"/>
      <c r="L313" s="260"/>
      <c r="M313" s="261"/>
      <c r="N313" s="262"/>
      <c r="O313" s="262"/>
      <c r="P313" s="262"/>
      <c r="Q313" s="262"/>
      <c r="R313" s="262"/>
      <c r="S313" s="262"/>
      <c r="T313" s="26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4" t="s">
        <v>167</v>
      </c>
      <c r="AU313" s="264" t="s">
        <v>81</v>
      </c>
      <c r="AV313" s="15" t="s">
        <v>163</v>
      </c>
      <c r="AW313" s="15" t="s">
        <v>33</v>
      </c>
      <c r="AX313" s="15" t="s">
        <v>79</v>
      </c>
      <c r="AY313" s="264" t="s">
        <v>157</v>
      </c>
    </row>
    <row r="314" s="2" customFormat="1" ht="37.8" customHeight="1">
      <c r="A314" s="40"/>
      <c r="B314" s="41"/>
      <c r="C314" s="215" t="s">
        <v>407</v>
      </c>
      <c r="D314" s="215" t="s">
        <v>159</v>
      </c>
      <c r="E314" s="216" t="s">
        <v>408</v>
      </c>
      <c r="F314" s="217" t="s">
        <v>409</v>
      </c>
      <c r="G314" s="218" t="s">
        <v>162</v>
      </c>
      <c r="H314" s="219">
        <v>131</v>
      </c>
      <c r="I314" s="220"/>
      <c r="J314" s="221">
        <f>ROUND(I314*H314,2)</f>
        <v>0</v>
      </c>
      <c r="K314" s="217" t="s">
        <v>173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0.098000000000000004</v>
      </c>
      <c r="R314" s="224">
        <f>Q314*H314</f>
        <v>12.838000000000001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163</v>
      </c>
      <c r="AT314" s="226" t="s">
        <v>159</v>
      </c>
      <c r="AU314" s="226" t="s">
        <v>81</v>
      </c>
      <c r="AY314" s="19" t="s">
        <v>157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79</v>
      </c>
      <c r="BK314" s="227">
        <f>ROUND(I314*H314,2)</f>
        <v>0</v>
      </c>
      <c r="BL314" s="19" t="s">
        <v>163</v>
      </c>
      <c r="BM314" s="226" t="s">
        <v>410</v>
      </c>
    </row>
    <row r="315" s="2" customFormat="1">
      <c r="A315" s="40"/>
      <c r="B315" s="41"/>
      <c r="C315" s="42"/>
      <c r="D315" s="265" t="s">
        <v>175</v>
      </c>
      <c r="E315" s="42"/>
      <c r="F315" s="266" t="s">
        <v>411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175</v>
      </c>
      <c r="AU315" s="19" t="s">
        <v>81</v>
      </c>
    </row>
    <row r="316" s="13" customFormat="1">
      <c r="A316" s="13"/>
      <c r="B316" s="233"/>
      <c r="C316" s="234"/>
      <c r="D316" s="228" t="s">
        <v>167</v>
      </c>
      <c r="E316" s="235" t="s">
        <v>19</v>
      </c>
      <c r="F316" s="236" t="s">
        <v>324</v>
      </c>
      <c r="G316" s="234"/>
      <c r="H316" s="235" t="s">
        <v>19</v>
      </c>
      <c r="I316" s="237"/>
      <c r="J316" s="234"/>
      <c r="K316" s="234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167</v>
      </c>
      <c r="AU316" s="242" t="s">
        <v>81</v>
      </c>
      <c r="AV316" s="13" t="s">
        <v>79</v>
      </c>
      <c r="AW316" s="13" t="s">
        <v>33</v>
      </c>
      <c r="AX316" s="13" t="s">
        <v>72</v>
      </c>
      <c r="AY316" s="242" t="s">
        <v>157</v>
      </c>
    </row>
    <row r="317" s="14" customFormat="1">
      <c r="A317" s="14"/>
      <c r="B317" s="243"/>
      <c r="C317" s="244"/>
      <c r="D317" s="228" t="s">
        <v>167</v>
      </c>
      <c r="E317" s="245" t="s">
        <v>19</v>
      </c>
      <c r="F317" s="246" t="s">
        <v>325</v>
      </c>
      <c r="G317" s="244"/>
      <c r="H317" s="247">
        <v>131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167</v>
      </c>
      <c r="AU317" s="253" t="s">
        <v>81</v>
      </c>
      <c r="AV317" s="14" t="s">
        <v>81</v>
      </c>
      <c r="AW317" s="14" t="s">
        <v>33</v>
      </c>
      <c r="AX317" s="14" t="s">
        <v>72</v>
      </c>
      <c r="AY317" s="253" t="s">
        <v>157</v>
      </c>
    </row>
    <row r="318" s="15" customFormat="1">
      <c r="A318" s="15"/>
      <c r="B318" s="254"/>
      <c r="C318" s="255"/>
      <c r="D318" s="228" t="s">
        <v>167</v>
      </c>
      <c r="E318" s="256" t="s">
        <v>19</v>
      </c>
      <c r="F318" s="257" t="s">
        <v>170</v>
      </c>
      <c r="G318" s="255"/>
      <c r="H318" s="258">
        <v>131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4" t="s">
        <v>167</v>
      </c>
      <c r="AU318" s="264" t="s">
        <v>81</v>
      </c>
      <c r="AV318" s="15" t="s">
        <v>163</v>
      </c>
      <c r="AW318" s="15" t="s">
        <v>33</v>
      </c>
      <c r="AX318" s="15" t="s">
        <v>79</v>
      </c>
      <c r="AY318" s="264" t="s">
        <v>157</v>
      </c>
    </row>
    <row r="319" s="2" customFormat="1" ht="16.5" customHeight="1">
      <c r="A319" s="40"/>
      <c r="B319" s="41"/>
      <c r="C319" s="267" t="s">
        <v>412</v>
      </c>
      <c r="D319" s="267" t="s">
        <v>276</v>
      </c>
      <c r="E319" s="268" t="s">
        <v>413</v>
      </c>
      <c r="F319" s="269" t="s">
        <v>414</v>
      </c>
      <c r="G319" s="270" t="s">
        <v>162</v>
      </c>
      <c r="H319" s="271">
        <v>133.62000000000001</v>
      </c>
      <c r="I319" s="272"/>
      <c r="J319" s="273">
        <f>ROUND(I319*H319,2)</f>
        <v>0</v>
      </c>
      <c r="K319" s="269" t="s">
        <v>173</v>
      </c>
      <c r="L319" s="274"/>
      <c r="M319" s="275" t="s">
        <v>19</v>
      </c>
      <c r="N319" s="276" t="s">
        <v>43</v>
      </c>
      <c r="O319" s="86"/>
      <c r="P319" s="224">
        <f>O319*H319</f>
        <v>0</v>
      </c>
      <c r="Q319" s="224">
        <v>0.13600000000000001</v>
      </c>
      <c r="R319" s="224">
        <f>Q319*H319</f>
        <v>18.172320000000003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214</v>
      </c>
      <c r="AT319" s="226" t="s">
        <v>276</v>
      </c>
      <c r="AU319" s="226" t="s">
        <v>81</v>
      </c>
      <c r="AY319" s="19" t="s">
        <v>157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79</v>
      </c>
      <c r="BK319" s="227">
        <f>ROUND(I319*H319,2)</f>
        <v>0</v>
      </c>
      <c r="BL319" s="19" t="s">
        <v>163</v>
      </c>
      <c r="BM319" s="226" t="s">
        <v>415</v>
      </c>
    </row>
    <row r="320" s="13" customFormat="1">
      <c r="A320" s="13"/>
      <c r="B320" s="233"/>
      <c r="C320" s="234"/>
      <c r="D320" s="228" t="s">
        <v>167</v>
      </c>
      <c r="E320" s="235" t="s">
        <v>19</v>
      </c>
      <c r="F320" s="236" t="s">
        <v>324</v>
      </c>
      <c r="G320" s="234"/>
      <c r="H320" s="235" t="s">
        <v>19</v>
      </c>
      <c r="I320" s="237"/>
      <c r="J320" s="234"/>
      <c r="K320" s="234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167</v>
      </c>
      <c r="AU320" s="242" t="s">
        <v>81</v>
      </c>
      <c r="AV320" s="13" t="s">
        <v>79</v>
      </c>
      <c r="AW320" s="13" t="s">
        <v>33</v>
      </c>
      <c r="AX320" s="13" t="s">
        <v>72</v>
      </c>
      <c r="AY320" s="242" t="s">
        <v>157</v>
      </c>
    </row>
    <row r="321" s="14" customFormat="1">
      <c r="A321" s="14"/>
      <c r="B321" s="243"/>
      <c r="C321" s="244"/>
      <c r="D321" s="228" t="s">
        <v>167</v>
      </c>
      <c r="E321" s="245" t="s">
        <v>19</v>
      </c>
      <c r="F321" s="246" t="s">
        <v>416</v>
      </c>
      <c r="G321" s="244"/>
      <c r="H321" s="247">
        <v>133.62000000000001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167</v>
      </c>
      <c r="AU321" s="253" t="s">
        <v>81</v>
      </c>
      <c r="AV321" s="14" t="s">
        <v>81</v>
      </c>
      <c r="AW321" s="14" t="s">
        <v>33</v>
      </c>
      <c r="AX321" s="14" t="s">
        <v>72</v>
      </c>
      <c r="AY321" s="253" t="s">
        <v>157</v>
      </c>
    </row>
    <row r="322" s="15" customFormat="1">
      <c r="A322" s="15"/>
      <c r="B322" s="254"/>
      <c r="C322" s="255"/>
      <c r="D322" s="228" t="s">
        <v>167</v>
      </c>
      <c r="E322" s="256" t="s">
        <v>19</v>
      </c>
      <c r="F322" s="257" t="s">
        <v>170</v>
      </c>
      <c r="G322" s="255"/>
      <c r="H322" s="258">
        <v>133.62000000000001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167</v>
      </c>
      <c r="AU322" s="264" t="s">
        <v>81</v>
      </c>
      <c r="AV322" s="15" t="s">
        <v>163</v>
      </c>
      <c r="AW322" s="15" t="s">
        <v>33</v>
      </c>
      <c r="AX322" s="15" t="s">
        <v>79</v>
      </c>
      <c r="AY322" s="264" t="s">
        <v>157</v>
      </c>
    </row>
    <row r="323" s="12" customFormat="1" ht="22.8" customHeight="1">
      <c r="A323" s="12"/>
      <c r="B323" s="199"/>
      <c r="C323" s="200"/>
      <c r="D323" s="201" t="s">
        <v>71</v>
      </c>
      <c r="E323" s="213" t="s">
        <v>214</v>
      </c>
      <c r="F323" s="213" t="s">
        <v>417</v>
      </c>
      <c r="G323" s="200"/>
      <c r="H323" s="200"/>
      <c r="I323" s="203"/>
      <c r="J323" s="214">
        <f>BK323</f>
        <v>0</v>
      </c>
      <c r="K323" s="200"/>
      <c r="L323" s="205"/>
      <c r="M323" s="206"/>
      <c r="N323" s="207"/>
      <c r="O323" s="207"/>
      <c r="P323" s="208">
        <f>SUM(P324:P394)</f>
        <v>0</v>
      </c>
      <c r="Q323" s="207"/>
      <c r="R323" s="208">
        <f>SUM(R324:R394)</f>
        <v>21.948553499999999</v>
      </c>
      <c r="S323" s="207"/>
      <c r="T323" s="209">
        <f>SUM(T324:T394)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0" t="s">
        <v>79</v>
      </c>
      <c r="AT323" s="211" t="s">
        <v>71</v>
      </c>
      <c r="AU323" s="211" t="s">
        <v>79</v>
      </c>
      <c r="AY323" s="210" t="s">
        <v>157</v>
      </c>
      <c r="BK323" s="212">
        <f>SUM(BK324:BK394)</f>
        <v>0</v>
      </c>
    </row>
    <row r="324" s="2" customFormat="1" ht="16.5" customHeight="1">
      <c r="A324" s="40"/>
      <c r="B324" s="41"/>
      <c r="C324" s="215" t="s">
        <v>418</v>
      </c>
      <c r="D324" s="215" t="s">
        <v>159</v>
      </c>
      <c r="E324" s="216" t="s">
        <v>419</v>
      </c>
      <c r="F324" s="217" t="s">
        <v>420</v>
      </c>
      <c r="G324" s="218" t="s">
        <v>120</v>
      </c>
      <c r="H324" s="219">
        <v>6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43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163</v>
      </c>
      <c r="AT324" s="226" t="s">
        <v>159</v>
      </c>
      <c r="AU324" s="226" t="s">
        <v>81</v>
      </c>
      <c r="AY324" s="19" t="s">
        <v>157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79</v>
      </c>
      <c r="BK324" s="227">
        <f>ROUND(I324*H324,2)</f>
        <v>0</v>
      </c>
      <c r="BL324" s="19" t="s">
        <v>163</v>
      </c>
      <c r="BM324" s="226" t="s">
        <v>421</v>
      </c>
    </row>
    <row r="325" s="13" customFormat="1">
      <c r="A325" s="13"/>
      <c r="B325" s="233"/>
      <c r="C325" s="234"/>
      <c r="D325" s="228" t="s">
        <v>167</v>
      </c>
      <c r="E325" s="235" t="s">
        <v>19</v>
      </c>
      <c r="F325" s="236" t="s">
        <v>422</v>
      </c>
      <c r="G325" s="234"/>
      <c r="H325" s="235" t="s">
        <v>19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167</v>
      </c>
      <c r="AU325" s="242" t="s">
        <v>81</v>
      </c>
      <c r="AV325" s="13" t="s">
        <v>79</v>
      </c>
      <c r="AW325" s="13" t="s">
        <v>33</v>
      </c>
      <c r="AX325" s="13" t="s">
        <v>72</v>
      </c>
      <c r="AY325" s="242" t="s">
        <v>157</v>
      </c>
    </row>
    <row r="326" s="14" customFormat="1">
      <c r="A326" s="14"/>
      <c r="B326" s="243"/>
      <c r="C326" s="244"/>
      <c r="D326" s="228" t="s">
        <v>167</v>
      </c>
      <c r="E326" s="245" t="s">
        <v>19</v>
      </c>
      <c r="F326" s="246" t="s">
        <v>200</v>
      </c>
      <c r="G326" s="244"/>
      <c r="H326" s="247">
        <v>6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167</v>
      </c>
      <c r="AU326" s="253" t="s">
        <v>81</v>
      </c>
      <c r="AV326" s="14" t="s">
        <v>81</v>
      </c>
      <c r="AW326" s="14" t="s">
        <v>33</v>
      </c>
      <c r="AX326" s="14" t="s">
        <v>72</v>
      </c>
      <c r="AY326" s="253" t="s">
        <v>157</v>
      </c>
    </row>
    <row r="327" s="15" customFormat="1">
      <c r="A327" s="15"/>
      <c r="B327" s="254"/>
      <c r="C327" s="255"/>
      <c r="D327" s="228" t="s">
        <v>167</v>
      </c>
      <c r="E327" s="256" t="s">
        <v>19</v>
      </c>
      <c r="F327" s="257" t="s">
        <v>170</v>
      </c>
      <c r="G327" s="255"/>
      <c r="H327" s="258">
        <v>6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167</v>
      </c>
      <c r="AU327" s="264" t="s">
        <v>81</v>
      </c>
      <c r="AV327" s="15" t="s">
        <v>163</v>
      </c>
      <c r="AW327" s="15" t="s">
        <v>33</v>
      </c>
      <c r="AX327" s="15" t="s">
        <v>79</v>
      </c>
      <c r="AY327" s="264" t="s">
        <v>157</v>
      </c>
    </row>
    <row r="328" s="2" customFormat="1" ht="16.5" customHeight="1">
      <c r="A328" s="40"/>
      <c r="B328" s="41"/>
      <c r="C328" s="215" t="s">
        <v>423</v>
      </c>
      <c r="D328" s="215" t="s">
        <v>159</v>
      </c>
      <c r="E328" s="216" t="s">
        <v>424</v>
      </c>
      <c r="F328" s="217" t="s">
        <v>425</v>
      </c>
      <c r="G328" s="218" t="s">
        <v>217</v>
      </c>
      <c r="H328" s="219">
        <v>35</v>
      </c>
      <c r="I328" s="220"/>
      <c r="J328" s="221">
        <f>ROUND(I328*H328,2)</f>
        <v>0</v>
      </c>
      <c r="K328" s="217" t="s">
        <v>173</v>
      </c>
      <c r="L328" s="46"/>
      <c r="M328" s="222" t="s">
        <v>19</v>
      </c>
      <c r="N328" s="223" t="s">
        <v>43</v>
      </c>
      <c r="O328" s="86"/>
      <c r="P328" s="224">
        <f>O328*H328</f>
        <v>0</v>
      </c>
      <c r="Q328" s="224">
        <v>1.0000000000000001E-05</v>
      </c>
      <c r="R328" s="224">
        <f>Q328*H328</f>
        <v>0.00035000000000000005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163</v>
      </c>
      <c r="AT328" s="226" t="s">
        <v>159</v>
      </c>
      <c r="AU328" s="226" t="s">
        <v>81</v>
      </c>
      <c r="AY328" s="19" t="s">
        <v>157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79</v>
      </c>
      <c r="BK328" s="227">
        <f>ROUND(I328*H328,2)</f>
        <v>0</v>
      </c>
      <c r="BL328" s="19" t="s">
        <v>163</v>
      </c>
      <c r="BM328" s="226" t="s">
        <v>426</v>
      </c>
    </row>
    <row r="329" s="2" customFormat="1">
      <c r="A329" s="40"/>
      <c r="B329" s="41"/>
      <c r="C329" s="42"/>
      <c r="D329" s="265" t="s">
        <v>175</v>
      </c>
      <c r="E329" s="42"/>
      <c r="F329" s="266" t="s">
        <v>427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175</v>
      </c>
      <c r="AU329" s="19" t="s">
        <v>81</v>
      </c>
    </row>
    <row r="330" s="13" customFormat="1">
      <c r="A330" s="13"/>
      <c r="B330" s="233"/>
      <c r="C330" s="234"/>
      <c r="D330" s="228" t="s">
        <v>167</v>
      </c>
      <c r="E330" s="235" t="s">
        <v>19</v>
      </c>
      <c r="F330" s="236" t="s">
        <v>261</v>
      </c>
      <c r="G330" s="234"/>
      <c r="H330" s="235" t="s">
        <v>19</v>
      </c>
      <c r="I330" s="237"/>
      <c r="J330" s="234"/>
      <c r="K330" s="234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167</v>
      </c>
      <c r="AU330" s="242" t="s">
        <v>81</v>
      </c>
      <c r="AV330" s="13" t="s">
        <v>79</v>
      </c>
      <c r="AW330" s="13" t="s">
        <v>33</v>
      </c>
      <c r="AX330" s="13" t="s">
        <v>72</v>
      </c>
      <c r="AY330" s="242" t="s">
        <v>157</v>
      </c>
    </row>
    <row r="331" s="14" customFormat="1">
      <c r="A331" s="14"/>
      <c r="B331" s="243"/>
      <c r="C331" s="244"/>
      <c r="D331" s="228" t="s">
        <v>167</v>
      </c>
      <c r="E331" s="245" t="s">
        <v>19</v>
      </c>
      <c r="F331" s="246" t="s">
        <v>401</v>
      </c>
      <c r="G331" s="244"/>
      <c r="H331" s="247">
        <v>35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167</v>
      </c>
      <c r="AU331" s="253" t="s">
        <v>81</v>
      </c>
      <c r="AV331" s="14" t="s">
        <v>81</v>
      </c>
      <c r="AW331" s="14" t="s">
        <v>33</v>
      </c>
      <c r="AX331" s="14" t="s">
        <v>72</v>
      </c>
      <c r="AY331" s="253" t="s">
        <v>157</v>
      </c>
    </row>
    <row r="332" s="15" customFormat="1">
      <c r="A332" s="15"/>
      <c r="B332" s="254"/>
      <c r="C332" s="255"/>
      <c r="D332" s="228" t="s">
        <v>167</v>
      </c>
      <c r="E332" s="256" t="s">
        <v>19</v>
      </c>
      <c r="F332" s="257" t="s">
        <v>170</v>
      </c>
      <c r="G332" s="255"/>
      <c r="H332" s="258">
        <v>35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167</v>
      </c>
      <c r="AU332" s="264" t="s">
        <v>81</v>
      </c>
      <c r="AV332" s="15" t="s">
        <v>163</v>
      </c>
      <c r="AW332" s="15" t="s">
        <v>33</v>
      </c>
      <c r="AX332" s="15" t="s">
        <v>79</v>
      </c>
      <c r="AY332" s="264" t="s">
        <v>157</v>
      </c>
    </row>
    <row r="333" s="2" customFormat="1" ht="16.5" customHeight="1">
      <c r="A333" s="40"/>
      <c r="B333" s="41"/>
      <c r="C333" s="267" t="s">
        <v>428</v>
      </c>
      <c r="D333" s="267" t="s">
        <v>276</v>
      </c>
      <c r="E333" s="268" t="s">
        <v>429</v>
      </c>
      <c r="F333" s="269" t="s">
        <v>430</v>
      </c>
      <c r="G333" s="270" t="s">
        <v>217</v>
      </c>
      <c r="H333" s="271">
        <v>36.049999999999997</v>
      </c>
      <c r="I333" s="272"/>
      <c r="J333" s="273">
        <f>ROUND(I333*H333,2)</f>
        <v>0</v>
      </c>
      <c r="K333" s="269" t="s">
        <v>173</v>
      </c>
      <c r="L333" s="274"/>
      <c r="M333" s="275" t="s">
        <v>19</v>
      </c>
      <c r="N333" s="276" t="s">
        <v>43</v>
      </c>
      <c r="O333" s="86"/>
      <c r="P333" s="224">
        <f>O333*H333</f>
        <v>0</v>
      </c>
      <c r="Q333" s="224">
        <v>0.0026700000000000001</v>
      </c>
      <c r="R333" s="224">
        <f>Q333*H333</f>
        <v>0.096253499999999992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214</v>
      </c>
      <c r="AT333" s="226" t="s">
        <v>276</v>
      </c>
      <c r="AU333" s="226" t="s">
        <v>81</v>
      </c>
      <c r="AY333" s="19" t="s">
        <v>157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79</v>
      </c>
      <c r="BK333" s="227">
        <f>ROUND(I333*H333,2)</f>
        <v>0</v>
      </c>
      <c r="BL333" s="19" t="s">
        <v>163</v>
      </c>
      <c r="BM333" s="226" t="s">
        <v>431</v>
      </c>
    </row>
    <row r="334" s="14" customFormat="1">
      <c r="A334" s="14"/>
      <c r="B334" s="243"/>
      <c r="C334" s="244"/>
      <c r="D334" s="228" t="s">
        <v>167</v>
      </c>
      <c r="E334" s="245" t="s">
        <v>19</v>
      </c>
      <c r="F334" s="246" t="s">
        <v>432</v>
      </c>
      <c r="G334" s="244"/>
      <c r="H334" s="247">
        <v>36.049999999999997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167</v>
      </c>
      <c r="AU334" s="253" t="s">
        <v>81</v>
      </c>
      <c r="AV334" s="14" t="s">
        <v>81</v>
      </c>
      <c r="AW334" s="14" t="s">
        <v>33</v>
      </c>
      <c r="AX334" s="14" t="s">
        <v>79</v>
      </c>
      <c r="AY334" s="253" t="s">
        <v>157</v>
      </c>
    </row>
    <row r="335" s="2" customFormat="1" ht="21.75" customHeight="1">
      <c r="A335" s="40"/>
      <c r="B335" s="41"/>
      <c r="C335" s="215" t="s">
        <v>433</v>
      </c>
      <c r="D335" s="215" t="s">
        <v>159</v>
      </c>
      <c r="E335" s="216" t="s">
        <v>434</v>
      </c>
      <c r="F335" s="217" t="s">
        <v>435</v>
      </c>
      <c r="G335" s="218" t="s">
        <v>436</v>
      </c>
      <c r="H335" s="219">
        <v>27</v>
      </c>
      <c r="I335" s="220"/>
      <c r="J335" s="221">
        <f>ROUND(I335*H335,2)</f>
        <v>0</v>
      </c>
      <c r="K335" s="217" t="s">
        <v>173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163</v>
      </c>
      <c r="AT335" s="226" t="s">
        <v>159</v>
      </c>
      <c r="AU335" s="226" t="s">
        <v>81</v>
      </c>
      <c r="AY335" s="19" t="s">
        <v>157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79</v>
      </c>
      <c r="BK335" s="227">
        <f>ROUND(I335*H335,2)</f>
        <v>0</v>
      </c>
      <c r="BL335" s="19" t="s">
        <v>163</v>
      </c>
      <c r="BM335" s="226" t="s">
        <v>437</v>
      </c>
    </row>
    <row r="336" s="2" customFormat="1">
      <c r="A336" s="40"/>
      <c r="B336" s="41"/>
      <c r="C336" s="42"/>
      <c r="D336" s="265" t="s">
        <v>175</v>
      </c>
      <c r="E336" s="42"/>
      <c r="F336" s="266" t="s">
        <v>438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175</v>
      </c>
      <c r="AU336" s="19" t="s">
        <v>81</v>
      </c>
    </row>
    <row r="337" s="13" customFormat="1">
      <c r="A337" s="13"/>
      <c r="B337" s="233"/>
      <c r="C337" s="234"/>
      <c r="D337" s="228" t="s">
        <v>167</v>
      </c>
      <c r="E337" s="235" t="s">
        <v>19</v>
      </c>
      <c r="F337" s="236" t="s">
        <v>439</v>
      </c>
      <c r="G337" s="234"/>
      <c r="H337" s="235" t="s">
        <v>19</v>
      </c>
      <c r="I337" s="237"/>
      <c r="J337" s="234"/>
      <c r="K337" s="234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167</v>
      </c>
      <c r="AU337" s="242" t="s">
        <v>81</v>
      </c>
      <c r="AV337" s="13" t="s">
        <v>79</v>
      </c>
      <c r="AW337" s="13" t="s">
        <v>33</v>
      </c>
      <c r="AX337" s="13" t="s">
        <v>72</v>
      </c>
      <c r="AY337" s="242" t="s">
        <v>157</v>
      </c>
    </row>
    <row r="338" s="14" customFormat="1">
      <c r="A338" s="14"/>
      <c r="B338" s="243"/>
      <c r="C338" s="244"/>
      <c r="D338" s="228" t="s">
        <v>167</v>
      </c>
      <c r="E338" s="245" t="s">
        <v>19</v>
      </c>
      <c r="F338" s="246" t="s">
        <v>440</v>
      </c>
      <c r="G338" s="244"/>
      <c r="H338" s="247">
        <v>27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167</v>
      </c>
      <c r="AU338" s="253" t="s">
        <v>81</v>
      </c>
      <c r="AV338" s="14" t="s">
        <v>81</v>
      </c>
      <c r="AW338" s="14" t="s">
        <v>33</v>
      </c>
      <c r="AX338" s="14" t="s">
        <v>72</v>
      </c>
      <c r="AY338" s="253" t="s">
        <v>157</v>
      </c>
    </row>
    <row r="339" s="15" customFormat="1">
      <c r="A339" s="15"/>
      <c r="B339" s="254"/>
      <c r="C339" s="255"/>
      <c r="D339" s="228" t="s">
        <v>167</v>
      </c>
      <c r="E339" s="256" t="s">
        <v>19</v>
      </c>
      <c r="F339" s="257" t="s">
        <v>170</v>
      </c>
      <c r="G339" s="255"/>
      <c r="H339" s="258">
        <v>27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4" t="s">
        <v>167</v>
      </c>
      <c r="AU339" s="264" t="s">
        <v>81</v>
      </c>
      <c r="AV339" s="15" t="s">
        <v>163</v>
      </c>
      <c r="AW339" s="15" t="s">
        <v>33</v>
      </c>
      <c r="AX339" s="15" t="s">
        <v>79</v>
      </c>
      <c r="AY339" s="264" t="s">
        <v>157</v>
      </c>
    </row>
    <row r="340" s="2" customFormat="1" ht="16.5" customHeight="1">
      <c r="A340" s="40"/>
      <c r="B340" s="41"/>
      <c r="C340" s="267" t="s">
        <v>441</v>
      </c>
      <c r="D340" s="267" t="s">
        <v>276</v>
      </c>
      <c r="E340" s="268" t="s">
        <v>442</v>
      </c>
      <c r="F340" s="269" t="s">
        <v>443</v>
      </c>
      <c r="G340" s="270" t="s">
        <v>436</v>
      </c>
      <c r="H340" s="271">
        <v>27</v>
      </c>
      <c r="I340" s="272"/>
      <c r="J340" s="273">
        <f>ROUND(I340*H340,2)</f>
        <v>0</v>
      </c>
      <c r="K340" s="269" t="s">
        <v>173</v>
      </c>
      <c r="L340" s="274"/>
      <c r="M340" s="275" t="s">
        <v>19</v>
      </c>
      <c r="N340" s="276" t="s">
        <v>43</v>
      </c>
      <c r="O340" s="86"/>
      <c r="P340" s="224">
        <f>O340*H340</f>
        <v>0</v>
      </c>
      <c r="Q340" s="224">
        <v>0.00064999999999999997</v>
      </c>
      <c r="R340" s="224">
        <f>Q340*H340</f>
        <v>0.01755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214</v>
      </c>
      <c r="AT340" s="226" t="s">
        <v>276</v>
      </c>
      <c r="AU340" s="226" t="s">
        <v>81</v>
      </c>
      <c r="AY340" s="19" t="s">
        <v>157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79</v>
      </c>
      <c r="BK340" s="227">
        <f>ROUND(I340*H340,2)</f>
        <v>0</v>
      </c>
      <c r="BL340" s="19" t="s">
        <v>163</v>
      </c>
      <c r="BM340" s="226" t="s">
        <v>444</v>
      </c>
    </row>
    <row r="341" s="13" customFormat="1">
      <c r="A341" s="13"/>
      <c r="B341" s="233"/>
      <c r="C341" s="234"/>
      <c r="D341" s="228" t="s">
        <v>167</v>
      </c>
      <c r="E341" s="235" t="s">
        <v>19</v>
      </c>
      <c r="F341" s="236" t="s">
        <v>439</v>
      </c>
      <c r="G341" s="234"/>
      <c r="H341" s="235" t="s">
        <v>19</v>
      </c>
      <c r="I341" s="237"/>
      <c r="J341" s="234"/>
      <c r="K341" s="234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167</v>
      </c>
      <c r="AU341" s="242" t="s">
        <v>81</v>
      </c>
      <c r="AV341" s="13" t="s">
        <v>79</v>
      </c>
      <c r="AW341" s="13" t="s">
        <v>33</v>
      </c>
      <c r="AX341" s="13" t="s">
        <v>72</v>
      </c>
      <c r="AY341" s="242" t="s">
        <v>157</v>
      </c>
    </row>
    <row r="342" s="14" customFormat="1">
      <c r="A342" s="14"/>
      <c r="B342" s="243"/>
      <c r="C342" s="244"/>
      <c r="D342" s="228" t="s">
        <v>167</v>
      </c>
      <c r="E342" s="245" t="s">
        <v>19</v>
      </c>
      <c r="F342" s="246" t="s">
        <v>440</v>
      </c>
      <c r="G342" s="244"/>
      <c r="H342" s="247">
        <v>27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167</v>
      </c>
      <c r="AU342" s="253" t="s">
        <v>81</v>
      </c>
      <c r="AV342" s="14" t="s">
        <v>81</v>
      </c>
      <c r="AW342" s="14" t="s">
        <v>33</v>
      </c>
      <c r="AX342" s="14" t="s">
        <v>72</v>
      </c>
      <c r="AY342" s="253" t="s">
        <v>157</v>
      </c>
    </row>
    <row r="343" s="15" customFormat="1">
      <c r="A343" s="15"/>
      <c r="B343" s="254"/>
      <c r="C343" s="255"/>
      <c r="D343" s="228" t="s">
        <v>167</v>
      </c>
      <c r="E343" s="256" t="s">
        <v>19</v>
      </c>
      <c r="F343" s="257" t="s">
        <v>170</v>
      </c>
      <c r="G343" s="255"/>
      <c r="H343" s="258">
        <v>27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4" t="s">
        <v>167</v>
      </c>
      <c r="AU343" s="264" t="s">
        <v>81</v>
      </c>
      <c r="AV343" s="15" t="s">
        <v>163</v>
      </c>
      <c r="AW343" s="15" t="s">
        <v>33</v>
      </c>
      <c r="AX343" s="15" t="s">
        <v>79</v>
      </c>
      <c r="AY343" s="264" t="s">
        <v>157</v>
      </c>
    </row>
    <row r="344" s="2" customFormat="1" ht="16.5" customHeight="1">
      <c r="A344" s="40"/>
      <c r="B344" s="41"/>
      <c r="C344" s="215" t="s">
        <v>445</v>
      </c>
      <c r="D344" s="215" t="s">
        <v>159</v>
      </c>
      <c r="E344" s="216" t="s">
        <v>446</v>
      </c>
      <c r="F344" s="217" t="s">
        <v>447</v>
      </c>
      <c r="G344" s="218" t="s">
        <v>436</v>
      </c>
      <c r="H344" s="219">
        <v>9</v>
      </c>
      <c r="I344" s="220"/>
      <c r="J344" s="221">
        <f>ROUND(I344*H344,2)</f>
        <v>0</v>
      </c>
      <c r="K344" s="217" t="s">
        <v>173</v>
      </c>
      <c r="L344" s="46"/>
      <c r="M344" s="222" t="s">
        <v>19</v>
      </c>
      <c r="N344" s="223" t="s">
        <v>43</v>
      </c>
      <c r="O344" s="86"/>
      <c r="P344" s="224">
        <f>O344*H344</f>
        <v>0</v>
      </c>
      <c r="Q344" s="224">
        <v>0.12422</v>
      </c>
      <c r="R344" s="224">
        <f>Q344*H344</f>
        <v>1.11798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163</v>
      </c>
      <c r="AT344" s="226" t="s">
        <v>159</v>
      </c>
      <c r="AU344" s="226" t="s">
        <v>81</v>
      </c>
      <c r="AY344" s="19" t="s">
        <v>157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79</v>
      </c>
      <c r="BK344" s="227">
        <f>ROUND(I344*H344,2)</f>
        <v>0</v>
      </c>
      <c r="BL344" s="19" t="s">
        <v>163</v>
      </c>
      <c r="BM344" s="226" t="s">
        <v>448</v>
      </c>
    </row>
    <row r="345" s="2" customFormat="1">
      <c r="A345" s="40"/>
      <c r="B345" s="41"/>
      <c r="C345" s="42"/>
      <c r="D345" s="265" t="s">
        <v>175</v>
      </c>
      <c r="E345" s="42"/>
      <c r="F345" s="266" t="s">
        <v>449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175</v>
      </c>
      <c r="AU345" s="19" t="s">
        <v>81</v>
      </c>
    </row>
    <row r="346" s="13" customFormat="1">
      <c r="A346" s="13"/>
      <c r="B346" s="233"/>
      <c r="C346" s="234"/>
      <c r="D346" s="228" t="s">
        <v>167</v>
      </c>
      <c r="E346" s="235" t="s">
        <v>19</v>
      </c>
      <c r="F346" s="236" t="s">
        <v>450</v>
      </c>
      <c r="G346" s="234"/>
      <c r="H346" s="235" t="s">
        <v>19</v>
      </c>
      <c r="I346" s="237"/>
      <c r="J346" s="234"/>
      <c r="K346" s="234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167</v>
      </c>
      <c r="AU346" s="242" t="s">
        <v>81</v>
      </c>
      <c r="AV346" s="13" t="s">
        <v>79</v>
      </c>
      <c r="AW346" s="13" t="s">
        <v>33</v>
      </c>
      <c r="AX346" s="13" t="s">
        <v>72</v>
      </c>
      <c r="AY346" s="242" t="s">
        <v>157</v>
      </c>
    </row>
    <row r="347" s="14" customFormat="1">
      <c r="A347" s="14"/>
      <c r="B347" s="243"/>
      <c r="C347" s="244"/>
      <c r="D347" s="228" t="s">
        <v>167</v>
      </c>
      <c r="E347" s="245" t="s">
        <v>19</v>
      </c>
      <c r="F347" s="246" t="s">
        <v>121</v>
      </c>
      <c r="G347" s="244"/>
      <c r="H347" s="247">
        <v>9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167</v>
      </c>
      <c r="AU347" s="253" t="s">
        <v>81</v>
      </c>
      <c r="AV347" s="14" t="s">
        <v>81</v>
      </c>
      <c r="AW347" s="14" t="s">
        <v>33</v>
      </c>
      <c r="AX347" s="14" t="s">
        <v>72</v>
      </c>
      <c r="AY347" s="253" t="s">
        <v>157</v>
      </c>
    </row>
    <row r="348" s="15" customFormat="1">
      <c r="A348" s="15"/>
      <c r="B348" s="254"/>
      <c r="C348" s="255"/>
      <c r="D348" s="228" t="s">
        <v>167</v>
      </c>
      <c r="E348" s="256" t="s">
        <v>118</v>
      </c>
      <c r="F348" s="257" t="s">
        <v>170</v>
      </c>
      <c r="G348" s="255"/>
      <c r="H348" s="258">
        <v>9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4" t="s">
        <v>167</v>
      </c>
      <c r="AU348" s="264" t="s">
        <v>81</v>
      </c>
      <c r="AV348" s="15" t="s">
        <v>163</v>
      </c>
      <c r="AW348" s="15" t="s">
        <v>33</v>
      </c>
      <c r="AX348" s="15" t="s">
        <v>79</v>
      </c>
      <c r="AY348" s="264" t="s">
        <v>157</v>
      </c>
    </row>
    <row r="349" s="2" customFormat="1" ht="16.5" customHeight="1">
      <c r="A349" s="40"/>
      <c r="B349" s="41"/>
      <c r="C349" s="267" t="s">
        <v>451</v>
      </c>
      <c r="D349" s="267" t="s">
        <v>276</v>
      </c>
      <c r="E349" s="268" t="s">
        <v>452</v>
      </c>
      <c r="F349" s="269" t="s">
        <v>453</v>
      </c>
      <c r="G349" s="270" t="s">
        <v>436</v>
      </c>
      <c r="H349" s="271">
        <v>9</v>
      </c>
      <c r="I349" s="272"/>
      <c r="J349" s="273">
        <f>ROUND(I349*H349,2)</f>
        <v>0</v>
      </c>
      <c r="K349" s="269" t="s">
        <v>173</v>
      </c>
      <c r="L349" s="274"/>
      <c r="M349" s="275" t="s">
        <v>19</v>
      </c>
      <c r="N349" s="276" t="s">
        <v>43</v>
      </c>
      <c r="O349" s="86"/>
      <c r="P349" s="224">
        <f>O349*H349</f>
        <v>0</v>
      </c>
      <c r="Q349" s="224">
        <v>0.071999999999999995</v>
      </c>
      <c r="R349" s="224">
        <f>Q349*H349</f>
        <v>0.64799999999999991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214</v>
      </c>
      <c r="AT349" s="226" t="s">
        <v>276</v>
      </c>
      <c r="AU349" s="226" t="s">
        <v>81</v>
      </c>
      <c r="AY349" s="19" t="s">
        <v>157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79</v>
      </c>
      <c r="BK349" s="227">
        <f>ROUND(I349*H349,2)</f>
        <v>0</v>
      </c>
      <c r="BL349" s="19" t="s">
        <v>163</v>
      </c>
      <c r="BM349" s="226" t="s">
        <v>454</v>
      </c>
    </row>
    <row r="350" s="14" customFormat="1">
      <c r="A350" s="14"/>
      <c r="B350" s="243"/>
      <c r="C350" s="244"/>
      <c r="D350" s="228" t="s">
        <v>167</v>
      </c>
      <c r="E350" s="245" t="s">
        <v>19</v>
      </c>
      <c r="F350" s="246" t="s">
        <v>118</v>
      </c>
      <c r="G350" s="244"/>
      <c r="H350" s="247">
        <v>9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167</v>
      </c>
      <c r="AU350" s="253" t="s">
        <v>81</v>
      </c>
      <c r="AV350" s="14" t="s">
        <v>81</v>
      </c>
      <c r="AW350" s="14" t="s">
        <v>33</v>
      </c>
      <c r="AX350" s="14" t="s">
        <v>72</v>
      </c>
      <c r="AY350" s="253" t="s">
        <v>157</v>
      </c>
    </row>
    <row r="351" s="15" customFormat="1">
      <c r="A351" s="15"/>
      <c r="B351" s="254"/>
      <c r="C351" s="255"/>
      <c r="D351" s="228" t="s">
        <v>167</v>
      </c>
      <c r="E351" s="256" t="s">
        <v>19</v>
      </c>
      <c r="F351" s="257" t="s">
        <v>170</v>
      </c>
      <c r="G351" s="255"/>
      <c r="H351" s="258">
        <v>9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4" t="s">
        <v>167</v>
      </c>
      <c r="AU351" s="264" t="s">
        <v>81</v>
      </c>
      <c r="AV351" s="15" t="s">
        <v>163</v>
      </c>
      <c r="AW351" s="15" t="s">
        <v>33</v>
      </c>
      <c r="AX351" s="15" t="s">
        <v>79</v>
      </c>
      <c r="AY351" s="264" t="s">
        <v>157</v>
      </c>
    </row>
    <row r="352" s="2" customFormat="1" ht="16.5" customHeight="1">
      <c r="A352" s="40"/>
      <c r="B352" s="41"/>
      <c r="C352" s="215" t="s">
        <v>455</v>
      </c>
      <c r="D352" s="215" t="s">
        <v>159</v>
      </c>
      <c r="E352" s="216" t="s">
        <v>456</v>
      </c>
      <c r="F352" s="217" t="s">
        <v>457</v>
      </c>
      <c r="G352" s="218" t="s">
        <v>436</v>
      </c>
      <c r="H352" s="219">
        <v>9</v>
      </c>
      <c r="I352" s="220"/>
      <c r="J352" s="221">
        <f>ROUND(I352*H352,2)</f>
        <v>0</v>
      </c>
      <c r="K352" s="217" t="s">
        <v>173</v>
      </c>
      <c r="L352" s="46"/>
      <c r="M352" s="222" t="s">
        <v>19</v>
      </c>
      <c r="N352" s="223" t="s">
        <v>43</v>
      </c>
      <c r="O352" s="86"/>
      <c r="P352" s="224">
        <f>O352*H352</f>
        <v>0</v>
      </c>
      <c r="Q352" s="224">
        <v>0.02972</v>
      </c>
      <c r="R352" s="224">
        <f>Q352*H352</f>
        <v>0.26748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163</v>
      </c>
      <c r="AT352" s="226" t="s">
        <v>159</v>
      </c>
      <c r="AU352" s="226" t="s">
        <v>81</v>
      </c>
      <c r="AY352" s="19" t="s">
        <v>157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79</v>
      </c>
      <c r="BK352" s="227">
        <f>ROUND(I352*H352,2)</f>
        <v>0</v>
      </c>
      <c r="BL352" s="19" t="s">
        <v>163</v>
      </c>
      <c r="BM352" s="226" t="s">
        <v>458</v>
      </c>
    </row>
    <row r="353" s="2" customFormat="1">
      <c r="A353" s="40"/>
      <c r="B353" s="41"/>
      <c r="C353" s="42"/>
      <c r="D353" s="265" t="s">
        <v>175</v>
      </c>
      <c r="E353" s="42"/>
      <c r="F353" s="266" t="s">
        <v>459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175</v>
      </c>
      <c r="AU353" s="19" t="s">
        <v>81</v>
      </c>
    </row>
    <row r="354" s="14" customFormat="1">
      <c r="A354" s="14"/>
      <c r="B354" s="243"/>
      <c r="C354" s="244"/>
      <c r="D354" s="228" t="s">
        <v>167</v>
      </c>
      <c r="E354" s="245" t="s">
        <v>19</v>
      </c>
      <c r="F354" s="246" t="s">
        <v>118</v>
      </c>
      <c r="G354" s="244"/>
      <c r="H354" s="247">
        <v>9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167</v>
      </c>
      <c r="AU354" s="253" t="s">
        <v>81</v>
      </c>
      <c r="AV354" s="14" t="s">
        <v>81</v>
      </c>
      <c r="AW354" s="14" t="s">
        <v>33</v>
      </c>
      <c r="AX354" s="14" t="s">
        <v>72</v>
      </c>
      <c r="AY354" s="253" t="s">
        <v>157</v>
      </c>
    </row>
    <row r="355" s="15" customFormat="1">
      <c r="A355" s="15"/>
      <c r="B355" s="254"/>
      <c r="C355" s="255"/>
      <c r="D355" s="228" t="s">
        <v>167</v>
      </c>
      <c r="E355" s="256" t="s">
        <v>19</v>
      </c>
      <c r="F355" s="257" t="s">
        <v>170</v>
      </c>
      <c r="G355" s="255"/>
      <c r="H355" s="258">
        <v>9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4" t="s">
        <v>167</v>
      </c>
      <c r="AU355" s="264" t="s">
        <v>81</v>
      </c>
      <c r="AV355" s="15" t="s">
        <v>163</v>
      </c>
      <c r="AW355" s="15" t="s">
        <v>33</v>
      </c>
      <c r="AX355" s="15" t="s">
        <v>79</v>
      </c>
      <c r="AY355" s="264" t="s">
        <v>157</v>
      </c>
    </row>
    <row r="356" s="2" customFormat="1" ht="21.75" customHeight="1">
      <c r="A356" s="40"/>
      <c r="B356" s="41"/>
      <c r="C356" s="267" t="s">
        <v>460</v>
      </c>
      <c r="D356" s="267" t="s">
        <v>276</v>
      </c>
      <c r="E356" s="268" t="s">
        <v>461</v>
      </c>
      <c r="F356" s="269" t="s">
        <v>462</v>
      </c>
      <c r="G356" s="270" t="s">
        <v>436</v>
      </c>
      <c r="H356" s="271">
        <v>9</v>
      </c>
      <c r="I356" s="272"/>
      <c r="J356" s="273">
        <f>ROUND(I356*H356,2)</f>
        <v>0</v>
      </c>
      <c r="K356" s="269" t="s">
        <v>173</v>
      </c>
      <c r="L356" s="274"/>
      <c r="M356" s="275" t="s">
        <v>19</v>
      </c>
      <c r="N356" s="276" t="s">
        <v>43</v>
      </c>
      <c r="O356" s="86"/>
      <c r="P356" s="224">
        <f>O356*H356</f>
        <v>0</v>
      </c>
      <c r="Q356" s="224">
        <v>0.29799999999999999</v>
      </c>
      <c r="R356" s="224">
        <f>Q356*H356</f>
        <v>2.6819999999999999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214</v>
      </c>
      <c r="AT356" s="226" t="s">
        <v>276</v>
      </c>
      <c r="AU356" s="226" t="s">
        <v>81</v>
      </c>
      <c r="AY356" s="19" t="s">
        <v>157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79</v>
      </c>
      <c r="BK356" s="227">
        <f>ROUND(I356*H356,2)</f>
        <v>0</v>
      </c>
      <c r="BL356" s="19" t="s">
        <v>163</v>
      </c>
      <c r="BM356" s="226" t="s">
        <v>463</v>
      </c>
    </row>
    <row r="357" s="14" customFormat="1">
      <c r="A357" s="14"/>
      <c r="B357" s="243"/>
      <c r="C357" s="244"/>
      <c r="D357" s="228" t="s">
        <v>167</v>
      </c>
      <c r="E357" s="245" t="s">
        <v>19</v>
      </c>
      <c r="F357" s="246" t="s">
        <v>118</v>
      </c>
      <c r="G357" s="244"/>
      <c r="H357" s="247">
        <v>9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167</v>
      </c>
      <c r="AU357" s="253" t="s">
        <v>81</v>
      </c>
      <c r="AV357" s="14" t="s">
        <v>81</v>
      </c>
      <c r="AW357" s="14" t="s">
        <v>33</v>
      </c>
      <c r="AX357" s="14" t="s">
        <v>72</v>
      </c>
      <c r="AY357" s="253" t="s">
        <v>157</v>
      </c>
    </row>
    <row r="358" s="15" customFormat="1">
      <c r="A358" s="15"/>
      <c r="B358" s="254"/>
      <c r="C358" s="255"/>
      <c r="D358" s="228" t="s">
        <v>167</v>
      </c>
      <c r="E358" s="256" t="s">
        <v>19</v>
      </c>
      <c r="F358" s="257" t="s">
        <v>170</v>
      </c>
      <c r="G358" s="255"/>
      <c r="H358" s="258">
        <v>9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4" t="s">
        <v>167</v>
      </c>
      <c r="AU358" s="264" t="s">
        <v>81</v>
      </c>
      <c r="AV358" s="15" t="s">
        <v>163</v>
      </c>
      <c r="AW358" s="15" t="s">
        <v>33</v>
      </c>
      <c r="AX358" s="15" t="s">
        <v>79</v>
      </c>
      <c r="AY358" s="264" t="s">
        <v>157</v>
      </c>
    </row>
    <row r="359" s="2" customFormat="1" ht="16.5" customHeight="1">
      <c r="A359" s="40"/>
      <c r="B359" s="41"/>
      <c r="C359" s="215" t="s">
        <v>464</v>
      </c>
      <c r="D359" s="215" t="s">
        <v>159</v>
      </c>
      <c r="E359" s="216" t="s">
        <v>465</v>
      </c>
      <c r="F359" s="217" t="s">
        <v>466</v>
      </c>
      <c r="G359" s="218" t="s">
        <v>436</v>
      </c>
      <c r="H359" s="219">
        <v>9</v>
      </c>
      <c r="I359" s="220"/>
      <c r="J359" s="221">
        <f>ROUND(I359*H359,2)</f>
        <v>0</v>
      </c>
      <c r="K359" s="217" t="s">
        <v>173</v>
      </c>
      <c r="L359" s="46"/>
      <c r="M359" s="222" t="s">
        <v>19</v>
      </c>
      <c r="N359" s="223" t="s">
        <v>43</v>
      </c>
      <c r="O359" s="86"/>
      <c r="P359" s="224">
        <f>O359*H359</f>
        <v>0</v>
      </c>
      <c r="Q359" s="224">
        <v>0.030759999999999999</v>
      </c>
      <c r="R359" s="224">
        <f>Q359*H359</f>
        <v>0.27683999999999997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163</v>
      </c>
      <c r="AT359" s="226" t="s">
        <v>159</v>
      </c>
      <c r="AU359" s="226" t="s">
        <v>81</v>
      </c>
      <c r="AY359" s="19" t="s">
        <v>157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79</v>
      </c>
      <c r="BK359" s="227">
        <f>ROUND(I359*H359,2)</f>
        <v>0</v>
      </c>
      <c r="BL359" s="19" t="s">
        <v>163</v>
      </c>
      <c r="BM359" s="226" t="s">
        <v>467</v>
      </c>
    </row>
    <row r="360" s="2" customFormat="1">
      <c r="A360" s="40"/>
      <c r="B360" s="41"/>
      <c r="C360" s="42"/>
      <c r="D360" s="265" t="s">
        <v>175</v>
      </c>
      <c r="E360" s="42"/>
      <c r="F360" s="266" t="s">
        <v>468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175</v>
      </c>
      <c r="AU360" s="19" t="s">
        <v>81</v>
      </c>
    </row>
    <row r="361" s="14" customFormat="1">
      <c r="A361" s="14"/>
      <c r="B361" s="243"/>
      <c r="C361" s="244"/>
      <c r="D361" s="228" t="s">
        <v>167</v>
      </c>
      <c r="E361" s="245" t="s">
        <v>19</v>
      </c>
      <c r="F361" s="246" t="s">
        <v>118</v>
      </c>
      <c r="G361" s="244"/>
      <c r="H361" s="247">
        <v>9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167</v>
      </c>
      <c r="AU361" s="253" t="s">
        <v>81</v>
      </c>
      <c r="AV361" s="14" t="s">
        <v>81</v>
      </c>
      <c r="AW361" s="14" t="s">
        <v>33</v>
      </c>
      <c r="AX361" s="14" t="s">
        <v>72</v>
      </c>
      <c r="AY361" s="253" t="s">
        <v>157</v>
      </c>
    </row>
    <row r="362" s="15" customFormat="1">
      <c r="A362" s="15"/>
      <c r="B362" s="254"/>
      <c r="C362" s="255"/>
      <c r="D362" s="228" t="s">
        <v>167</v>
      </c>
      <c r="E362" s="256" t="s">
        <v>19</v>
      </c>
      <c r="F362" s="257" t="s">
        <v>170</v>
      </c>
      <c r="G362" s="255"/>
      <c r="H362" s="258">
        <v>9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4" t="s">
        <v>167</v>
      </c>
      <c r="AU362" s="264" t="s">
        <v>81</v>
      </c>
      <c r="AV362" s="15" t="s">
        <v>163</v>
      </c>
      <c r="AW362" s="15" t="s">
        <v>33</v>
      </c>
      <c r="AX362" s="15" t="s">
        <v>79</v>
      </c>
      <c r="AY362" s="264" t="s">
        <v>157</v>
      </c>
    </row>
    <row r="363" s="2" customFormat="1" ht="16.5" customHeight="1">
      <c r="A363" s="40"/>
      <c r="B363" s="41"/>
      <c r="C363" s="267" t="s">
        <v>469</v>
      </c>
      <c r="D363" s="267" t="s">
        <v>276</v>
      </c>
      <c r="E363" s="268" t="s">
        <v>470</v>
      </c>
      <c r="F363" s="269" t="s">
        <v>471</v>
      </c>
      <c r="G363" s="270" t="s">
        <v>436</v>
      </c>
      <c r="H363" s="271">
        <v>9</v>
      </c>
      <c r="I363" s="272"/>
      <c r="J363" s="273">
        <f>ROUND(I363*H363,2)</f>
        <v>0</v>
      </c>
      <c r="K363" s="269" t="s">
        <v>173</v>
      </c>
      <c r="L363" s="274"/>
      <c r="M363" s="275" t="s">
        <v>19</v>
      </c>
      <c r="N363" s="276" t="s">
        <v>43</v>
      </c>
      <c r="O363" s="86"/>
      <c r="P363" s="224">
        <f>O363*H363</f>
        <v>0</v>
      </c>
      <c r="Q363" s="224">
        <v>0.155</v>
      </c>
      <c r="R363" s="224">
        <f>Q363*H363</f>
        <v>1.395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214</v>
      </c>
      <c r="AT363" s="226" t="s">
        <v>276</v>
      </c>
      <c r="AU363" s="226" t="s">
        <v>81</v>
      </c>
      <c r="AY363" s="19" t="s">
        <v>157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79</v>
      </c>
      <c r="BK363" s="227">
        <f>ROUND(I363*H363,2)</f>
        <v>0</v>
      </c>
      <c r="BL363" s="19" t="s">
        <v>163</v>
      </c>
      <c r="BM363" s="226" t="s">
        <v>472</v>
      </c>
    </row>
    <row r="364" s="14" customFormat="1">
      <c r="A364" s="14"/>
      <c r="B364" s="243"/>
      <c r="C364" s="244"/>
      <c r="D364" s="228" t="s">
        <v>167</v>
      </c>
      <c r="E364" s="245" t="s">
        <v>19</v>
      </c>
      <c r="F364" s="246" t="s">
        <v>118</v>
      </c>
      <c r="G364" s="244"/>
      <c r="H364" s="247">
        <v>9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167</v>
      </c>
      <c r="AU364" s="253" t="s">
        <v>81</v>
      </c>
      <c r="AV364" s="14" t="s">
        <v>81</v>
      </c>
      <c r="AW364" s="14" t="s">
        <v>33</v>
      </c>
      <c r="AX364" s="14" t="s">
        <v>72</v>
      </c>
      <c r="AY364" s="253" t="s">
        <v>157</v>
      </c>
    </row>
    <row r="365" s="15" customFormat="1">
      <c r="A365" s="15"/>
      <c r="B365" s="254"/>
      <c r="C365" s="255"/>
      <c r="D365" s="228" t="s">
        <v>167</v>
      </c>
      <c r="E365" s="256" t="s">
        <v>19</v>
      </c>
      <c r="F365" s="257" t="s">
        <v>170</v>
      </c>
      <c r="G365" s="255"/>
      <c r="H365" s="258">
        <v>9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4" t="s">
        <v>167</v>
      </c>
      <c r="AU365" s="264" t="s">
        <v>81</v>
      </c>
      <c r="AV365" s="15" t="s">
        <v>163</v>
      </c>
      <c r="AW365" s="15" t="s">
        <v>33</v>
      </c>
      <c r="AX365" s="15" t="s">
        <v>79</v>
      </c>
      <c r="AY365" s="264" t="s">
        <v>157</v>
      </c>
    </row>
    <row r="366" s="2" customFormat="1" ht="16.5" customHeight="1">
      <c r="A366" s="40"/>
      <c r="B366" s="41"/>
      <c r="C366" s="215" t="s">
        <v>473</v>
      </c>
      <c r="D366" s="215" t="s">
        <v>159</v>
      </c>
      <c r="E366" s="216" t="s">
        <v>474</v>
      </c>
      <c r="F366" s="217" t="s">
        <v>475</v>
      </c>
      <c r="G366" s="218" t="s">
        <v>436</v>
      </c>
      <c r="H366" s="219">
        <v>9</v>
      </c>
      <c r="I366" s="220"/>
      <c r="J366" s="221">
        <f>ROUND(I366*H366,2)</f>
        <v>0</v>
      </c>
      <c r="K366" s="217" t="s">
        <v>173</v>
      </c>
      <c r="L366" s="46"/>
      <c r="M366" s="222" t="s">
        <v>19</v>
      </c>
      <c r="N366" s="223" t="s">
        <v>43</v>
      </c>
      <c r="O366" s="86"/>
      <c r="P366" s="224">
        <f>O366*H366</f>
        <v>0</v>
      </c>
      <c r="Q366" s="224">
        <v>0.02972</v>
      </c>
      <c r="R366" s="224">
        <f>Q366*H366</f>
        <v>0.26748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163</v>
      </c>
      <c r="AT366" s="226" t="s">
        <v>159</v>
      </c>
      <c r="AU366" s="226" t="s">
        <v>81</v>
      </c>
      <c r="AY366" s="19" t="s">
        <v>157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79</v>
      </c>
      <c r="BK366" s="227">
        <f>ROUND(I366*H366,2)</f>
        <v>0</v>
      </c>
      <c r="BL366" s="19" t="s">
        <v>163</v>
      </c>
      <c r="BM366" s="226" t="s">
        <v>476</v>
      </c>
    </row>
    <row r="367" s="2" customFormat="1">
      <c r="A367" s="40"/>
      <c r="B367" s="41"/>
      <c r="C367" s="42"/>
      <c r="D367" s="265" t="s">
        <v>175</v>
      </c>
      <c r="E367" s="42"/>
      <c r="F367" s="266" t="s">
        <v>477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175</v>
      </c>
      <c r="AU367" s="19" t="s">
        <v>81</v>
      </c>
    </row>
    <row r="368" s="14" customFormat="1">
      <c r="A368" s="14"/>
      <c r="B368" s="243"/>
      <c r="C368" s="244"/>
      <c r="D368" s="228" t="s">
        <v>167</v>
      </c>
      <c r="E368" s="245" t="s">
        <v>19</v>
      </c>
      <c r="F368" s="246" t="s">
        <v>118</v>
      </c>
      <c r="G368" s="244"/>
      <c r="H368" s="247">
        <v>9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167</v>
      </c>
      <c r="AU368" s="253" t="s">
        <v>81</v>
      </c>
      <c r="AV368" s="14" t="s">
        <v>81</v>
      </c>
      <c r="AW368" s="14" t="s">
        <v>33</v>
      </c>
      <c r="AX368" s="14" t="s">
        <v>72</v>
      </c>
      <c r="AY368" s="253" t="s">
        <v>157</v>
      </c>
    </row>
    <row r="369" s="15" customFormat="1">
      <c r="A369" s="15"/>
      <c r="B369" s="254"/>
      <c r="C369" s="255"/>
      <c r="D369" s="228" t="s">
        <v>167</v>
      </c>
      <c r="E369" s="256" t="s">
        <v>19</v>
      </c>
      <c r="F369" s="257" t="s">
        <v>170</v>
      </c>
      <c r="G369" s="255"/>
      <c r="H369" s="258">
        <v>9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4" t="s">
        <v>167</v>
      </c>
      <c r="AU369" s="264" t="s">
        <v>81</v>
      </c>
      <c r="AV369" s="15" t="s">
        <v>163</v>
      </c>
      <c r="AW369" s="15" t="s">
        <v>33</v>
      </c>
      <c r="AX369" s="15" t="s">
        <v>79</v>
      </c>
      <c r="AY369" s="264" t="s">
        <v>157</v>
      </c>
    </row>
    <row r="370" s="2" customFormat="1" ht="16.5" customHeight="1">
      <c r="A370" s="40"/>
      <c r="B370" s="41"/>
      <c r="C370" s="267" t="s">
        <v>478</v>
      </c>
      <c r="D370" s="267" t="s">
        <v>276</v>
      </c>
      <c r="E370" s="268" t="s">
        <v>479</v>
      </c>
      <c r="F370" s="269" t="s">
        <v>480</v>
      </c>
      <c r="G370" s="270" t="s">
        <v>436</v>
      </c>
      <c r="H370" s="271">
        <v>9</v>
      </c>
      <c r="I370" s="272"/>
      <c r="J370" s="273">
        <f>ROUND(I370*H370,2)</f>
        <v>0</v>
      </c>
      <c r="K370" s="269" t="s">
        <v>173</v>
      </c>
      <c r="L370" s="274"/>
      <c r="M370" s="275" t="s">
        <v>19</v>
      </c>
      <c r="N370" s="276" t="s">
        <v>43</v>
      </c>
      <c r="O370" s="86"/>
      <c r="P370" s="224">
        <f>O370*H370</f>
        <v>0</v>
      </c>
      <c r="Q370" s="224">
        <v>0.055</v>
      </c>
      <c r="R370" s="224">
        <f>Q370*H370</f>
        <v>0.495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214</v>
      </c>
      <c r="AT370" s="226" t="s">
        <v>276</v>
      </c>
      <c r="AU370" s="226" t="s">
        <v>81</v>
      </c>
      <c r="AY370" s="19" t="s">
        <v>157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79</v>
      </c>
      <c r="BK370" s="227">
        <f>ROUND(I370*H370,2)</f>
        <v>0</v>
      </c>
      <c r="BL370" s="19" t="s">
        <v>163</v>
      </c>
      <c r="BM370" s="226" t="s">
        <v>481</v>
      </c>
    </row>
    <row r="371" s="14" customFormat="1">
      <c r="A371" s="14"/>
      <c r="B371" s="243"/>
      <c r="C371" s="244"/>
      <c r="D371" s="228" t="s">
        <v>167</v>
      </c>
      <c r="E371" s="245" t="s">
        <v>19</v>
      </c>
      <c r="F371" s="246" t="s">
        <v>118</v>
      </c>
      <c r="G371" s="244"/>
      <c r="H371" s="247">
        <v>9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167</v>
      </c>
      <c r="AU371" s="253" t="s">
        <v>81</v>
      </c>
      <c r="AV371" s="14" t="s">
        <v>81</v>
      </c>
      <c r="AW371" s="14" t="s">
        <v>33</v>
      </c>
      <c r="AX371" s="14" t="s">
        <v>72</v>
      </c>
      <c r="AY371" s="253" t="s">
        <v>157</v>
      </c>
    </row>
    <row r="372" s="15" customFormat="1">
      <c r="A372" s="15"/>
      <c r="B372" s="254"/>
      <c r="C372" s="255"/>
      <c r="D372" s="228" t="s">
        <v>167</v>
      </c>
      <c r="E372" s="256" t="s">
        <v>19</v>
      </c>
      <c r="F372" s="257" t="s">
        <v>170</v>
      </c>
      <c r="G372" s="255"/>
      <c r="H372" s="258">
        <v>9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4" t="s">
        <v>167</v>
      </c>
      <c r="AU372" s="264" t="s">
        <v>81</v>
      </c>
      <c r="AV372" s="15" t="s">
        <v>163</v>
      </c>
      <c r="AW372" s="15" t="s">
        <v>33</v>
      </c>
      <c r="AX372" s="15" t="s">
        <v>79</v>
      </c>
      <c r="AY372" s="264" t="s">
        <v>157</v>
      </c>
    </row>
    <row r="373" s="2" customFormat="1" ht="16.5" customHeight="1">
      <c r="A373" s="40"/>
      <c r="B373" s="41"/>
      <c r="C373" s="215" t="s">
        <v>482</v>
      </c>
      <c r="D373" s="215" t="s">
        <v>159</v>
      </c>
      <c r="E373" s="216" t="s">
        <v>483</v>
      </c>
      <c r="F373" s="217" t="s">
        <v>484</v>
      </c>
      <c r="G373" s="218" t="s">
        <v>436</v>
      </c>
      <c r="H373" s="219">
        <v>9</v>
      </c>
      <c r="I373" s="220"/>
      <c r="J373" s="221">
        <f>ROUND(I373*H373,2)</f>
        <v>0</v>
      </c>
      <c r="K373" s="217" t="s">
        <v>173</v>
      </c>
      <c r="L373" s="46"/>
      <c r="M373" s="222" t="s">
        <v>19</v>
      </c>
      <c r="N373" s="223" t="s">
        <v>43</v>
      </c>
      <c r="O373" s="86"/>
      <c r="P373" s="224">
        <f>O373*H373</f>
        <v>0</v>
      </c>
      <c r="Q373" s="224">
        <v>0.21734000000000001</v>
      </c>
      <c r="R373" s="224">
        <f>Q373*H373</f>
        <v>1.9560600000000001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163</v>
      </c>
      <c r="AT373" s="226" t="s">
        <v>159</v>
      </c>
      <c r="AU373" s="226" t="s">
        <v>81</v>
      </c>
      <c r="AY373" s="19" t="s">
        <v>157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79</v>
      </c>
      <c r="BK373" s="227">
        <f>ROUND(I373*H373,2)</f>
        <v>0</v>
      </c>
      <c r="BL373" s="19" t="s">
        <v>163</v>
      </c>
      <c r="BM373" s="226" t="s">
        <v>485</v>
      </c>
    </row>
    <row r="374" s="2" customFormat="1">
      <c r="A374" s="40"/>
      <c r="B374" s="41"/>
      <c r="C374" s="42"/>
      <c r="D374" s="265" t="s">
        <v>175</v>
      </c>
      <c r="E374" s="42"/>
      <c r="F374" s="266" t="s">
        <v>486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175</v>
      </c>
      <c r="AU374" s="19" t="s">
        <v>81</v>
      </c>
    </row>
    <row r="375" s="14" customFormat="1">
      <c r="A375" s="14"/>
      <c r="B375" s="243"/>
      <c r="C375" s="244"/>
      <c r="D375" s="228" t="s">
        <v>167</v>
      </c>
      <c r="E375" s="245" t="s">
        <v>19</v>
      </c>
      <c r="F375" s="246" t="s">
        <v>118</v>
      </c>
      <c r="G375" s="244"/>
      <c r="H375" s="247">
        <v>9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167</v>
      </c>
      <c r="AU375" s="253" t="s">
        <v>81</v>
      </c>
      <c r="AV375" s="14" t="s">
        <v>81</v>
      </c>
      <c r="AW375" s="14" t="s">
        <v>33</v>
      </c>
      <c r="AX375" s="14" t="s">
        <v>72</v>
      </c>
      <c r="AY375" s="253" t="s">
        <v>157</v>
      </c>
    </row>
    <row r="376" s="15" customFormat="1">
      <c r="A376" s="15"/>
      <c r="B376" s="254"/>
      <c r="C376" s="255"/>
      <c r="D376" s="228" t="s">
        <v>167</v>
      </c>
      <c r="E376" s="256" t="s">
        <v>19</v>
      </c>
      <c r="F376" s="257" t="s">
        <v>170</v>
      </c>
      <c r="G376" s="255"/>
      <c r="H376" s="258">
        <v>9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4" t="s">
        <v>167</v>
      </c>
      <c r="AU376" s="264" t="s">
        <v>81</v>
      </c>
      <c r="AV376" s="15" t="s">
        <v>163</v>
      </c>
      <c r="AW376" s="15" t="s">
        <v>33</v>
      </c>
      <c r="AX376" s="15" t="s">
        <v>79</v>
      </c>
      <c r="AY376" s="264" t="s">
        <v>157</v>
      </c>
    </row>
    <row r="377" s="2" customFormat="1" ht="16.5" customHeight="1">
      <c r="A377" s="40"/>
      <c r="B377" s="41"/>
      <c r="C377" s="267" t="s">
        <v>487</v>
      </c>
      <c r="D377" s="267" t="s">
        <v>276</v>
      </c>
      <c r="E377" s="268" t="s">
        <v>488</v>
      </c>
      <c r="F377" s="269" t="s">
        <v>489</v>
      </c>
      <c r="G377" s="270" t="s">
        <v>436</v>
      </c>
      <c r="H377" s="271">
        <v>9</v>
      </c>
      <c r="I377" s="272"/>
      <c r="J377" s="273">
        <f>ROUND(I377*H377,2)</f>
        <v>0</v>
      </c>
      <c r="K377" s="269" t="s">
        <v>173</v>
      </c>
      <c r="L377" s="274"/>
      <c r="M377" s="275" t="s">
        <v>19</v>
      </c>
      <c r="N377" s="276" t="s">
        <v>43</v>
      </c>
      <c r="O377" s="86"/>
      <c r="P377" s="224">
        <f>O377*H377</f>
        <v>0</v>
      </c>
      <c r="Q377" s="224">
        <v>0.073999999999999996</v>
      </c>
      <c r="R377" s="224">
        <f>Q377*H377</f>
        <v>0.66599999999999993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214</v>
      </c>
      <c r="AT377" s="226" t="s">
        <v>276</v>
      </c>
      <c r="AU377" s="226" t="s">
        <v>81</v>
      </c>
      <c r="AY377" s="19" t="s">
        <v>157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79</v>
      </c>
      <c r="BK377" s="227">
        <f>ROUND(I377*H377,2)</f>
        <v>0</v>
      </c>
      <c r="BL377" s="19" t="s">
        <v>163</v>
      </c>
      <c r="BM377" s="226" t="s">
        <v>490</v>
      </c>
    </row>
    <row r="378" s="14" customFormat="1">
      <c r="A378" s="14"/>
      <c r="B378" s="243"/>
      <c r="C378" s="244"/>
      <c r="D378" s="228" t="s">
        <v>167</v>
      </c>
      <c r="E378" s="245" t="s">
        <v>19</v>
      </c>
      <c r="F378" s="246" t="s">
        <v>118</v>
      </c>
      <c r="G378" s="244"/>
      <c r="H378" s="247">
        <v>9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167</v>
      </c>
      <c r="AU378" s="253" t="s">
        <v>81</v>
      </c>
      <c r="AV378" s="14" t="s">
        <v>81</v>
      </c>
      <c r="AW378" s="14" t="s">
        <v>33</v>
      </c>
      <c r="AX378" s="14" t="s">
        <v>72</v>
      </c>
      <c r="AY378" s="253" t="s">
        <v>157</v>
      </c>
    </row>
    <row r="379" s="15" customFormat="1">
      <c r="A379" s="15"/>
      <c r="B379" s="254"/>
      <c r="C379" s="255"/>
      <c r="D379" s="228" t="s">
        <v>167</v>
      </c>
      <c r="E379" s="256" t="s">
        <v>19</v>
      </c>
      <c r="F379" s="257" t="s">
        <v>170</v>
      </c>
      <c r="G379" s="255"/>
      <c r="H379" s="258">
        <v>9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4" t="s">
        <v>167</v>
      </c>
      <c r="AU379" s="264" t="s">
        <v>81</v>
      </c>
      <c r="AV379" s="15" t="s">
        <v>163</v>
      </c>
      <c r="AW379" s="15" t="s">
        <v>33</v>
      </c>
      <c r="AX379" s="15" t="s">
        <v>79</v>
      </c>
      <c r="AY379" s="264" t="s">
        <v>157</v>
      </c>
    </row>
    <row r="380" s="2" customFormat="1" ht="16.5" customHeight="1">
      <c r="A380" s="40"/>
      <c r="B380" s="41"/>
      <c r="C380" s="267" t="s">
        <v>491</v>
      </c>
      <c r="D380" s="267" t="s">
        <v>276</v>
      </c>
      <c r="E380" s="268" t="s">
        <v>492</v>
      </c>
      <c r="F380" s="269" t="s">
        <v>493</v>
      </c>
      <c r="G380" s="270" t="s">
        <v>436</v>
      </c>
      <c r="H380" s="271">
        <v>9</v>
      </c>
      <c r="I380" s="272"/>
      <c r="J380" s="273">
        <f>ROUND(I380*H380,2)</f>
        <v>0</v>
      </c>
      <c r="K380" s="269" t="s">
        <v>173</v>
      </c>
      <c r="L380" s="274"/>
      <c r="M380" s="275" t="s">
        <v>19</v>
      </c>
      <c r="N380" s="276" t="s">
        <v>43</v>
      </c>
      <c r="O380" s="86"/>
      <c r="P380" s="224">
        <f>O380*H380</f>
        <v>0</v>
      </c>
      <c r="Q380" s="224">
        <v>0.0060000000000000001</v>
      </c>
      <c r="R380" s="224">
        <f>Q380*H380</f>
        <v>0.053999999999999999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214</v>
      </c>
      <c r="AT380" s="226" t="s">
        <v>276</v>
      </c>
      <c r="AU380" s="226" t="s">
        <v>81</v>
      </c>
      <c r="AY380" s="19" t="s">
        <v>157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79</v>
      </c>
      <c r="BK380" s="227">
        <f>ROUND(I380*H380,2)</f>
        <v>0</v>
      </c>
      <c r="BL380" s="19" t="s">
        <v>163</v>
      </c>
      <c r="BM380" s="226" t="s">
        <v>494</v>
      </c>
    </row>
    <row r="381" s="14" customFormat="1">
      <c r="A381" s="14"/>
      <c r="B381" s="243"/>
      <c r="C381" s="244"/>
      <c r="D381" s="228" t="s">
        <v>167</v>
      </c>
      <c r="E381" s="245" t="s">
        <v>19</v>
      </c>
      <c r="F381" s="246" t="s">
        <v>118</v>
      </c>
      <c r="G381" s="244"/>
      <c r="H381" s="247">
        <v>9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167</v>
      </c>
      <c r="AU381" s="253" t="s">
        <v>81</v>
      </c>
      <c r="AV381" s="14" t="s">
        <v>81</v>
      </c>
      <c r="AW381" s="14" t="s">
        <v>33</v>
      </c>
      <c r="AX381" s="14" t="s">
        <v>72</v>
      </c>
      <c r="AY381" s="253" t="s">
        <v>157</v>
      </c>
    </row>
    <row r="382" s="15" customFormat="1">
      <c r="A382" s="15"/>
      <c r="B382" s="254"/>
      <c r="C382" s="255"/>
      <c r="D382" s="228" t="s">
        <v>167</v>
      </c>
      <c r="E382" s="256" t="s">
        <v>19</v>
      </c>
      <c r="F382" s="257" t="s">
        <v>170</v>
      </c>
      <c r="G382" s="255"/>
      <c r="H382" s="258">
        <v>9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4" t="s">
        <v>167</v>
      </c>
      <c r="AU382" s="264" t="s">
        <v>81</v>
      </c>
      <c r="AV382" s="15" t="s">
        <v>163</v>
      </c>
      <c r="AW382" s="15" t="s">
        <v>33</v>
      </c>
      <c r="AX382" s="15" t="s">
        <v>79</v>
      </c>
      <c r="AY382" s="264" t="s">
        <v>157</v>
      </c>
    </row>
    <row r="383" s="2" customFormat="1" ht="16.5" customHeight="1">
      <c r="A383" s="40"/>
      <c r="B383" s="41"/>
      <c r="C383" s="267" t="s">
        <v>495</v>
      </c>
      <c r="D383" s="267" t="s">
        <v>276</v>
      </c>
      <c r="E383" s="268" t="s">
        <v>496</v>
      </c>
      <c r="F383" s="269" t="s">
        <v>497</v>
      </c>
      <c r="G383" s="270" t="s">
        <v>436</v>
      </c>
      <c r="H383" s="271">
        <v>9</v>
      </c>
      <c r="I383" s="272"/>
      <c r="J383" s="273">
        <f>ROUND(I383*H383,2)</f>
        <v>0</v>
      </c>
      <c r="K383" s="269" t="s">
        <v>19</v>
      </c>
      <c r="L383" s="274"/>
      <c r="M383" s="275" t="s">
        <v>19</v>
      </c>
      <c r="N383" s="276" t="s">
        <v>43</v>
      </c>
      <c r="O383" s="86"/>
      <c r="P383" s="224">
        <f>O383*H383</f>
        <v>0</v>
      </c>
      <c r="Q383" s="224">
        <v>0.027</v>
      </c>
      <c r="R383" s="224">
        <f>Q383*H383</f>
        <v>0.24299999999999999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214</v>
      </c>
      <c r="AT383" s="226" t="s">
        <v>276</v>
      </c>
      <c r="AU383" s="226" t="s">
        <v>81</v>
      </c>
      <c r="AY383" s="19" t="s">
        <v>157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79</v>
      </c>
      <c r="BK383" s="227">
        <f>ROUND(I383*H383,2)</f>
        <v>0</v>
      </c>
      <c r="BL383" s="19" t="s">
        <v>163</v>
      </c>
      <c r="BM383" s="226" t="s">
        <v>498</v>
      </c>
    </row>
    <row r="384" s="14" customFormat="1">
      <c r="A384" s="14"/>
      <c r="B384" s="243"/>
      <c r="C384" s="244"/>
      <c r="D384" s="228" t="s">
        <v>167</v>
      </c>
      <c r="E384" s="245" t="s">
        <v>19</v>
      </c>
      <c r="F384" s="246" t="s">
        <v>118</v>
      </c>
      <c r="G384" s="244"/>
      <c r="H384" s="247">
        <v>9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167</v>
      </c>
      <c r="AU384" s="253" t="s">
        <v>81</v>
      </c>
      <c r="AV384" s="14" t="s">
        <v>81</v>
      </c>
      <c r="AW384" s="14" t="s">
        <v>33</v>
      </c>
      <c r="AX384" s="14" t="s">
        <v>72</v>
      </c>
      <c r="AY384" s="253" t="s">
        <v>157</v>
      </c>
    </row>
    <row r="385" s="15" customFormat="1">
      <c r="A385" s="15"/>
      <c r="B385" s="254"/>
      <c r="C385" s="255"/>
      <c r="D385" s="228" t="s">
        <v>167</v>
      </c>
      <c r="E385" s="256" t="s">
        <v>19</v>
      </c>
      <c r="F385" s="257" t="s">
        <v>170</v>
      </c>
      <c r="G385" s="255"/>
      <c r="H385" s="258">
        <v>9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4" t="s">
        <v>167</v>
      </c>
      <c r="AU385" s="264" t="s">
        <v>81</v>
      </c>
      <c r="AV385" s="15" t="s">
        <v>163</v>
      </c>
      <c r="AW385" s="15" t="s">
        <v>33</v>
      </c>
      <c r="AX385" s="15" t="s">
        <v>79</v>
      </c>
      <c r="AY385" s="264" t="s">
        <v>157</v>
      </c>
    </row>
    <row r="386" s="2" customFormat="1" ht="16.5" customHeight="1">
      <c r="A386" s="40"/>
      <c r="B386" s="41"/>
      <c r="C386" s="215" t="s">
        <v>499</v>
      </c>
      <c r="D386" s="215" t="s">
        <v>159</v>
      </c>
      <c r="E386" s="216" t="s">
        <v>500</v>
      </c>
      <c r="F386" s="217" t="s">
        <v>501</v>
      </c>
      <c r="G386" s="218" t="s">
        <v>436</v>
      </c>
      <c r="H386" s="219">
        <v>8</v>
      </c>
      <c r="I386" s="220"/>
      <c r="J386" s="221">
        <f>ROUND(I386*H386,2)</f>
        <v>0</v>
      </c>
      <c r="K386" s="217" t="s">
        <v>502</v>
      </c>
      <c r="L386" s="46"/>
      <c r="M386" s="222" t="s">
        <v>19</v>
      </c>
      <c r="N386" s="223" t="s">
        <v>43</v>
      </c>
      <c r="O386" s="86"/>
      <c r="P386" s="224">
        <f>O386*H386</f>
        <v>0</v>
      </c>
      <c r="Q386" s="224">
        <v>0.42080000000000001</v>
      </c>
      <c r="R386" s="224">
        <f>Q386*H386</f>
        <v>3.3664000000000001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163</v>
      </c>
      <c r="AT386" s="226" t="s">
        <v>159</v>
      </c>
      <c r="AU386" s="226" t="s">
        <v>81</v>
      </c>
      <c r="AY386" s="19" t="s">
        <v>157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79</v>
      </c>
      <c r="BK386" s="227">
        <f>ROUND(I386*H386,2)</f>
        <v>0</v>
      </c>
      <c r="BL386" s="19" t="s">
        <v>163</v>
      </c>
      <c r="BM386" s="226" t="s">
        <v>503</v>
      </c>
    </row>
    <row r="387" s="2" customFormat="1">
      <c r="A387" s="40"/>
      <c r="B387" s="41"/>
      <c r="C387" s="42"/>
      <c r="D387" s="265" t="s">
        <v>175</v>
      </c>
      <c r="E387" s="42"/>
      <c r="F387" s="266" t="s">
        <v>504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175</v>
      </c>
      <c r="AU387" s="19" t="s">
        <v>81</v>
      </c>
    </row>
    <row r="388" s="13" customFormat="1">
      <c r="A388" s="13"/>
      <c r="B388" s="233"/>
      <c r="C388" s="234"/>
      <c r="D388" s="228" t="s">
        <v>167</v>
      </c>
      <c r="E388" s="235" t="s">
        <v>19</v>
      </c>
      <c r="F388" s="236" t="s">
        <v>505</v>
      </c>
      <c r="G388" s="234"/>
      <c r="H388" s="235" t="s">
        <v>19</v>
      </c>
      <c r="I388" s="237"/>
      <c r="J388" s="234"/>
      <c r="K388" s="234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167</v>
      </c>
      <c r="AU388" s="242" t="s">
        <v>81</v>
      </c>
      <c r="AV388" s="13" t="s">
        <v>79</v>
      </c>
      <c r="AW388" s="13" t="s">
        <v>33</v>
      </c>
      <c r="AX388" s="13" t="s">
        <v>72</v>
      </c>
      <c r="AY388" s="242" t="s">
        <v>157</v>
      </c>
    </row>
    <row r="389" s="14" customFormat="1">
      <c r="A389" s="14"/>
      <c r="B389" s="243"/>
      <c r="C389" s="244"/>
      <c r="D389" s="228" t="s">
        <v>167</v>
      </c>
      <c r="E389" s="245" t="s">
        <v>19</v>
      </c>
      <c r="F389" s="246" t="s">
        <v>214</v>
      </c>
      <c r="G389" s="244"/>
      <c r="H389" s="247">
        <v>8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167</v>
      </c>
      <c r="AU389" s="253" t="s">
        <v>81</v>
      </c>
      <c r="AV389" s="14" t="s">
        <v>81</v>
      </c>
      <c r="AW389" s="14" t="s">
        <v>33</v>
      </c>
      <c r="AX389" s="14" t="s">
        <v>72</v>
      </c>
      <c r="AY389" s="253" t="s">
        <v>157</v>
      </c>
    </row>
    <row r="390" s="15" customFormat="1">
      <c r="A390" s="15"/>
      <c r="B390" s="254"/>
      <c r="C390" s="255"/>
      <c r="D390" s="228" t="s">
        <v>167</v>
      </c>
      <c r="E390" s="256" t="s">
        <v>19</v>
      </c>
      <c r="F390" s="257" t="s">
        <v>170</v>
      </c>
      <c r="G390" s="255"/>
      <c r="H390" s="258">
        <v>8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4" t="s">
        <v>167</v>
      </c>
      <c r="AU390" s="264" t="s">
        <v>81</v>
      </c>
      <c r="AV390" s="15" t="s">
        <v>163</v>
      </c>
      <c r="AW390" s="15" t="s">
        <v>33</v>
      </c>
      <c r="AX390" s="15" t="s">
        <v>79</v>
      </c>
      <c r="AY390" s="264" t="s">
        <v>157</v>
      </c>
    </row>
    <row r="391" s="2" customFormat="1" ht="24.15" customHeight="1">
      <c r="A391" s="40"/>
      <c r="B391" s="41"/>
      <c r="C391" s="215" t="s">
        <v>506</v>
      </c>
      <c r="D391" s="215" t="s">
        <v>159</v>
      </c>
      <c r="E391" s="216" t="s">
        <v>507</v>
      </c>
      <c r="F391" s="217" t="s">
        <v>508</v>
      </c>
      <c r="G391" s="218" t="s">
        <v>436</v>
      </c>
      <c r="H391" s="219">
        <v>27</v>
      </c>
      <c r="I391" s="220"/>
      <c r="J391" s="221">
        <f>ROUND(I391*H391,2)</f>
        <v>0</v>
      </c>
      <c r="K391" s="217" t="s">
        <v>502</v>
      </c>
      <c r="L391" s="46"/>
      <c r="M391" s="222" t="s">
        <v>19</v>
      </c>
      <c r="N391" s="223" t="s">
        <v>43</v>
      </c>
      <c r="O391" s="86"/>
      <c r="P391" s="224">
        <f>O391*H391</f>
        <v>0</v>
      </c>
      <c r="Q391" s="224">
        <v>0.31108000000000002</v>
      </c>
      <c r="R391" s="224">
        <f>Q391*H391</f>
        <v>8.3991600000000002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163</v>
      </c>
      <c r="AT391" s="226" t="s">
        <v>159</v>
      </c>
      <c r="AU391" s="226" t="s">
        <v>81</v>
      </c>
      <c r="AY391" s="19" t="s">
        <v>157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79</v>
      </c>
      <c r="BK391" s="227">
        <f>ROUND(I391*H391,2)</f>
        <v>0</v>
      </c>
      <c r="BL391" s="19" t="s">
        <v>163</v>
      </c>
      <c r="BM391" s="226" t="s">
        <v>509</v>
      </c>
    </row>
    <row r="392" s="2" customFormat="1">
      <c r="A392" s="40"/>
      <c r="B392" s="41"/>
      <c r="C392" s="42"/>
      <c r="D392" s="265" t="s">
        <v>175</v>
      </c>
      <c r="E392" s="42"/>
      <c r="F392" s="266" t="s">
        <v>510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175</v>
      </c>
      <c r="AU392" s="19" t="s">
        <v>81</v>
      </c>
    </row>
    <row r="393" s="14" customFormat="1">
      <c r="A393" s="14"/>
      <c r="B393" s="243"/>
      <c r="C393" s="244"/>
      <c r="D393" s="228" t="s">
        <v>167</v>
      </c>
      <c r="E393" s="245" t="s">
        <v>19</v>
      </c>
      <c r="F393" s="246" t="s">
        <v>356</v>
      </c>
      <c r="G393" s="244"/>
      <c r="H393" s="247">
        <v>27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167</v>
      </c>
      <c r="AU393" s="253" t="s">
        <v>81</v>
      </c>
      <c r="AV393" s="14" t="s">
        <v>81</v>
      </c>
      <c r="AW393" s="14" t="s">
        <v>33</v>
      </c>
      <c r="AX393" s="14" t="s">
        <v>72</v>
      </c>
      <c r="AY393" s="253" t="s">
        <v>157</v>
      </c>
    </row>
    <row r="394" s="15" customFormat="1">
      <c r="A394" s="15"/>
      <c r="B394" s="254"/>
      <c r="C394" s="255"/>
      <c r="D394" s="228" t="s">
        <v>167</v>
      </c>
      <c r="E394" s="256" t="s">
        <v>19</v>
      </c>
      <c r="F394" s="257" t="s">
        <v>170</v>
      </c>
      <c r="G394" s="255"/>
      <c r="H394" s="258">
        <v>27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167</v>
      </c>
      <c r="AU394" s="264" t="s">
        <v>81</v>
      </c>
      <c r="AV394" s="15" t="s">
        <v>163</v>
      </c>
      <c r="AW394" s="15" t="s">
        <v>33</v>
      </c>
      <c r="AX394" s="15" t="s">
        <v>79</v>
      </c>
      <c r="AY394" s="264" t="s">
        <v>157</v>
      </c>
    </row>
    <row r="395" s="12" customFormat="1" ht="22.8" customHeight="1">
      <c r="A395" s="12"/>
      <c r="B395" s="199"/>
      <c r="C395" s="200"/>
      <c r="D395" s="201" t="s">
        <v>71</v>
      </c>
      <c r="E395" s="213" t="s">
        <v>121</v>
      </c>
      <c r="F395" s="213" t="s">
        <v>511</v>
      </c>
      <c r="G395" s="200"/>
      <c r="H395" s="200"/>
      <c r="I395" s="203"/>
      <c r="J395" s="214">
        <f>BK395</f>
        <v>0</v>
      </c>
      <c r="K395" s="200"/>
      <c r="L395" s="205"/>
      <c r="M395" s="206"/>
      <c r="N395" s="207"/>
      <c r="O395" s="207"/>
      <c r="P395" s="208">
        <f>SUM(P396:P460)</f>
        <v>0</v>
      </c>
      <c r="Q395" s="207"/>
      <c r="R395" s="208">
        <f>SUM(R396:R460)</f>
        <v>225.05713</v>
      </c>
      <c r="S395" s="207"/>
      <c r="T395" s="209">
        <f>SUM(T396:T460)</f>
        <v>0.16400000000000001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79</v>
      </c>
      <c r="AT395" s="211" t="s">
        <v>71</v>
      </c>
      <c r="AU395" s="211" t="s">
        <v>79</v>
      </c>
      <c r="AY395" s="210" t="s">
        <v>157</v>
      </c>
      <c r="BK395" s="212">
        <f>SUM(BK396:BK460)</f>
        <v>0</v>
      </c>
    </row>
    <row r="396" s="2" customFormat="1" ht="24.15" customHeight="1">
      <c r="A396" s="40"/>
      <c r="B396" s="41"/>
      <c r="C396" s="215" t="s">
        <v>512</v>
      </c>
      <c r="D396" s="215" t="s">
        <v>159</v>
      </c>
      <c r="E396" s="216" t="s">
        <v>513</v>
      </c>
      <c r="F396" s="217" t="s">
        <v>514</v>
      </c>
      <c r="G396" s="218" t="s">
        <v>217</v>
      </c>
      <c r="H396" s="219">
        <v>530</v>
      </c>
      <c r="I396" s="220"/>
      <c r="J396" s="221">
        <f>ROUND(I396*H396,2)</f>
        <v>0</v>
      </c>
      <c r="K396" s="217" t="s">
        <v>173</v>
      </c>
      <c r="L396" s="46"/>
      <c r="M396" s="222" t="s">
        <v>19</v>
      </c>
      <c r="N396" s="223" t="s">
        <v>43</v>
      </c>
      <c r="O396" s="86"/>
      <c r="P396" s="224">
        <f>O396*H396</f>
        <v>0</v>
      </c>
      <c r="Q396" s="224">
        <v>0.15540000000000001</v>
      </c>
      <c r="R396" s="224">
        <f>Q396*H396</f>
        <v>82.362000000000009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163</v>
      </c>
      <c r="AT396" s="226" t="s">
        <v>159</v>
      </c>
      <c r="AU396" s="226" t="s">
        <v>81</v>
      </c>
      <c r="AY396" s="19" t="s">
        <v>157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79</v>
      </c>
      <c r="BK396" s="227">
        <f>ROUND(I396*H396,2)</f>
        <v>0</v>
      </c>
      <c r="BL396" s="19" t="s">
        <v>163</v>
      </c>
      <c r="BM396" s="226" t="s">
        <v>515</v>
      </c>
    </row>
    <row r="397" s="2" customFormat="1">
      <c r="A397" s="40"/>
      <c r="B397" s="41"/>
      <c r="C397" s="42"/>
      <c r="D397" s="265" t="s">
        <v>175</v>
      </c>
      <c r="E397" s="42"/>
      <c r="F397" s="266" t="s">
        <v>516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175</v>
      </c>
      <c r="AU397" s="19" t="s">
        <v>81</v>
      </c>
    </row>
    <row r="398" s="13" customFormat="1">
      <c r="A398" s="13"/>
      <c r="B398" s="233"/>
      <c r="C398" s="234"/>
      <c r="D398" s="228" t="s">
        <v>167</v>
      </c>
      <c r="E398" s="235" t="s">
        <v>19</v>
      </c>
      <c r="F398" s="236" t="s">
        <v>221</v>
      </c>
      <c r="G398" s="234"/>
      <c r="H398" s="235" t="s">
        <v>19</v>
      </c>
      <c r="I398" s="237"/>
      <c r="J398" s="234"/>
      <c r="K398" s="234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167</v>
      </c>
      <c r="AU398" s="242" t="s">
        <v>81</v>
      </c>
      <c r="AV398" s="13" t="s">
        <v>79</v>
      </c>
      <c r="AW398" s="13" t="s">
        <v>33</v>
      </c>
      <c r="AX398" s="13" t="s">
        <v>72</v>
      </c>
      <c r="AY398" s="242" t="s">
        <v>157</v>
      </c>
    </row>
    <row r="399" s="14" customFormat="1">
      <c r="A399" s="14"/>
      <c r="B399" s="243"/>
      <c r="C399" s="244"/>
      <c r="D399" s="228" t="s">
        <v>167</v>
      </c>
      <c r="E399" s="245" t="s">
        <v>19</v>
      </c>
      <c r="F399" s="246" t="s">
        <v>222</v>
      </c>
      <c r="G399" s="244"/>
      <c r="H399" s="247">
        <v>530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167</v>
      </c>
      <c r="AU399" s="253" t="s">
        <v>81</v>
      </c>
      <c r="AV399" s="14" t="s">
        <v>81</v>
      </c>
      <c r="AW399" s="14" t="s">
        <v>33</v>
      </c>
      <c r="AX399" s="14" t="s">
        <v>72</v>
      </c>
      <c r="AY399" s="253" t="s">
        <v>157</v>
      </c>
    </row>
    <row r="400" s="15" customFormat="1">
      <c r="A400" s="15"/>
      <c r="B400" s="254"/>
      <c r="C400" s="255"/>
      <c r="D400" s="228" t="s">
        <v>167</v>
      </c>
      <c r="E400" s="256" t="s">
        <v>19</v>
      </c>
      <c r="F400" s="257" t="s">
        <v>170</v>
      </c>
      <c r="G400" s="255"/>
      <c r="H400" s="258">
        <v>530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4" t="s">
        <v>167</v>
      </c>
      <c r="AU400" s="264" t="s">
        <v>81</v>
      </c>
      <c r="AV400" s="15" t="s">
        <v>163</v>
      </c>
      <c r="AW400" s="15" t="s">
        <v>33</v>
      </c>
      <c r="AX400" s="15" t="s">
        <v>79</v>
      </c>
      <c r="AY400" s="264" t="s">
        <v>157</v>
      </c>
    </row>
    <row r="401" s="2" customFormat="1" ht="16.5" customHeight="1">
      <c r="A401" s="40"/>
      <c r="B401" s="41"/>
      <c r="C401" s="267" t="s">
        <v>517</v>
      </c>
      <c r="D401" s="267" t="s">
        <v>276</v>
      </c>
      <c r="E401" s="268" t="s">
        <v>518</v>
      </c>
      <c r="F401" s="269" t="s">
        <v>519</v>
      </c>
      <c r="G401" s="270" t="s">
        <v>217</v>
      </c>
      <c r="H401" s="271">
        <v>540.60000000000002</v>
      </c>
      <c r="I401" s="272"/>
      <c r="J401" s="273">
        <f>ROUND(I401*H401,2)</f>
        <v>0</v>
      </c>
      <c r="K401" s="269" t="s">
        <v>173</v>
      </c>
      <c r="L401" s="274"/>
      <c r="M401" s="275" t="s">
        <v>19</v>
      </c>
      <c r="N401" s="276" t="s">
        <v>43</v>
      </c>
      <c r="O401" s="86"/>
      <c r="P401" s="224">
        <f>O401*H401</f>
        <v>0</v>
      </c>
      <c r="Q401" s="224">
        <v>0.080000000000000002</v>
      </c>
      <c r="R401" s="224">
        <f>Q401*H401</f>
        <v>43.248000000000005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214</v>
      </c>
      <c r="AT401" s="226" t="s">
        <v>276</v>
      </c>
      <c r="AU401" s="226" t="s">
        <v>81</v>
      </c>
      <c r="AY401" s="19" t="s">
        <v>157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79</v>
      </c>
      <c r="BK401" s="227">
        <f>ROUND(I401*H401,2)</f>
        <v>0</v>
      </c>
      <c r="BL401" s="19" t="s">
        <v>163</v>
      </c>
      <c r="BM401" s="226" t="s">
        <v>520</v>
      </c>
    </row>
    <row r="402" s="13" customFormat="1">
      <c r="A402" s="13"/>
      <c r="B402" s="233"/>
      <c r="C402" s="234"/>
      <c r="D402" s="228" t="s">
        <v>167</v>
      </c>
      <c r="E402" s="235" t="s">
        <v>19</v>
      </c>
      <c r="F402" s="236" t="s">
        <v>221</v>
      </c>
      <c r="G402" s="234"/>
      <c r="H402" s="235" t="s">
        <v>19</v>
      </c>
      <c r="I402" s="237"/>
      <c r="J402" s="234"/>
      <c r="K402" s="234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167</v>
      </c>
      <c r="AU402" s="242" t="s">
        <v>81</v>
      </c>
      <c r="AV402" s="13" t="s">
        <v>79</v>
      </c>
      <c r="AW402" s="13" t="s">
        <v>33</v>
      </c>
      <c r="AX402" s="13" t="s">
        <v>72</v>
      </c>
      <c r="AY402" s="242" t="s">
        <v>157</v>
      </c>
    </row>
    <row r="403" s="14" customFormat="1">
      <c r="A403" s="14"/>
      <c r="B403" s="243"/>
      <c r="C403" s="244"/>
      <c r="D403" s="228" t="s">
        <v>167</v>
      </c>
      <c r="E403" s="245" t="s">
        <v>19</v>
      </c>
      <c r="F403" s="246" t="s">
        <v>521</v>
      </c>
      <c r="G403" s="244"/>
      <c r="H403" s="247">
        <v>540.60000000000002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167</v>
      </c>
      <c r="AU403" s="253" t="s">
        <v>81</v>
      </c>
      <c r="AV403" s="14" t="s">
        <v>81</v>
      </c>
      <c r="AW403" s="14" t="s">
        <v>33</v>
      </c>
      <c r="AX403" s="14" t="s">
        <v>72</v>
      </c>
      <c r="AY403" s="253" t="s">
        <v>157</v>
      </c>
    </row>
    <row r="404" s="15" customFormat="1">
      <c r="A404" s="15"/>
      <c r="B404" s="254"/>
      <c r="C404" s="255"/>
      <c r="D404" s="228" t="s">
        <v>167</v>
      </c>
      <c r="E404" s="256" t="s">
        <v>19</v>
      </c>
      <c r="F404" s="257" t="s">
        <v>170</v>
      </c>
      <c r="G404" s="255"/>
      <c r="H404" s="258">
        <v>540.60000000000002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4" t="s">
        <v>167</v>
      </c>
      <c r="AU404" s="264" t="s">
        <v>81</v>
      </c>
      <c r="AV404" s="15" t="s">
        <v>163</v>
      </c>
      <c r="AW404" s="15" t="s">
        <v>33</v>
      </c>
      <c r="AX404" s="15" t="s">
        <v>79</v>
      </c>
      <c r="AY404" s="264" t="s">
        <v>157</v>
      </c>
    </row>
    <row r="405" s="2" customFormat="1" ht="24.15" customHeight="1">
      <c r="A405" s="40"/>
      <c r="B405" s="41"/>
      <c r="C405" s="215" t="s">
        <v>522</v>
      </c>
      <c r="D405" s="215" t="s">
        <v>159</v>
      </c>
      <c r="E405" s="216" t="s">
        <v>523</v>
      </c>
      <c r="F405" s="217" t="s">
        <v>524</v>
      </c>
      <c r="G405" s="218" t="s">
        <v>217</v>
      </c>
      <c r="H405" s="219">
        <v>530</v>
      </c>
      <c r="I405" s="220"/>
      <c r="J405" s="221">
        <f>ROUND(I405*H405,2)</f>
        <v>0</v>
      </c>
      <c r="K405" s="217" t="s">
        <v>173</v>
      </c>
      <c r="L405" s="46"/>
      <c r="M405" s="222" t="s">
        <v>19</v>
      </c>
      <c r="N405" s="223" t="s">
        <v>43</v>
      </c>
      <c r="O405" s="86"/>
      <c r="P405" s="224">
        <f>O405*H405</f>
        <v>0</v>
      </c>
      <c r="Q405" s="224">
        <v>0.089779999999999999</v>
      </c>
      <c r="R405" s="224">
        <f>Q405*H405</f>
        <v>47.583399999999997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163</v>
      </c>
      <c r="AT405" s="226" t="s">
        <v>159</v>
      </c>
      <c r="AU405" s="226" t="s">
        <v>81</v>
      </c>
      <c r="AY405" s="19" t="s">
        <v>157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79</v>
      </c>
      <c r="BK405" s="227">
        <f>ROUND(I405*H405,2)</f>
        <v>0</v>
      </c>
      <c r="BL405" s="19" t="s">
        <v>163</v>
      </c>
      <c r="BM405" s="226" t="s">
        <v>525</v>
      </c>
    </row>
    <row r="406" s="2" customFormat="1">
      <c r="A406" s="40"/>
      <c r="B406" s="41"/>
      <c r="C406" s="42"/>
      <c r="D406" s="265" t="s">
        <v>175</v>
      </c>
      <c r="E406" s="42"/>
      <c r="F406" s="266" t="s">
        <v>526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175</v>
      </c>
      <c r="AU406" s="19" t="s">
        <v>81</v>
      </c>
    </row>
    <row r="407" s="13" customFormat="1">
      <c r="A407" s="13"/>
      <c r="B407" s="233"/>
      <c r="C407" s="234"/>
      <c r="D407" s="228" t="s">
        <v>167</v>
      </c>
      <c r="E407" s="235" t="s">
        <v>19</v>
      </c>
      <c r="F407" s="236" t="s">
        <v>527</v>
      </c>
      <c r="G407" s="234"/>
      <c r="H407" s="235" t="s">
        <v>19</v>
      </c>
      <c r="I407" s="237"/>
      <c r="J407" s="234"/>
      <c r="K407" s="234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167</v>
      </c>
      <c r="AU407" s="242" t="s">
        <v>81</v>
      </c>
      <c r="AV407" s="13" t="s">
        <v>79</v>
      </c>
      <c r="AW407" s="13" t="s">
        <v>33</v>
      </c>
      <c r="AX407" s="13" t="s">
        <v>72</v>
      </c>
      <c r="AY407" s="242" t="s">
        <v>157</v>
      </c>
    </row>
    <row r="408" s="14" customFormat="1">
      <c r="A408" s="14"/>
      <c r="B408" s="243"/>
      <c r="C408" s="244"/>
      <c r="D408" s="228" t="s">
        <v>167</v>
      </c>
      <c r="E408" s="245" t="s">
        <v>19</v>
      </c>
      <c r="F408" s="246" t="s">
        <v>222</v>
      </c>
      <c r="G408" s="244"/>
      <c r="H408" s="247">
        <v>530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167</v>
      </c>
      <c r="AU408" s="253" t="s">
        <v>81</v>
      </c>
      <c r="AV408" s="14" t="s">
        <v>81</v>
      </c>
      <c r="AW408" s="14" t="s">
        <v>33</v>
      </c>
      <c r="AX408" s="14" t="s">
        <v>72</v>
      </c>
      <c r="AY408" s="253" t="s">
        <v>157</v>
      </c>
    </row>
    <row r="409" s="15" customFormat="1">
      <c r="A409" s="15"/>
      <c r="B409" s="254"/>
      <c r="C409" s="255"/>
      <c r="D409" s="228" t="s">
        <v>167</v>
      </c>
      <c r="E409" s="256" t="s">
        <v>19</v>
      </c>
      <c r="F409" s="257" t="s">
        <v>170</v>
      </c>
      <c r="G409" s="255"/>
      <c r="H409" s="258">
        <v>530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4" t="s">
        <v>167</v>
      </c>
      <c r="AU409" s="264" t="s">
        <v>81</v>
      </c>
      <c r="AV409" s="15" t="s">
        <v>163</v>
      </c>
      <c r="AW409" s="15" t="s">
        <v>33</v>
      </c>
      <c r="AX409" s="15" t="s">
        <v>79</v>
      </c>
      <c r="AY409" s="264" t="s">
        <v>157</v>
      </c>
    </row>
    <row r="410" s="2" customFormat="1" ht="16.5" customHeight="1">
      <c r="A410" s="40"/>
      <c r="B410" s="41"/>
      <c r="C410" s="267" t="s">
        <v>528</v>
      </c>
      <c r="D410" s="267" t="s">
        <v>276</v>
      </c>
      <c r="E410" s="268" t="s">
        <v>396</v>
      </c>
      <c r="F410" s="269" t="s">
        <v>397</v>
      </c>
      <c r="G410" s="270" t="s">
        <v>162</v>
      </c>
      <c r="H410" s="271">
        <v>54.060000000000002</v>
      </c>
      <c r="I410" s="272"/>
      <c r="J410" s="273">
        <f>ROUND(I410*H410,2)</f>
        <v>0</v>
      </c>
      <c r="K410" s="269" t="s">
        <v>173</v>
      </c>
      <c r="L410" s="274"/>
      <c r="M410" s="275" t="s">
        <v>19</v>
      </c>
      <c r="N410" s="276" t="s">
        <v>43</v>
      </c>
      <c r="O410" s="86"/>
      <c r="P410" s="224">
        <f>O410*H410</f>
        <v>0</v>
      </c>
      <c r="Q410" s="224">
        <v>0.17599999999999999</v>
      </c>
      <c r="R410" s="224">
        <f>Q410*H410</f>
        <v>9.5145599999999995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214</v>
      </c>
      <c r="AT410" s="226" t="s">
        <v>276</v>
      </c>
      <c r="AU410" s="226" t="s">
        <v>81</v>
      </c>
      <c r="AY410" s="19" t="s">
        <v>157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79</v>
      </c>
      <c r="BK410" s="227">
        <f>ROUND(I410*H410,2)</f>
        <v>0</v>
      </c>
      <c r="BL410" s="19" t="s">
        <v>163</v>
      </c>
      <c r="BM410" s="226" t="s">
        <v>529</v>
      </c>
    </row>
    <row r="411" s="13" customFormat="1">
      <c r="A411" s="13"/>
      <c r="B411" s="233"/>
      <c r="C411" s="234"/>
      <c r="D411" s="228" t="s">
        <v>167</v>
      </c>
      <c r="E411" s="235" t="s">
        <v>19</v>
      </c>
      <c r="F411" s="236" t="s">
        <v>527</v>
      </c>
      <c r="G411" s="234"/>
      <c r="H411" s="235" t="s">
        <v>19</v>
      </c>
      <c r="I411" s="237"/>
      <c r="J411" s="234"/>
      <c r="K411" s="234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167</v>
      </c>
      <c r="AU411" s="242" t="s">
        <v>81</v>
      </c>
      <c r="AV411" s="13" t="s">
        <v>79</v>
      </c>
      <c r="AW411" s="13" t="s">
        <v>33</v>
      </c>
      <c r="AX411" s="13" t="s">
        <v>72</v>
      </c>
      <c r="AY411" s="242" t="s">
        <v>157</v>
      </c>
    </row>
    <row r="412" s="14" customFormat="1">
      <c r="A412" s="14"/>
      <c r="B412" s="243"/>
      <c r="C412" s="244"/>
      <c r="D412" s="228" t="s">
        <v>167</v>
      </c>
      <c r="E412" s="245" t="s">
        <v>19</v>
      </c>
      <c r="F412" s="246" t="s">
        <v>530</v>
      </c>
      <c r="G412" s="244"/>
      <c r="H412" s="247">
        <v>54.060000000000002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167</v>
      </c>
      <c r="AU412" s="253" t="s">
        <v>81</v>
      </c>
      <c r="AV412" s="14" t="s">
        <v>81</v>
      </c>
      <c r="AW412" s="14" t="s">
        <v>33</v>
      </c>
      <c r="AX412" s="14" t="s">
        <v>72</v>
      </c>
      <c r="AY412" s="253" t="s">
        <v>157</v>
      </c>
    </row>
    <row r="413" s="15" customFormat="1">
      <c r="A413" s="15"/>
      <c r="B413" s="254"/>
      <c r="C413" s="255"/>
      <c r="D413" s="228" t="s">
        <v>167</v>
      </c>
      <c r="E413" s="256" t="s">
        <v>19</v>
      </c>
      <c r="F413" s="257" t="s">
        <v>170</v>
      </c>
      <c r="G413" s="255"/>
      <c r="H413" s="258">
        <v>54.060000000000002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4" t="s">
        <v>167</v>
      </c>
      <c r="AU413" s="264" t="s">
        <v>81</v>
      </c>
      <c r="AV413" s="15" t="s">
        <v>163</v>
      </c>
      <c r="AW413" s="15" t="s">
        <v>33</v>
      </c>
      <c r="AX413" s="15" t="s">
        <v>79</v>
      </c>
      <c r="AY413" s="264" t="s">
        <v>157</v>
      </c>
    </row>
    <row r="414" s="2" customFormat="1" ht="24.15" customHeight="1">
      <c r="A414" s="40"/>
      <c r="B414" s="41"/>
      <c r="C414" s="215" t="s">
        <v>531</v>
      </c>
      <c r="D414" s="215" t="s">
        <v>159</v>
      </c>
      <c r="E414" s="216" t="s">
        <v>532</v>
      </c>
      <c r="F414" s="217" t="s">
        <v>533</v>
      </c>
      <c r="G414" s="218" t="s">
        <v>217</v>
      </c>
      <c r="H414" s="219">
        <v>240</v>
      </c>
      <c r="I414" s="220"/>
      <c r="J414" s="221">
        <f>ROUND(I414*H414,2)</f>
        <v>0</v>
      </c>
      <c r="K414" s="217" t="s">
        <v>173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0.1295</v>
      </c>
      <c r="R414" s="224">
        <f>Q414*H414</f>
        <v>31.080000000000002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163</v>
      </c>
      <c r="AT414" s="226" t="s">
        <v>159</v>
      </c>
      <c r="AU414" s="226" t="s">
        <v>81</v>
      </c>
      <c r="AY414" s="19" t="s">
        <v>157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79</v>
      </c>
      <c r="BK414" s="227">
        <f>ROUND(I414*H414,2)</f>
        <v>0</v>
      </c>
      <c r="BL414" s="19" t="s">
        <v>163</v>
      </c>
      <c r="BM414" s="226" t="s">
        <v>534</v>
      </c>
    </row>
    <row r="415" s="2" customFormat="1">
      <c r="A415" s="40"/>
      <c r="B415" s="41"/>
      <c r="C415" s="42"/>
      <c r="D415" s="265" t="s">
        <v>175</v>
      </c>
      <c r="E415" s="42"/>
      <c r="F415" s="266" t="s">
        <v>535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175</v>
      </c>
      <c r="AU415" s="19" t="s">
        <v>81</v>
      </c>
    </row>
    <row r="416" s="13" customFormat="1">
      <c r="A416" s="13"/>
      <c r="B416" s="233"/>
      <c r="C416" s="234"/>
      <c r="D416" s="228" t="s">
        <v>167</v>
      </c>
      <c r="E416" s="235" t="s">
        <v>19</v>
      </c>
      <c r="F416" s="236" t="s">
        <v>536</v>
      </c>
      <c r="G416" s="234"/>
      <c r="H416" s="235" t="s">
        <v>19</v>
      </c>
      <c r="I416" s="237"/>
      <c r="J416" s="234"/>
      <c r="K416" s="234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167</v>
      </c>
      <c r="AU416" s="242" t="s">
        <v>81</v>
      </c>
      <c r="AV416" s="13" t="s">
        <v>79</v>
      </c>
      <c r="AW416" s="13" t="s">
        <v>33</v>
      </c>
      <c r="AX416" s="13" t="s">
        <v>72</v>
      </c>
      <c r="AY416" s="242" t="s">
        <v>157</v>
      </c>
    </row>
    <row r="417" s="14" customFormat="1">
      <c r="A417" s="14"/>
      <c r="B417" s="243"/>
      <c r="C417" s="244"/>
      <c r="D417" s="228" t="s">
        <v>167</v>
      </c>
      <c r="E417" s="245" t="s">
        <v>19</v>
      </c>
      <c r="F417" s="246" t="s">
        <v>537</v>
      </c>
      <c r="G417" s="244"/>
      <c r="H417" s="247">
        <v>240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167</v>
      </c>
      <c r="AU417" s="253" t="s">
        <v>81</v>
      </c>
      <c r="AV417" s="14" t="s">
        <v>81</v>
      </c>
      <c r="AW417" s="14" t="s">
        <v>33</v>
      </c>
      <c r="AX417" s="14" t="s">
        <v>72</v>
      </c>
      <c r="AY417" s="253" t="s">
        <v>157</v>
      </c>
    </row>
    <row r="418" s="15" customFormat="1">
      <c r="A418" s="15"/>
      <c r="B418" s="254"/>
      <c r="C418" s="255"/>
      <c r="D418" s="228" t="s">
        <v>167</v>
      </c>
      <c r="E418" s="256" t="s">
        <v>19</v>
      </c>
      <c r="F418" s="257" t="s">
        <v>170</v>
      </c>
      <c r="G418" s="255"/>
      <c r="H418" s="258">
        <v>240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4" t="s">
        <v>167</v>
      </c>
      <c r="AU418" s="264" t="s">
        <v>81</v>
      </c>
      <c r="AV418" s="15" t="s">
        <v>163</v>
      </c>
      <c r="AW418" s="15" t="s">
        <v>33</v>
      </c>
      <c r="AX418" s="15" t="s">
        <v>79</v>
      </c>
      <c r="AY418" s="264" t="s">
        <v>157</v>
      </c>
    </row>
    <row r="419" s="2" customFormat="1" ht="16.5" customHeight="1">
      <c r="A419" s="40"/>
      <c r="B419" s="41"/>
      <c r="C419" s="267" t="s">
        <v>538</v>
      </c>
      <c r="D419" s="267" t="s">
        <v>276</v>
      </c>
      <c r="E419" s="268" t="s">
        <v>539</v>
      </c>
      <c r="F419" s="269" t="s">
        <v>540</v>
      </c>
      <c r="G419" s="270" t="s">
        <v>217</v>
      </c>
      <c r="H419" s="271">
        <v>244.80000000000001</v>
      </c>
      <c r="I419" s="272"/>
      <c r="J419" s="273">
        <f>ROUND(I419*H419,2)</f>
        <v>0</v>
      </c>
      <c r="K419" s="269" t="s">
        <v>173</v>
      </c>
      <c r="L419" s="274"/>
      <c r="M419" s="275" t="s">
        <v>19</v>
      </c>
      <c r="N419" s="276" t="s">
        <v>43</v>
      </c>
      <c r="O419" s="86"/>
      <c r="P419" s="224">
        <f>O419*H419</f>
        <v>0</v>
      </c>
      <c r="Q419" s="224">
        <v>0.044999999999999998</v>
      </c>
      <c r="R419" s="224">
        <f>Q419*H419</f>
        <v>11.016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214</v>
      </c>
      <c r="AT419" s="226" t="s">
        <v>276</v>
      </c>
      <c r="AU419" s="226" t="s">
        <v>81</v>
      </c>
      <c r="AY419" s="19" t="s">
        <v>157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79</v>
      </c>
      <c r="BK419" s="227">
        <f>ROUND(I419*H419,2)</f>
        <v>0</v>
      </c>
      <c r="BL419" s="19" t="s">
        <v>163</v>
      </c>
      <c r="BM419" s="226" t="s">
        <v>541</v>
      </c>
    </row>
    <row r="420" s="13" customFormat="1">
      <c r="A420" s="13"/>
      <c r="B420" s="233"/>
      <c r="C420" s="234"/>
      <c r="D420" s="228" t="s">
        <v>167</v>
      </c>
      <c r="E420" s="235" t="s">
        <v>19</v>
      </c>
      <c r="F420" s="236" t="s">
        <v>536</v>
      </c>
      <c r="G420" s="234"/>
      <c r="H420" s="235" t="s">
        <v>19</v>
      </c>
      <c r="I420" s="237"/>
      <c r="J420" s="234"/>
      <c r="K420" s="234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167</v>
      </c>
      <c r="AU420" s="242" t="s">
        <v>81</v>
      </c>
      <c r="AV420" s="13" t="s">
        <v>79</v>
      </c>
      <c r="AW420" s="13" t="s">
        <v>33</v>
      </c>
      <c r="AX420" s="13" t="s">
        <v>72</v>
      </c>
      <c r="AY420" s="242" t="s">
        <v>157</v>
      </c>
    </row>
    <row r="421" s="14" customFormat="1">
      <c r="A421" s="14"/>
      <c r="B421" s="243"/>
      <c r="C421" s="244"/>
      <c r="D421" s="228" t="s">
        <v>167</v>
      </c>
      <c r="E421" s="245" t="s">
        <v>19</v>
      </c>
      <c r="F421" s="246" t="s">
        <v>542</v>
      </c>
      <c r="G421" s="244"/>
      <c r="H421" s="247">
        <v>244.80000000000001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167</v>
      </c>
      <c r="AU421" s="253" t="s">
        <v>81</v>
      </c>
      <c r="AV421" s="14" t="s">
        <v>81</v>
      </c>
      <c r="AW421" s="14" t="s">
        <v>33</v>
      </c>
      <c r="AX421" s="14" t="s">
        <v>72</v>
      </c>
      <c r="AY421" s="253" t="s">
        <v>157</v>
      </c>
    </row>
    <row r="422" s="15" customFormat="1">
      <c r="A422" s="15"/>
      <c r="B422" s="254"/>
      <c r="C422" s="255"/>
      <c r="D422" s="228" t="s">
        <v>167</v>
      </c>
      <c r="E422" s="256" t="s">
        <v>19</v>
      </c>
      <c r="F422" s="257" t="s">
        <v>170</v>
      </c>
      <c r="G422" s="255"/>
      <c r="H422" s="258">
        <v>244.80000000000001</v>
      </c>
      <c r="I422" s="259"/>
      <c r="J422" s="255"/>
      <c r="K422" s="255"/>
      <c r="L422" s="260"/>
      <c r="M422" s="261"/>
      <c r="N422" s="262"/>
      <c r="O422" s="262"/>
      <c r="P422" s="262"/>
      <c r="Q422" s="262"/>
      <c r="R422" s="262"/>
      <c r="S422" s="262"/>
      <c r="T422" s="263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4" t="s">
        <v>167</v>
      </c>
      <c r="AU422" s="264" t="s">
        <v>81</v>
      </c>
      <c r="AV422" s="15" t="s">
        <v>163</v>
      </c>
      <c r="AW422" s="15" t="s">
        <v>33</v>
      </c>
      <c r="AX422" s="15" t="s">
        <v>79</v>
      </c>
      <c r="AY422" s="264" t="s">
        <v>157</v>
      </c>
    </row>
    <row r="423" s="2" customFormat="1" ht="33" customHeight="1">
      <c r="A423" s="40"/>
      <c r="B423" s="41"/>
      <c r="C423" s="215" t="s">
        <v>543</v>
      </c>
      <c r="D423" s="215" t="s">
        <v>159</v>
      </c>
      <c r="E423" s="216" t="s">
        <v>544</v>
      </c>
      <c r="F423" s="217" t="s">
        <v>545</v>
      </c>
      <c r="G423" s="218" t="s">
        <v>162</v>
      </c>
      <c r="H423" s="219">
        <v>20</v>
      </c>
      <c r="I423" s="220"/>
      <c r="J423" s="221">
        <f>ROUND(I423*H423,2)</f>
        <v>0</v>
      </c>
      <c r="K423" s="217" t="s">
        <v>173</v>
      </c>
      <c r="L423" s="46"/>
      <c r="M423" s="222" t="s">
        <v>19</v>
      </c>
      <c r="N423" s="223" t="s">
        <v>43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163</v>
      </c>
      <c r="AT423" s="226" t="s">
        <v>159</v>
      </c>
      <c r="AU423" s="226" t="s">
        <v>81</v>
      </c>
      <c r="AY423" s="19" t="s">
        <v>157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79</v>
      </c>
      <c r="BK423" s="227">
        <f>ROUND(I423*H423,2)</f>
        <v>0</v>
      </c>
      <c r="BL423" s="19" t="s">
        <v>163</v>
      </c>
      <c r="BM423" s="226" t="s">
        <v>546</v>
      </c>
    </row>
    <row r="424" s="2" customFormat="1">
      <c r="A424" s="40"/>
      <c r="B424" s="41"/>
      <c r="C424" s="42"/>
      <c r="D424" s="265" t="s">
        <v>175</v>
      </c>
      <c r="E424" s="42"/>
      <c r="F424" s="266" t="s">
        <v>547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175</v>
      </c>
      <c r="AU424" s="19" t="s">
        <v>81</v>
      </c>
    </row>
    <row r="425" s="13" customFormat="1">
      <c r="A425" s="13"/>
      <c r="B425" s="233"/>
      <c r="C425" s="234"/>
      <c r="D425" s="228" t="s">
        <v>167</v>
      </c>
      <c r="E425" s="235" t="s">
        <v>19</v>
      </c>
      <c r="F425" s="236" t="s">
        <v>206</v>
      </c>
      <c r="G425" s="234"/>
      <c r="H425" s="235" t="s">
        <v>19</v>
      </c>
      <c r="I425" s="237"/>
      <c r="J425" s="234"/>
      <c r="K425" s="234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167</v>
      </c>
      <c r="AU425" s="242" t="s">
        <v>81</v>
      </c>
      <c r="AV425" s="13" t="s">
        <v>79</v>
      </c>
      <c r="AW425" s="13" t="s">
        <v>33</v>
      </c>
      <c r="AX425" s="13" t="s">
        <v>72</v>
      </c>
      <c r="AY425" s="242" t="s">
        <v>157</v>
      </c>
    </row>
    <row r="426" s="14" customFormat="1">
      <c r="A426" s="14"/>
      <c r="B426" s="243"/>
      <c r="C426" s="244"/>
      <c r="D426" s="228" t="s">
        <v>167</v>
      </c>
      <c r="E426" s="245" t="s">
        <v>19</v>
      </c>
      <c r="F426" s="246" t="s">
        <v>207</v>
      </c>
      <c r="G426" s="244"/>
      <c r="H426" s="247">
        <v>20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167</v>
      </c>
      <c r="AU426" s="253" t="s">
        <v>81</v>
      </c>
      <c r="AV426" s="14" t="s">
        <v>81</v>
      </c>
      <c r="AW426" s="14" t="s">
        <v>33</v>
      </c>
      <c r="AX426" s="14" t="s">
        <v>72</v>
      </c>
      <c r="AY426" s="253" t="s">
        <v>157</v>
      </c>
    </row>
    <row r="427" s="15" customFormat="1">
      <c r="A427" s="15"/>
      <c r="B427" s="254"/>
      <c r="C427" s="255"/>
      <c r="D427" s="228" t="s">
        <v>167</v>
      </c>
      <c r="E427" s="256" t="s">
        <v>19</v>
      </c>
      <c r="F427" s="257" t="s">
        <v>170</v>
      </c>
      <c r="G427" s="255"/>
      <c r="H427" s="258">
        <v>20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4" t="s">
        <v>167</v>
      </c>
      <c r="AU427" s="264" t="s">
        <v>81</v>
      </c>
      <c r="AV427" s="15" t="s">
        <v>163</v>
      </c>
      <c r="AW427" s="15" t="s">
        <v>33</v>
      </c>
      <c r="AX427" s="15" t="s">
        <v>79</v>
      </c>
      <c r="AY427" s="264" t="s">
        <v>157</v>
      </c>
    </row>
    <row r="428" s="2" customFormat="1" ht="37.8" customHeight="1">
      <c r="A428" s="40"/>
      <c r="B428" s="41"/>
      <c r="C428" s="215" t="s">
        <v>548</v>
      </c>
      <c r="D428" s="215" t="s">
        <v>159</v>
      </c>
      <c r="E428" s="216" t="s">
        <v>549</v>
      </c>
      <c r="F428" s="217" t="s">
        <v>550</v>
      </c>
      <c r="G428" s="218" t="s">
        <v>162</v>
      </c>
      <c r="H428" s="219">
        <v>20</v>
      </c>
      <c r="I428" s="220"/>
      <c r="J428" s="221">
        <f>ROUND(I428*H428,2)</f>
        <v>0</v>
      </c>
      <c r="K428" s="217" t="s">
        <v>173</v>
      </c>
      <c r="L428" s="46"/>
      <c r="M428" s="222" t="s">
        <v>19</v>
      </c>
      <c r="N428" s="223" t="s">
        <v>43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163</v>
      </c>
      <c r="AT428" s="226" t="s">
        <v>159</v>
      </c>
      <c r="AU428" s="226" t="s">
        <v>81</v>
      </c>
      <c r="AY428" s="19" t="s">
        <v>157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79</v>
      </c>
      <c r="BK428" s="227">
        <f>ROUND(I428*H428,2)</f>
        <v>0</v>
      </c>
      <c r="BL428" s="19" t="s">
        <v>163</v>
      </c>
      <c r="BM428" s="226" t="s">
        <v>551</v>
      </c>
    </row>
    <row r="429" s="2" customFormat="1">
      <c r="A429" s="40"/>
      <c r="B429" s="41"/>
      <c r="C429" s="42"/>
      <c r="D429" s="265" t="s">
        <v>175</v>
      </c>
      <c r="E429" s="42"/>
      <c r="F429" s="266" t="s">
        <v>552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175</v>
      </c>
      <c r="AU429" s="19" t="s">
        <v>81</v>
      </c>
    </row>
    <row r="430" s="13" customFormat="1">
      <c r="A430" s="13"/>
      <c r="B430" s="233"/>
      <c r="C430" s="234"/>
      <c r="D430" s="228" t="s">
        <v>167</v>
      </c>
      <c r="E430" s="235" t="s">
        <v>19</v>
      </c>
      <c r="F430" s="236" t="s">
        <v>206</v>
      </c>
      <c r="G430" s="234"/>
      <c r="H430" s="235" t="s">
        <v>19</v>
      </c>
      <c r="I430" s="237"/>
      <c r="J430" s="234"/>
      <c r="K430" s="234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167</v>
      </c>
      <c r="AU430" s="242" t="s">
        <v>81</v>
      </c>
      <c r="AV430" s="13" t="s">
        <v>79</v>
      </c>
      <c r="AW430" s="13" t="s">
        <v>33</v>
      </c>
      <c r="AX430" s="13" t="s">
        <v>72</v>
      </c>
      <c r="AY430" s="242" t="s">
        <v>157</v>
      </c>
    </row>
    <row r="431" s="14" customFormat="1">
      <c r="A431" s="14"/>
      <c r="B431" s="243"/>
      <c r="C431" s="244"/>
      <c r="D431" s="228" t="s">
        <v>167</v>
      </c>
      <c r="E431" s="245" t="s">
        <v>19</v>
      </c>
      <c r="F431" s="246" t="s">
        <v>207</v>
      </c>
      <c r="G431" s="244"/>
      <c r="H431" s="247">
        <v>20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167</v>
      </c>
      <c r="AU431" s="253" t="s">
        <v>81</v>
      </c>
      <c r="AV431" s="14" t="s">
        <v>81</v>
      </c>
      <c r="AW431" s="14" t="s">
        <v>33</v>
      </c>
      <c r="AX431" s="14" t="s">
        <v>72</v>
      </c>
      <c r="AY431" s="253" t="s">
        <v>157</v>
      </c>
    </row>
    <row r="432" s="15" customFormat="1">
      <c r="A432" s="15"/>
      <c r="B432" s="254"/>
      <c r="C432" s="255"/>
      <c r="D432" s="228" t="s">
        <v>167</v>
      </c>
      <c r="E432" s="256" t="s">
        <v>19</v>
      </c>
      <c r="F432" s="257" t="s">
        <v>170</v>
      </c>
      <c r="G432" s="255"/>
      <c r="H432" s="258">
        <v>20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4" t="s">
        <v>167</v>
      </c>
      <c r="AU432" s="264" t="s">
        <v>81</v>
      </c>
      <c r="AV432" s="15" t="s">
        <v>163</v>
      </c>
      <c r="AW432" s="15" t="s">
        <v>33</v>
      </c>
      <c r="AX432" s="15" t="s">
        <v>79</v>
      </c>
      <c r="AY432" s="264" t="s">
        <v>157</v>
      </c>
    </row>
    <row r="433" s="2" customFormat="1" ht="16.5" customHeight="1">
      <c r="A433" s="40"/>
      <c r="B433" s="41"/>
      <c r="C433" s="215" t="s">
        <v>553</v>
      </c>
      <c r="D433" s="215" t="s">
        <v>159</v>
      </c>
      <c r="E433" s="216" t="s">
        <v>554</v>
      </c>
      <c r="F433" s="217" t="s">
        <v>555</v>
      </c>
      <c r="G433" s="218" t="s">
        <v>217</v>
      </c>
      <c r="H433" s="219">
        <v>21</v>
      </c>
      <c r="I433" s="220"/>
      <c r="J433" s="221">
        <f>ROUND(I433*H433,2)</f>
        <v>0</v>
      </c>
      <c r="K433" s="217" t="s">
        <v>173</v>
      </c>
      <c r="L433" s="46"/>
      <c r="M433" s="222" t="s">
        <v>19</v>
      </c>
      <c r="N433" s="223" t="s">
        <v>43</v>
      </c>
      <c r="O433" s="86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163</v>
      </c>
      <c r="AT433" s="226" t="s">
        <v>159</v>
      </c>
      <c r="AU433" s="226" t="s">
        <v>81</v>
      </c>
      <c r="AY433" s="19" t="s">
        <v>157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79</v>
      </c>
      <c r="BK433" s="227">
        <f>ROUND(I433*H433,2)</f>
        <v>0</v>
      </c>
      <c r="BL433" s="19" t="s">
        <v>163</v>
      </c>
      <c r="BM433" s="226" t="s">
        <v>556</v>
      </c>
    </row>
    <row r="434" s="2" customFormat="1">
      <c r="A434" s="40"/>
      <c r="B434" s="41"/>
      <c r="C434" s="42"/>
      <c r="D434" s="265" t="s">
        <v>175</v>
      </c>
      <c r="E434" s="42"/>
      <c r="F434" s="266" t="s">
        <v>557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175</v>
      </c>
      <c r="AU434" s="19" t="s">
        <v>81</v>
      </c>
    </row>
    <row r="435" s="14" customFormat="1">
      <c r="A435" s="14"/>
      <c r="B435" s="243"/>
      <c r="C435" s="244"/>
      <c r="D435" s="228" t="s">
        <v>167</v>
      </c>
      <c r="E435" s="245" t="s">
        <v>19</v>
      </c>
      <c r="F435" s="246" t="s">
        <v>558</v>
      </c>
      <c r="G435" s="244"/>
      <c r="H435" s="247">
        <v>21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167</v>
      </c>
      <c r="AU435" s="253" t="s">
        <v>81</v>
      </c>
      <c r="AV435" s="14" t="s">
        <v>81</v>
      </c>
      <c r="AW435" s="14" t="s">
        <v>33</v>
      </c>
      <c r="AX435" s="14" t="s">
        <v>72</v>
      </c>
      <c r="AY435" s="253" t="s">
        <v>157</v>
      </c>
    </row>
    <row r="436" s="15" customFormat="1">
      <c r="A436" s="15"/>
      <c r="B436" s="254"/>
      <c r="C436" s="255"/>
      <c r="D436" s="228" t="s">
        <v>167</v>
      </c>
      <c r="E436" s="256" t="s">
        <v>19</v>
      </c>
      <c r="F436" s="257" t="s">
        <v>170</v>
      </c>
      <c r="G436" s="255"/>
      <c r="H436" s="258">
        <v>21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4" t="s">
        <v>167</v>
      </c>
      <c r="AU436" s="264" t="s">
        <v>81</v>
      </c>
      <c r="AV436" s="15" t="s">
        <v>163</v>
      </c>
      <c r="AW436" s="15" t="s">
        <v>33</v>
      </c>
      <c r="AX436" s="15" t="s">
        <v>79</v>
      </c>
      <c r="AY436" s="264" t="s">
        <v>157</v>
      </c>
    </row>
    <row r="437" s="2" customFormat="1" ht="33" customHeight="1">
      <c r="A437" s="40"/>
      <c r="B437" s="41"/>
      <c r="C437" s="215" t="s">
        <v>559</v>
      </c>
      <c r="D437" s="215" t="s">
        <v>159</v>
      </c>
      <c r="E437" s="216" t="s">
        <v>560</v>
      </c>
      <c r="F437" s="217" t="s">
        <v>561</v>
      </c>
      <c r="G437" s="218" t="s">
        <v>217</v>
      </c>
      <c r="H437" s="219">
        <v>21</v>
      </c>
      <c r="I437" s="220"/>
      <c r="J437" s="221">
        <f>ROUND(I437*H437,2)</f>
        <v>0</v>
      </c>
      <c r="K437" s="217" t="s">
        <v>173</v>
      </c>
      <c r="L437" s="46"/>
      <c r="M437" s="222" t="s">
        <v>19</v>
      </c>
      <c r="N437" s="223" t="s">
        <v>43</v>
      </c>
      <c r="O437" s="86"/>
      <c r="P437" s="224">
        <f>O437*H437</f>
        <v>0</v>
      </c>
      <c r="Q437" s="224">
        <v>0.00060999999999999997</v>
      </c>
      <c r="R437" s="224">
        <f>Q437*H437</f>
        <v>0.01281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163</v>
      </c>
      <c r="AT437" s="226" t="s">
        <v>159</v>
      </c>
      <c r="AU437" s="226" t="s">
        <v>81</v>
      </c>
      <c r="AY437" s="19" t="s">
        <v>157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79</v>
      </c>
      <c r="BK437" s="227">
        <f>ROUND(I437*H437,2)</f>
        <v>0</v>
      </c>
      <c r="BL437" s="19" t="s">
        <v>163</v>
      </c>
      <c r="BM437" s="226" t="s">
        <v>562</v>
      </c>
    </row>
    <row r="438" s="2" customFormat="1">
      <c r="A438" s="40"/>
      <c r="B438" s="41"/>
      <c r="C438" s="42"/>
      <c r="D438" s="265" t="s">
        <v>175</v>
      </c>
      <c r="E438" s="42"/>
      <c r="F438" s="266" t="s">
        <v>563</v>
      </c>
      <c r="G438" s="42"/>
      <c r="H438" s="42"/>
      <c r="I438" s="230"/>
      <c r="J438" s="42"/>
      <c r="K438" s="42"/>
      <c r="L438" s="46"/>
      <c r="M438" s="231"/>
      <c r="N438" s="232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175</v>
      </c>
      <c r="AU438" s="19" t="s">
        <v>81</v>
      </c>
    </row>
    <row r="439" s="14" customFormat="1">
      <c r="A439" s="14"/>
      <c r="B439" s="243"/>
      <c r="C439" s="244"/>
      <c r="D439" s="228" t="s">
        <v>167</v>
      </c>
      <c r="E439" s="245" t="s">
        <v>19</v>
      </c>
      <c r="F439" s="246" t="s">
        <v>558</v>
      </c>
      <c r="G439" s="244"/>
      <c r="H439" s="247">
        <v>21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167</v>
      </c>
      <c r="AU439" s="253" t="s">
        <v>81</v>
      </c>
      <c r="AV439" s="14" t="s">
        <v>81</v>
      </c>
      <c r="AW439" s="14" t="s">
        <v>33</v>
      </c>
      <c r="AX439" s="14" t="s">
        <v>72</v>
      </c>
      <c r="AY439" s="253" t="s">
        <v>157</v>
      </c>
    </row>
    <row r="440" s="15" customFormat="1">
      <c r="A440" s="15"/>
      <c r="B440" s="254"/>
      <c r="C440" s="255"/>
      <c r="D440" s="228" t="s">
        <v>167</v>
      </c>
      <c r="E440" s="256" t="s">
        <v>19</v>
      </c>
      <c r="F440" s="257" t="s">
        <v>170</v>
      </c>
      <c r="G440" s="255"/>
      <c r="H440" s="258">
        <v>21</v>
      </c>
      <c r="I440" s="259"/>
      <c r="J440" s="255"/>
      <c r="K440" s="255"/>
      <c r="L440" s="260"/>
      <c r="M440" s="261"/>
      <c r="N440" s="262"/>
      <c r="O440" s="262"/>
      <c r="P440" s="262"/>
      <c r="Q440" s="262"/>
      <c r="R440" s="262"/>
      <c r="S440" s="262"/>
      <c r="T440" s="263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4" t="s">
        <v>167</v>
      </c>
      <c r="AU440" s="264" t="s">
        <v>81</v>
      </c>
      <c r="AV440" s="15" t="s">
        <v>163</v>
      </c>
      <c r="AW440" s="15" t="s">
        <v>33</v>
      </c>
      <c r="AX440" s="15" t="s">
        <v>79</v>
      </c>
      <c r="AY440" s="264" t="s">
        <v>157</v>
      </c>
    </row>
    <row r="441" s="2" customFormat="1" ht="33" customHeight="1">
      <c r="A441" s="40"/>
      <c r="B441" s="41"/>
      <c r="C441" s="215" t="s">
        <v>564</v>
      </c>
      <c r="D441" s="215" t="s">
        <v>159</v>
      </c>
      <c r="E441" s="216" t="s">
        <v>565</v>
      </c>
      <c r="F441" s="217" t="s">
        <v>566</v>
      </c>
      <c r="G441" s="218" t="s">
        <v>436</v>
      </c>
      <c r="H441" s="219">
        <v>2</v>
      </c>
      <c r="I441" s="220"/>
      <c r="J441" s="221">
        <f>ROUND(I441*H441,2)</f>
        <v>0</v>
      </c>
      <c r="K441" s="217" t="s">
        <v>173</v>
      </c>
      <c r="L441" s="46"/>
      <c r="M441" s="222" t="s">
        <v>19</v>
      </c>
      <c r="N441" s="223" t="s">
        <v>43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0.082000000000000003</v>
      </c>
      <c r="T441" s="225">
        <f>S441*H441</f>
        <v>0.16400000000000001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163</v>
      </c>
      <c r="AT441" s="226" t="s">
        <v>159</v>
      </c>
      <c r="AU441" s="226" t="s">
        <v>81</v>
      </c>
      <c r="AY441" s="19" t="s">
        <v>157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79</v>
      </c>
      <c r="BK441" s="227">
        <f>ROUND(I441*H441,2)</f>
        <v>0</v>
      </c>
      <c r="BL441" s="19" t="s">
        <v>163</v>
      </c>
      <c r="BM441" s="226" t="s">
        <v>567</v>
      </c>
    </row>
    <row r="442" s="2" customFormat="1">
      <c r="A442" s="40"/>
      <c r="B442" s="41"/>
      <c r="C442" s="42"/>
      <c r="D442" s="265" t="s">
        <v>175</v>
      </c>
      <c r="E442" s="42"/>
      <c r="F442" s="266" t="s">
        <v>568</v>
      </c>
      <c r="G442" s="42"/>
      <c r="H442" s="42"/>
      <c r="I442" s="230"/>
      <c r="J442" s="42"/>
      <c r="K442" s="42"/>
      <c r="L442" s="46"/>
      <c r="M442" s="231"/>
      <c r="N442" s="23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175</v>
      </c>
      <c r="AU442" s="19" t="s">
        <v>81</v>
      </c>
    </row>
    <row r="443" s="14" customFormat="1">
      <c r="A443" s="14"/>
      <c r="B443" s="243"/>
      <c r="C443" s="244"/>
      <c r="D443" s="228" t="s">
        <v>167</v>
      </c>
      <c r="E443" s="245" t="s">
        <v>19</v>
      </c>
      <c r="F443" s="246" t="s">
        <v>81</v>
      </c>
      <c r="G443" s="244"/>
      <c r="H443" s="247">
        <v>2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167</v>
      </c>
      <c r="AU443" s="253" t="s">
        <v>81</v>
      </c>
      <c r="AV443" s="14" t="s">
        <v>81</v>
      </c>
      <c r="AW443" s="14" t="s">
        <v>33</v>
      </c>
      <c r="AX443" s="14" t="s">
        <v>72</v>
      </c>
      <c r="AY443" s="253" t="s">
        <v>157</v>
      </c>
    </row>
    <row r="444" s="15" customFormat="1">
      <c r="A444" s="15"/>
      <c r="B444" s="254"/>
      <c r="C444" s="255"/>
      <c r="D444" s="228" t="s">
        <v>167</v>
      </c>
      <c r="E444" s="256" t="s">
        <v>19</v>
      </c>
      <c r="F444" s="257" t="s">
        <v>170</v>
      </c>
      <c r="G444" s="255"/>
      <c r="H444" s="258">
        <v>2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4" t="s">
        <v>167</v>
      </c>
      <c r="AU444" s="264" t="s">
        <v>81</v>
      </c>
      <c r="AV444" s="15" t="s">
        <v>163</v>
      </c>
      <c r="AW444" s="15" t="s">
        <v>33</v>
      </c>
      <c r="AX444" s="15" t="s">
        <v>79</v>
      </c>
      <c r="AY444" s="264" t="s">
        <v>157</v>
      </c>
    </row>
    <row r="445" s="2" customFormat="1" ht="16.5" customHeight="1">
      <c r="A445" s="40"/>
      <c r="B445" s="41"/>
      <c r="C445" s="215" t="s">
        <v>569</v>
      </c>
      <c r="D445" s="215" t="s">
        <v>159</v>
      </c>
      <c r="E445" s="216" t="s">
        <v>570</v>
      </c>
      <c r="F445" s="217" t="s">
        <v>571</v>
      </c>
      <c r="G445" s="218" t="s">
        <v>436</v>
      </c>
      <c r="H445" s="219">
        <v>3</v>
      </c>
      <c r="I445" s="220"/>
      <c r="J445" s="221">
        <f>ROUND(I445*H445,2)</f>
        <v>0</v>
      </c>
      <c r="K445" s="217" t="s">
        <v>173</v>
      </c>
      <c r="L445" s="46"/>
      <c r="M445" s="222" t="s">
        <v>19</v>
      </c>
      <c r="N445" s="223" t="s">
        <v>43</v>
      </c>
      <c r="O445" s="86"/>
      <c r="P445" s="224">
        <f>O445*H445</f>
        <v>0</v>
      </c>
      <c r="Q445" s="224">
        <v>0.00069999999999999999</v>
      </c>
      <c r="R445" s="224">
        <f>Q445*H445</f>
        <v>0.0020999999999999999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163</v>
      </c>
      <c r="AT445" s="226" t="s">
        <v>159</v>
      </c>
      <c r="AU445" s="226" t="s">
        <v>81</v>
      </c>
      <c r="AY445" s="19" t="s">
        <v>157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79</v>
      </c>
      <c r="BK445" s="227">
        <f>ROUND(I445*H445,2)</f>
        <v>0</v>
      </c>
      <c r="BL445" s="19" t="s">
        <v>163</v>
      </c>
      <c r="BM445" s="226" t="s">
        <v>572</v>
      </c>
    </row>
    <row r="446" s="2" customFormat="1">
      <c r="A446" s="40"/>
      <c r="B446" s="41"/>
      <c r="C446" s="42"/>
      <c r="D446" s="265" t="s">
        <v>175</v>
      </c>
      <c r="E446" s="42"/>
      <c r="F446" s="266" t="s">
        <v>573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175</v>
      </c>
      <c r="AU446" s="19" t="s">
        <v>81</v>
      </c>
    </row>
    <row r="447" s="14" customFormat="1">
      <c r="A447" s="14"/>
      <c r="B447" s="243"/>
      <c r="C447" s="244"/>
      <c r="D447" s="228" t="s">
        <v>167</v>
      </c>
      <c r="E447" s="245" t="s">
        <v>19</v>
      </c>
      <c r="F447" s="246" t="s">
        <v>180</v>
      </c>
      <c r="G447" s="244"/>
      <c r="H447" s="247">
        <v>3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167</v>
      </c>
      <c r="AU447" s="253" t="s">
        <v>81</v>
      </c>
      <c r="AV447" s="14" t="s">
        <v>81</v>
      </c>
      <c r="AW447" s="14" t="s">
        <v>33</v>
      </c>
      <c r="AX447" s="14" t="s">
        <v>72</v>
      </c>
      <c r="AY447" s="253" t="s">
        <v>157</v>
      </c>
    </row>
    <row r="448" s="15" customFormat="1">
      <c r="A448" s="15"/>
      <c r="B448" s="254"/>
      <c r="C448" s="255"/>
      <c r="D448" s="228" t="s">
        <v>167</v>
      </c>
      <c r="E448" s="256" t="s">
        <v>19</v>
      </c>
      <c r="F448" s="257" t="s">
        <v>170</v>
      </c>
      <c r="G448" s="255"/>
      <c r="H448" s="258">
        <v>3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4" t="s">
        <v>167</v>
      </c>
      <c r="AU448" s="264" t="s">
        <v>81</v>
      </c>
      <c r="AV448" s="15" t="s">
        <v>163</v>
      </c>
      <c r="AW448" s="15" t="s">
        <v>33</v>
      </c>
      <c r="AX448" s="15" t="s">
        <v>79</v>
      </c>
      <c r="AY448" s="264" t="s">
        <v>157</v>
      </c>
    </row>
    <row r="449" s="2" customFormat="1" ht="16.5" customHeight="1">
      <c r="A449" s="40"/>
      <c r="B449" s="41"/>
      <c r="C449" s="215" t="s">
        <v>574</v>
      </c>
      <c r="D449" s="215" t="s">
        <v>159</v>
      </c>
      <c r="E449" s="216" t="s">
        <v>575</v>
      </c>
      <c r="F449" s="217" t="s">
        <v>576</v>
      </c>
      <c r="G449" s="218" t="s">
        <v>436</v>
      </c>
      <c r="H449" s="219">
        <v>2</v>
      </c>
      <c r="I449" s="220"/>
      <c r="J449" s="221">
        <f>ROUND(I449*H449,2)</f>
        <v>0</v>
      </c>
      <c r="K449" s="217" t="s">
        <v>173</v>
      </c>
      <c r="L449" s="46"/>
      <c r="M449" s="222" t="s">
        <v>19</v>
      </c>
      <c r="N449" s="223" t="s">
        <v>43</v>
      </c>
      <c r="O449" s="86"/>
      <c r="P449" s="224">
        <f>O449*H449</f>
        <v>0</v>
      </c>
      <c r="Q449" s="224">
        <v>0.11241</v>
      </c>
      <c r="R449" s="224">
        <f>Q449*H449</f>
        <v>0.22481999999999999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163</v>
      </c>
      <c r="AT449" s="226" t="s">
        <v>159</v>
      </c>
      <c r="AU449" s="226" t="s">
        <v>81</v>
      </c>
      <c r="AY449" s="19" t="s">
        <v>157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79</v>
      </c>
      <c r="BK449" s="227">
        <f>ROUND(I449*H449,2)</f>
        <v>0</v>
      </c>
      <c r="BL449" s="19" t="s">
        <v>163</v>
      </c>
      <c r="BM449" s="226" t="s">
        <v>577</v>
      </c>
    </row>
    <row r="450" s="2" customFormat="1">
      <c r="A450" s="40"/>
      <c r="B450" s="41"/>
      <c r="C450" s="42"/>
      <c r="D450" s="265" t="s">
        <v>175</v>
      </c>
      <c r="E450" s="42"/>
      <c r="F450" s="266" t="s">
        <v>578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175</v>
      </c>
      <c r="AU450" s="19" t="s">
        <v>81</v>
      </c>
    </row>
    <row r="451" s="14" customFormat="1">
      <c r="A451" s="14"/>
      <c r="B451" s="243"/>
      <c r="C451" s="244"/>
      <c r="D451" s="228" t="s">
        <v>167</v>
      </c>
      <c r="E451" s="245" t="s">
        <v>19</v>
      </c>
      <c r="F451" s="246" t="s">
        <v>81</v>
      </c>
      <c r="G451" s="244"/>
      <c r="H451" s="247">
        <v>2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167</v>
      </c>
      <c r="AU451" s="253" t="s">
        <v>81</v>
      </c>
      <c r="AV451" s="14" t="s">
        <v>81</v>
      </c>
      <c r="AW451" s="14" t="s">
        <v>33</v>
      </c>
      <c r="AX451" s="14" t="s">
        <v>72</v>
      </c>
      <c r="AY451" s="253" t="s">
        <v>157</v>
      </c>
    </row>
    <row r="452" s="15" customFormat="1">
      <c r="A452" s="15"/>
      <c r="B452" s="254"/>
      <c r="C452" s="255"/>
      <c r="D452" s="228" t="s">
        <v>167</v>
      </c>
      <c r="E452" s="256" t="s">
        <v>19</v>
      </c>
      <c r="F452" s="257" t="s">
        <v>170</v>
      </c>
      <c r="G452" s="255"/>
      <c r="H452" s="258">
        <v>2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4" t="s">
        <v>167</v>
      </c>
      <c r="AU452" s="264" t="s">
        <v>81</v>
      </c>
      <c r="AV452" s="15" t="s">
        <v>163</v>
      </c>
      <c r="AW452" s="15" t="s">
        <v>33</v>
      </c>
      <c r="AX452" s="15" t="s">
        <v>79</v>
      </c>
      <c r="AY452" s="264" t="s">
        <v>157</v>
      </c>
    </row>
    <row r="453" s="2" customFormat="1" ht="16.5" customHeight="1">
      <c r="A453" s="40"/>
      <c r="B453" s="41"/>
      <c r="C453" s="215" t="s">
        <v>579</v>
      </c>
      <c r="D453" s="215" t="s">
        <v>159</v>
      </c>
      <c r="E453" s="216" t="s">
        <v>580</v>
      </c>
      <c r="F453" s="217" t="s">
        <v>581</v>
      </c>
      <c r="G453" s="218" t="s">
        <v>217</v>
      </c>
      <c r="H453" s="219">
        <v>28</v>
      </c>
      <c r="I453" s="220"/>
      <c r="J453" s="221">
        <f>ROUND(I453*H453,2)</f>
        <v>0</v>
      </c>
      <c r="K453" s="217" t="s">
        <v>173</v>
      </c>
      <c r="L453" s="46"/>
      <c r="M453" s="222" t="s">
        <v>19</v>
      </c>
      <c r="N453" s="223" t="s">
        <v>43</v>
      </c>
      <c r="O453" s="86"/>
      <c r="P453" s="224">
        <f>O453*H453</f>
        <v>0</v>
      </c>
      <c r="Q453" s="224">
        <v>0.00010000000000000001</v>
      </c>
      <c r="R453" s="224">
        <f>Q453*H453</f>
        <v>0.0028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163</v>
      </c>
      <c r="AT453" s="226" t="s">
        <v>159</v>
      </c>
      <c r="AU453" s="226" t="s">
        <v>81</v>
      </c>
      <c r="AY453" s="19" t="s">
        <v>157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79</v>
      </c>
      <c r="BK453" s="227">
        <f>ROUND(I453*H453,2)</f>
        <v>0</v>
      </c>
      <c r="BL453" s="19" t="s">
        <v>163</v>
      </c>
      <c r="BM453" s="226" t="s">
        <v>582</v>
      </c>
    </row>
    <row r="454" s="2" customFormat="1">
      <c r="A454" s="40"/>
      <c r="B454" s="41"/>
      <c r="C454" s="42"/>
      <c r="D454" s="265" t="s">
        <v>175</v>
      </c>
      <c r="E454" s="42"/>
      <c r="F454" s="266" t="s">
        <v>583</v>
      </c>
      <c r="G454" s="42"/>
      <c r="H454" s="42"/>
      <c r="I454" s="230"/>
      <c r="J454" s="42"/>
      <c r="K454" s="42"/>
      <c r="L454" s="46"/>
      <c r="M454" s="231"/>
      <c r="N454" s="23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175</v>
      </c>
      <c r="AU454" s="19" t="s">
        <v>81</v>
      </c>
    </row>
    <row r="455" s="14" customFormat="1">
      <c r="A455" s="14"/>
      <c r="B455" s="243"/>
      <c r="C455" s="244"/>
      <c r="D455" s="228" t="s">
        <v>167</v>
      </c>
      <c r="E455" s="245" t="s">
        <v>19</v>
      </c>
      <c r="F455" s="246" t="s">
        <v>361</v>
      </c>
      <c r="G455" s="244"/>
      <c r="H455" s="247">
        <v>28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167</v>
      </c>
      <c r="AU455" s="253" t="s">
        <v>81</v>
      </c>
      <c r="AV455" s="14" t="s">
        <v>81</v>
      </c>
      <c r="AW455" s="14" t="s">
        <v>33</v>
      </c>
      <c r="AX455" s="14" t="s">
        <v>72</v>
      </c>
      <c r="AY455" s="253" t="s">
        <v>157</v>
      </c>
    </row>
    <row r="456" s="15" customFormat="1">
      <c r="A456" s="15"/>
      <c r="B456" s="254"/>
      <c r="C456" s="255"/>
      <c r="D456" s="228" t="s">
        <v>167</v>
      </c>
      <c r="E456" s="256" t="s">
        <v>19</v>
      </c>
      <c r="F456" s="257" t="s">
        <v>170</v>
      </c>
      <c r="G456" s="255"/>
      <c r="H456" s="258">
        <v>28</v>
      </c>
      <c r="I456" s="259"/>
      <c r="J456" s="255"/>
      <c r="K456" s="255"/>
      <c r="L456" s="260"/>
      <c r="M456" s="261"/>
      <c r="N456" s="262"/>
      <c r="O456" s="262"/>
      <c r="P456" s="262"/>
      <c r="Q456" s="262"/>
      <c r="R456" s="262"/>
      <c r="S456" s="262"/>
      <c r="T456" s="26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4" t="s">
        <v>167</v>
      </c>
      <c r="AU456" s="264" t="s">
        <v>81</v>
      </c>
      <c r="AV456" s="15" t="s">
        <v>163</v>
      </c>
      <c r="AW456" s="15" t="s">
        <v>33</v>
      </c>
      <c r="AX456" s="15" t="s">
        <v>79</v>
      </c>
      <c r="AY456" s="264" t="s">
        <v>157</v>
      </c>
    </row>
    <row r="457" s="2" customFormat="1" ht="21.75" customHeight="1">
      <c r="A457" s="40"/>
      <c r="B457" s="41"/>
      <c r="C457" s="215" t="s">
        <v>584</v>
      </c>
      <c r="D457" s="215" t="s">
        <v>159</v>
      </c>
      <c r="E457" s="216" t="s">
        <v>585</v>
      </c>
      <c r="F457" s="217" t="s">
        <v>586</v>
      </c>
      <c r="G457" s="218" t="s">
        <v>217</v>
      </c>
      <c r="H457" s="219">
        <v>28</v>
      </c>
      <c r="I457" s="220"/>
      <c r="J457" s="221">
        <f>ROUND(I457*H457,2)</f>
        <v>0</v>
      </c>
      <c r="K457" s="217" t="s">
        <v>173</v>
      </c>
      <c r="L457" s="46"/>
      <c r="M457" s="222" t="s">
        <v>19</v>
      </c>
      <c r="N457" s="223" t="s">
        <v>43</v>
      </c>
      <c r="O457" s="86"/>
      <c r="P457" s="224">
        <f>O457*H457</f>
        <v>0</v>
      </c>
      <c r="Q457" s="224">
        <v>0.00038000000000000002</v>
      </c>
      <c r="R457" s="224">
        <f>Q457*H457</f>
        <v>0.01064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163</v>
      </c>
      <c r="AT457" s="226" t="s">
        <v>159</v>
      </c>
      <c r="AU457" s="226" t="s">
        <v>81</v>
      </c>
      <c r="AY457" s="19" t="s">
        <v>157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79</v>
      </c>
      <c r="BK457" s="227">
        <f>ROUND(I457*H457,2)</f>
        <v>0</v>
      </c>
      <c r="BL457" s="19" t="s">
        <v>163</v>
      </c>
      <c r="BM457" s="226" t="s">
        <v>587</v>
      </c>
    </row>
    <row r="458" s="2" customFormat="1">
      <c r="A458" s="40"/>
      <c r="B458" s="41"/>
      <c r="C458" s="42"/>
      <c r="D458" s="265" t="s">
        <v>175</v>
      </c>
      <c r="E458" s="42"/>
      <c r="F458" s="266" t="s">
        <v>588</v>
      </c>
      <c r="G458" s="42"/>
      <c r="H458" s="42"/>
      <c r="I458" s="230"/>
      <c r="J458" s="42"/>
      <c r="K458" s="42"/>
      <c r="L458" s="46"/>
      <c r="M458" s="231"/>
      <c r="N458" s="232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175</v>
      </c>
      <c r="AU458" s="19" t="s">
        <v>81</v>
      </c>
    </row>
    <row r="459" s="14" customFormat="1">
      <c r="A459" s="14"/>
      <c r="B459" s="243"/>
      <c r="C459" s="244"/>
      <c r="D459" s="228" t="s">
        <v>167</v>
      </c>
      <c r="E459" s="245" t="s">
        <v>19</v>
      </c>
      <c r="F459" s="246" t="s">
        <v>361</v>
      </c>
      <c r="G459" s="244"/>
      <c r="H459" s="247">
        <v>28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167</v>
      </c>
      <c r="AU459" s="253" t="s">
        <v>81</v>
      </c>
      <c r="AV459" s="14" t="s">
        <v>81</v>
      </c>
      <c r="AW459" s="14" t="s">
        <v>33</v>
      </c>
      <c r="AX459" s="14" t="s">
        <v>72</v>
      </c>
      <c r="AY459" s="253" t="s">
        <v>157</v>
      </c>
    </row>
    <row r="460" s="15" customFormat="1">
      <c r="A460" s="15"/>
      <c r="B460" s="254"/>
      <c r="C460" s="255"/>
      <c r="D460" s="228" t="s">
        <v>167</v>
      </c>
      <c r="E460" s="256" t="s">
        <v>19</v>
      </c>
      <c r="F460" s="257" t="s">
        <v>170</v>
      </c>
      <c r="G460" s="255"/>
      <c r="H460" s="258">
        <v>28</v>
      </c>
      <c r="I460" s="259"/>
      <c r="J460" s="255"/>
      <c r="K460" s="255"/>
      <c r="L460" s="260"/>
      <c r="M460" s="261"/>
      <c r="N460" s="262"/>
      <c r="O460" s="262"/>
      <c r="P460" s="262"/>
      <c r="Q460" s="262"/>
      <c r="R460" s="262"/>
      <c r="S460" s="262"/>
      <c r="T460" s="263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4" t="s">
        <v>167</v>
      </c>
      <c r="AU460" s="264" t="s">
        <v>81</v>
      </c>
      <c r="AV460" s="15" t="s">
        <v>163</v>
      </c>
      <c r="AW460" s="15" t="s">
        <v>33</v>
      </c>
      <c r="AX460" s="15" t="s">
        <v>79</v>
      </c>
      <c r="AY460" s="264" t="s">
        <v>157</v>
      </c>
    </row>
    <row r="461" s="12" customFormat="1" ht="22.8" customHeight="1">
      <c r="A461" s="12"/>
      <c r="B461" s="199"/>
      <c r="C461" s="200"/>
      <c r="D461" s="201" t="s">
        <v>71</v>
      </c>
      <c r="E461" s="213" t="s">
        <v>589</v>
      </c>
      <c r="F461" s="213" t="s">
        <v>590</v>
      </c>
      <c r="G461" s="200"/>
      <c r="H461" s="200"/>
      <c r="I461" s="203"/>
      <c r="J461" s="214">
        <f>BK461</f>
        <v>0</v>
      </c>
      <c r="K461" s="200"/>
      <c r="L461" s="205"/>
      <c r="M461" s="206"/>
      <c r="N461" s="207"/>
      <c r="O461" s="207"/>
      <c r="P461" s="208">
        <f>SUM(P462:P491)</f>
        <v>0</v>
      </c>
      <c r="Q461" s="207"/>
      <c r="R461" s="208">
        <f>SUM(R462:R491)</f>
        <v>0</v>
      </c>
      <c r="S461" s="207"/>
      <c r="T461" s="209">
        <f>SUM(T462:T491)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0" t="s">
        <v>79</v>
      </c>
      <c r="AT461" s="211" t="s">
        <v>71</v>
      </c>
      <c r="AU461" s="211" t="s">
        <v>79</v>
      </c>
      <c r="AY461" s="210" t="s">
        <v>157</v>
      </c>
      <c r="BK461" s="212">
        <f>SUM(BK462:BK491)</f>
        <v>0</v>
      </c>
    </row>
    <row r="462" s="2" customFormat="1" ht="24.15" customHeight="1">
      <c r="A462" s="40"/>
      <c r="B462" s="41"/>
      <c r="C462" s="215" t="s">
        <v>591</v>
      </c>
      <c r="D462" s="215" t="s">
        <v>159</v>
      </c>
      <c r="E462" s="216" t="s">
        <v>592</v>
      </c>
      <c r="F462" s="217" t="s">
        <v>593</v>
      </c>
      <c r="G462" s="218" t="s">
        <v>234</v>
      </c>
      <c r="H462" s="219">
        <v>722.38499999999999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43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163</v>
      </c>
      <c r="AT462" s="226" t="s">
        <v>159</v>
      </c>
      <c r="AU462" s="226" t="s">
        <v>81</v>
      </c>
      <c r="AY462" s="19" t="s">
        <v>157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79</v>
      </c>
      <c r="BK462" s="227">
        <f>ROUND(I462*H462,2)</f>
        <v>0</v>
      </c>
      <c r="BL462" s="19" t="s">
        <v>163</v>
      </c>
      <c r="BM462" s="226" t="s">
        <v>594</v>
      </c>
    </row>
    <row r="463" s="2" customFormat="1">
      <c r="A463" s="40"/>
      <c r="B463" s="41"/>
      <c r="C463" s="42"/>
      <c r="D463" s="228" t="s">
        <v>165</v>
      </c>
      <c r="E463" s="42"/>
      <c r="F463" s="229" t="s">
        <v>595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165</v>
      </c>
      <c r="AU463" s="19" t="s">
        <v>81</v>
      </c>
    </row>
    <row r="464" s="13" customFormat="1">
      <c r="A464" s="13"/>
      <c r="B464" s="233"/>
      <c r="C464" s="234"/>
      <c r="D464" s="228" t="s">
        <v>167</v>
      </c>
      <c r="E464" s="235" t="s">
        <v>19</v>
      </c>
      <c r="F464" s="236" t="s">
        <v>596</v>
      </c>
      <c r="G464" s="234"/>
      <c r="H464" s="235" t="s">
        <v>19</v>
      </c>
      <c r="I464" s="237"/>
      <c r="J464" s="234"/>
      <c r="K464" s="234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167</v>
      </c>
      <c r="AU464" s="242" t="s">
        <v>81</v>
      </c>
      <c r="AV464" s="13" t="s">
        <v>79</v>
      </c>
      <c r="AW464" s="13" t="s">
        <v>33</v>
      </c>
      <c r="AX464" s="13" t="s">
        <v>72</v>
      </c>
      <c r="AY464" s="242" t="s">
        <v>157</v>
      </c>
    </row>
    <row r="465" s="14" customFormat="1">
      <c r="A465" s="14"/>
      <c r="B465" s="243"/>
      <c r="C465" s="244"/>
      <c r="D465" s="228" t="s">
        <v>167</v>
      </c>
      <c r="E465" s="245" t="s">
        <v>19</v>
      </c>
      <c r="F465" s="246" t="s">
        <v>597</v>
      </c>
      <c r="G465" s="244"/>
      <c r="H465" s="247">
        <v>227.125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167</v>
      </c>
      <c r="AU465" s="253" t="s">
        <v>81</v>
      </c>
      <c r="AV465" s="14" t="s">
        <v>81</v>
      </c>
      <c r="AW465" s="14" t="s">
        <v>33</v>
      </c>
      <c r="AX465" s="14" t="s">
        <v>72</v>
      </c>
      <c r="AY465" s="253" t="s">
        <v>157</v>
      </c>
    </row>
    <row r="466" s="13" customFormat="1">
      <c r="A466" s="13"/>
      <c r="B466" s="233"/>
      <c r="C466" s="234"/>
      <c r="D466" s="228" t="s">
        <v>167</v>
      </c>
      <c r="E466" s="235" t="s">
        <v>19</v>
      </c>
      <c r="F466" s="236" t="s">
        <v>598</v>
      </c>
      <c r="G466" s="234"/>
      <c r="H466" s="235" t="s">
        <v>19</v>
      </c>
      <c r="I466" s="237"/>
      <c r="J466" s="234"/>
      <c r="K466" s="234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167</v>
      </c>
      <c r="AU466" s="242" t="s">
        <v>81</v>
      </c>
      <c r="AV466" s="13" t="s">
        <v>79</v>
      </c>
      <c r="AW466" s="13" t="s">
        <v>33</v>
      </c>
      <c r="AX466" s="13" t="s">
        <v>72</v>
      </c>
      <c r="AY466" s="242" t="s">
        <v>157</v>
      </c>
    </row>
    <row r="467" s="14" customFormat="1">
      <c r="A467" s="14"/>
      <c r="B467" s="243"/>
      <c r="C467" s="244"/>
      <c r="D467" s="228" t="s">
        <v>167</v>
      </c>
      <c r="E467" s="245" t="s">
        <v>19</v>
      </c>
      <c r="F467" s="246" t="s">
        <v>599</v>
      </c>
      <c r="G467" s="244"/>
      <c r="H467" s="247">
        <v>495.25999999999999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167</v>
      </c>
      <c r="AU467" s="253" t="s">
        <v>81</v>
      </c>
      <c r="AV467" s="14" t="s">
        <v>81</v>
      </c>
      <c r="AW467" s="14" t="s">
        <v>33</v>
      </c>
      <c r="AX467" s="14" t="s">
        <v>72</v>
      </c>
      <c r="AY467" s="253" t="s">
        <v>157</v>
      </c>
    </row>
    <row r="468" s="15" customFormat="1">
      <c r="A468" s="15"/>
      <c r="B468" s="254"/>
      <c r="C468" s="255"/>
      <c r="D468" s="228" t="s">
        <v>167</v>
      </c>
      <c r="E468" s="256" t="s">
        <v>19</v>
      </c>
      <c r="F468" s="257" t="s">
        <v>170</v>
      </c>
      <c r="G468" s="255"/>
      <c r="H468" s="258">
        <v>722.38499999999999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4" t="s">
        <v>167</v>
      </c>
      <c r="AU468" s="264" t="s">
        <v>81</v>
      </c>
      <c r="AV468" s="15" t="s">
        <v>163</v>
      </c>
      <c r="AW468" s="15" t="s">
        <v>33</v>
      </c>
      <c r="AX468" s="15" t="s">
        <v>79</v>
      </c>
      <c r="AY468" s="264" t="s">
        <v>157</v>
      </c>
    </row>
    <row r="469" s="2" customFormat="1" ht="16.5" customHeight="1">
      <c r="A469" s="40"/>
      <c r="B469" s="41"/>
      <c r="C469" s="215" t="s">
        <v>600</v>
      </c>
      <c r="D469" s="215" t="s">
        <v>159</v>
      </c>
      <c r="E469" s="216" t="s">
        <v>601</v>
      </c>
      <c r="F469" s="217" t="s">
        <v>602</v>
      </c>
      <c r="G469" s="218" t="s">
        <v>234</v>
      </c>
      <c r="H469" s="219">
        <v>1287.47</v>
      </c>
      <c r="I469" s="220"/>
      <c r="J469" s="221">
        <f>ROUND(I469*H469,2)</f>
        <v>0</v>
      </c>
      <c r="K469" s="217" t="s">
        <v>173</v>
      </c>
      <c r="L469" s="46"/>
      <c r="M469" s="222" t="s">
        <v>19</v>
      </c>
      <c r="N469" s="223" t="s">
        <v>43</v>
      </c>
      <c r="O469" s="86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163</v>
      </c>
      <c r="AT469" s="226" t="s">
        <v>159</v>
      </c>
      <c r="AU469" s="226" t="s">
        <v>81</v>
      </c>
      <c r="AY469" s="19" t="s">
        <v>157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79</v>
      </c>
      <c r="BK469" s="227">
        <f>ROUND(I469*H469,2)</f>
        <v>0</v>
      </c>
      <c r="BL469" s="19" t="s">
        <v>163</v>
      </c>
      <c r="BM469" s="226" t="s">
        <v>603</v>
      </c>
    </row>
    <row r="470" s="2" customFormat="1">
      <c r="A470" s="40"/>
      <c r="B470" s="41"/>
      <c r="C470" s="42"/>
      <c r="D470" s="265" t="s">
        <v>175</v>
      </c>
      <c r="E470" s="42"/>
      <c r="F470" s="266" t="s">
        <v>604</v>
      </c>
      <c r="G470" s="42"/>
      <c r="H470" s="42"/>
      <c r="I470" s="230"/>
      <c r="J470" s="42"/>
      <c r="K470" s="42"/>
      <c r="L470" s="46"/>
      <c r="M470" s="231"/>
      <c r="N470" s="232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175</v>
      </c>
      <c r="AU470" s="19" t="s">
        <v>81</v>
      </c>
    </row>
    <row r="471" s="2" customFormat="1">
      <c r="A471" s="40"/>
      <c r="B471" s="41"/>
      <c r="C471" s="42"/>
      <c r="D471" s="228" t="s">
        <v>165</v>
      </c>
      <c r="E471" s="42"/>
      <c r="F471" s="229" t="s">
        <v>605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165</v>
      </c>
      <c r="AU471" s="19" t="s">
        <v>81</v>
      </c>
    </row>
    <row r="472" s="13" customFormat="1">
      <c r="A472" s="13"/>
      <c r="B472" s="233"/>
      <c r="C472" s="234"/>
      <c r="D472" s="228" t="s">
        <v>167</v>
      </c>
      <c r="E472" s="235" t="s">
        <v>19</v>
      </c>
      <c r="F472" s="236" t="s">
        <v>606</v>
      </c>
      <c r="G472" s="234"/>
      <c r="H472" s="235" t="s">
        <v>19</v>
      </c>
      <c r="I472" s="237"/>
      <c r="J472" s="234"/>
      <c r="K472" s="234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167</v>
      </c>
      <c r="AU472" s="242" t="s">
        <v>81</v>
      </c>
      <c r="AV472" s="13" t="s">
        <v>79</v>
      </c>
      <c r="AW472" s="13" t="s">
        <v>33</v>
      </c>
      <c r="AX472" s="13" t="s">
        <v>72</v>
      </c>
      <c r="AY472" s="242" t="s">
        <v>157</v>
      </c>
    </row>
    <row r="473" s="14" customFormat="1">
      <c r="A473" s="14"/>
      <c r="B473" s="243"/>
      <c r="C473" s="244"/>
      <c r="D473" s="228" t="s">
        <v>167</v>
      </c>
      <c r="E473" s="245" t="s">
        <v>19</v>
      </c>
      <c r="F473" s="246" t="s">
        <v>607</v>
      </c>
      <c r="G473" s="244"/>
      <c r="H473" s="247">
        <v>1145.5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167</v>
      </c>
      <c r="AU473" s="253" t="s">
        <v>81</v>
      </c>
      <c r="AV473" s="14" t="s">
        <v>81</v>
      </c>
      <c r="AW473" s="14" t="s">
        <v>33</v>
      </c>
      <c r="AX473" s="14" t="s">
        <v>72</v>
      </c>
      <c r="AY473" s="253" t="s">
        <v>157</v>
      </c>
    </row>
    <row r="474" s="13" customFormat="1">
      <c r="A474" s="13"/>
      <c r="B474" s="233"/>
      <c r="C474" s="234"/>
      <c r="D474" s="228" t="s">
        <v>167</v>
      </c>
      <c r="E474" s="235" t="s">
        <v>19</v>
      </c>
      <c r="F474" s="236" t="s">
        <v>237</v>
      </c>
      <c r="G474" s="234"/>
      <c r="H474" s="235" t="s">
        <v>19</v>
      </c>
      <c r="I474" s="237"/>
      <c r="J474" s="234"/>
      <c r="K474" s="234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167</v>
      </c>
      <c r="AU474" s="242" t="s">
        <v>81</v>
      </c>
      <c r="AV474" s="13" t="s">
        <v>79</v>
      </c>
      <c r="AW474" s="13" t="s">
        <v>33</v>
      </c>
      <c r="AX474" s="13" t="s">
        <v>72</v>
      </c>
      <c r="AY474" s="242" t="s">
        <v>157</v>
      </c>
    </row>
    <row r="475" s="14" customFormat="1">
      <c r="A475" s="14"/>
      <c r="B475" s="243"/>
      <c r="C475" s="244"/>
      <c r="D475" s="228" t="s">
        <v>167</v>
      </c>
      <c r="E475" s="245" t="s">
        <v>19</v>
      </c>
      <c r="F475" s="246" t="s">
        <v>238</v>
      </c>
      <c r="G475" s="244"/>
      <c r="H475" s="247">
        <v>108.65000000000001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167</v>
      </c>
      <c r="AU475" s="253" t="s">
        <v>81</v>
      </c>
      <c r="AV475" s="14" t="s">
        <v>81</v>
      </c>
      <c r="AW475" s="14" t="s">
        <v>33</v>
      </c>
      <c r="AX475" s="14" t="s">
        <v>72</v>
      </c>
      <c r="AY475" s="253" t="s">
        <v>157</v>
      </c>
    </row>
    <row r="476" s="13" customFormat="1">
      <c r="A476" s="13"/>
      <c r="B476" s="233"/>
      <c r="C476" s="234"/>
      <c r="D476" s="228" t="s">
        <v>167</v>
      </c>
      <c r="E476" s="235" t="s">
        <v>19</v>
      </c>
      <c r="F476" s="236" t="s">
        <v>239</v>
      </c>
      <c r="G476" s="234"/>
      <c r="H476" s="235" t="s">
        <v>19</v>
      </c>
      <c r="I476" s="237"/>
      <c r="J476" s="234"/>
      <c r="K476" s="234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167</v>
      </c>
      <c r="AU476" s="242" t="s">
        <v>81</v>
      </c>
      <c r="AV476" s="13" t="s">
        <v>79</v>
      </c>
      <c r="AW476" s="13" t="s">
        <v>33</v>
      </c>
      <c r="AX476" s="13" t="s">
        <v>72</v>
      </c>
      <c r="AY476" s="242" t="s">
        <v>157</v>
      </c>
    </row>
    <row r="477" s="14" customFormat="1">
      <c r="A477" s="14"/>
      <c r="B477" s="243"/>
      <c r="C477" s="244"/>
      <c r="D477" s="228" t="s">
        <v>167</v>
      </c>
      <c r="E477" s="245" t="s">
        <v>19</v>
      </c>
      <c r="F477" s="246" t="s">
        <v>192</v>
      </c>
      <c r="G477" s="244"/>
      <c r="H477" s="247">
        <v>5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167</v>
      </c>
      <c r="AU477" s="253" t="s">
        <v>81</v>
      </c>
      <c r="AV477" s="14" t="s">
        <v>81</v>
      </c>
      <c r="AW477" s="14" t="s">
        <v>33</v>
      </c>
      <c r="AX477" s="14" t="s">
        <v>72</v>
      </c>
      <c r="AY477" s="253" t="s">
        <v>157</v>
      </c>
    </row>
    <row r="478" s="13" customFormat="1">
      <c r="A478" s="13"/>
      <c r="B478" s="233"/>
      <c r="C478" s="234"/>
      <c r="D478" s="228" t="s">
        <v>167</v>
      </c>
      <c r="E478" s="235" t="s">
        <v>19</v>
      </c>
      <c r="F478" s="236" t="s">
        <v>608</v>
      </c>
      <c r="G478" s="234"/>
      <c r="H478" s="235" t="s">
        <v>19</v>
      </c>
      <c r="I478" s="237"/>
      <c r="J478" s="234"/>
      <c r="K478" s="234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167</v>
      </c>
      <c r="AU478" s="242" t="s">
        <v>81</v>
      </c>
      <c r="AV478" s="13" t="s">
        <v>79</v>
      </c>
      <c r="AW478" s="13" t="s">
        <v>33</v>
      </c>
      <c r="AX478" s="13" t="s">
        <v>72</v>
      </c>
      <c r="AY478" s="242" t="s">
        <v>157</v>
      </c>
    </row>
    <row r="479" s="14" customFormat="1">
      <c r="A479" s="14"/>
      <c r="B479" s="243"/>
      <c r="C479" s="244"/>
      <c r="D479" s="228" t="s">
        <v>167</v>
      </c>
      <c r="E479" s="245" t="s">
        <v>19</v>
      </c>
      <c r="F479" s="246" t="s">
        <v>241</v>
      </c>
      <c r="G479" s="244"/>
      <c r="H479" s="247">
        <v>28.32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167</v>
      </c>
      <c r="AU479" s="253" t="s">
        <v>81</v>
      </c>
      <c r="AV479" s="14" t="s">
        <v>81</v>
      </c>
      <c r="AW479" s="14" t="s">
        <v>33</v>
      </c>
      <c r="AX479" s="14" t="s">
        <v>72</v>
      </c>
      <c r="AY479" s="253" t="s">
        <v>157</v>
      </c>
    </row>
    <row r="480" s="15" customFormat="1">
      <c r="A480" s="15"/>
      <c r="B480" s="254"/>
      <c r="C480" s="255"/>
      <c r="D480" s="228" t="s">
        <v>167</v>
      </c>
      <c r="E480" s="256" t="s">
        <v>19</v>
      </c>
      <c r="F480" s="257" t="s">
        <v>170</v>
      </c>
      <c r="G480" s="255"/>
      <c r="H480" s="258">
        <v>1287.47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4" t="s">
        <v>167</v>
      </c>
      <c r="AU480" s="264" t="s">
        <v>81</v>
      </c>
      <c r="AV480" s="15" t="s">
        <v>163</v>
      </c>
      <c r="AW480" s="15" t="s">
        <v>33</v>
      </c>
      <c r="AX480" s="15" t="s">
        <v>79</v>
      </c>
      <c r="AY480" s="264" t="s">
        <v>157</v>
      </c>
    </row>
    <row r="481" s="2" customFormat="1" ht="16.5" customHeight="1">
      <c r="A481" s="40"/>
      <c r="B481" s="41"/>
      <c r="C481" s="215" t="s">
        <v>609</v>
      </c>
      <c r="D481" s="215" t="s">
        <v>159</v>
      </c>
      <c r="E481" s="216" t="s">
        <v>610</v>
      </c>
      <c r="F481" s="217" t="s">
        <v>611</v>
      </c>
      <c r="G481" s="218" t="s">
        <v>234</v>
      </c>
      <c r="H481" s="219">
        <v>1287.47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43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163</v>
      </c>
      <c r="AT481" s="226" t="s">
        <v>159</v>
      </c>
      <c r="AU481" s="226" t="s">
        <v>81</v>
      </c>
      <c r="AY481" s="19" t="s">
        <v>157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79</v>
      </c>
      <c r="BK481" s="227">
        <f>ROUND(I481*H481,2)</f>
        <v>0</v>
      </c>
      <c r="BL481" s="19" t="s">
        <v>163</v>
      </c>
      <c r="BM481" s="226" t="s">
        <v>612</v>
      </c>
    </row>
    <row r="482" s="2" customFormat="1">
      <c r="A482" s="40"/>
      <c r="B482" s="41"/>
      <c r="C482" s="42"/>
      <c r="D482" s="228" t="s">
        <v>165</v>
      </c>
      <c r="E482" s="42"/>
      <c r="F482" s="229" t="s">
        <v>613</v>
      </c>
      <c r="G482" s="42"/>
      <c r="H482" s="42"/>
      <c r="I482" s="230"/>
      <c r="J482" s="42"/>
      <c r="K482" s="42"/>
      <c r="L482" s="46"/>
      <c r="M482" s="231"/>
      <c r="N482" s="232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165</v>
      </c>
      <c r="AU482" s="19" t="s">
        <v>81</v>
      </c>
    </row>
    <row r="483" s="13" customFormat="1">
      <c r="A483" s="13"/>
      <c r="B483" s="233"/>
      <c r="C483" s="234"/>
      <c r="D483" s="228" t="s">
        <v>167</v>
      </c>
      <c r="E483" s="235" t="s">
        <v>19</v>
      </c>
      <c r="F483" s="236" t="s">
        <v>606</v>
      </c>
      <c r="G483" s="234"/>
      <c r="H483" s="235" t="s">
        <v>19</v>
      </c>
      <c r="I483" s="237"/>
      <c r="J483" s="234"/>
      <c r="K483" s="234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167</v>
      </c>
      <c r="AU483" s="242" t="s">
        <v>81</v>
      </c>
      <c r="AV483" s="13" t="s">
        <v>79</v>
      </c>
      <c r="AW483" s="13" t="s">
        <v>33</v>
      </c>
      <c r="AX483" s="13" t="s">
        <v>72</v>
      </c>
      <c r="AY483" s="242" t="s">
        <v>157</v>
      </c>
    </row>
    <row r="484" s="14" customFormat="1">
      <c r="A484" s="14"/>
      <c r="B484" s="243"/>
      <c r="C484" s="244"/>
      <c r="D484" s="228" t="s">
        <v>167</v>
      </c>
      <c r="E484" s="245" t="s">
        <v>19</v>
      </c>
      <c r="F484" s="246" t="s">
        <v>607</v>
      </c>
      <c r="G484" s="244"/>
      <c r="H484" s="247">
        <v>1145.5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167</v>
      </c>
      <c r="AU484" s="253" t="s">
        <v>81</v>
      </c>
      <c r="AV484" s="14" t="s">
        <v>81</v>
      </c>
      <c r="AW484" s="14" t="s">
        <v>33</v>
      </c>
      <c r="AX484" s="14" t="s">
        <v>72</v>
      </c>
      <c r="AY484" s="253" t="s">
        <v>157</v>
      </c>
    </row>
    <row r="485" s="13" customFormat="1">
      <c r="A485" s="13"/>
      <c r="B485" s="233"/>
      <c r="C485" s="234"/>
      <c r="D485" s="228" t="s">
        <v>167</v>
      </c>
      <c r="E485" s="235" t="s">
        <v>19</v>
      </c>
      <c r="F485" s="236" t="s">
        <v>237</v>
      </c>
      <c r="G485" s="234"/>
      <c r="H485" s="235" t="s">
        <v>19</v>
      </c>
      <c r="I485" s="237"/>
      <c r="J485" s="234"/>
      <c r="K485" s="234"/>
      <c r="L485" s="238"/>
      <c r="M485" s="239"/>
      <c r="N485" s="240"/>
      <c r="O485" s="240"/>
      <c r="P485" s="240"/>
      <c r="Q485" s="240"/>
      <c r="R485" s="240"/>
      <c r="S485" s="240"/>
      <c r="T485" s="24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2" t="s">
        <v>167</v>
      </c>
      <c r="AU485" s="242" t="s">
        <v>81</v>
      </c>
      <c r="AV485" s="13" t="s">
        <v>79</v>
      </c>
      <c r="AW485" s="13" t="s">
        <v>33</v>
      </c>
      <c r="AX485" s="13" t="s">
        <v>72</v>
      </c>
      <c r="AY485" s="242" t="s">
        <v>157</v>
      </c>
    </row>
    <row r="486" s="14" customFormat="1">
      <c r="A486" s="14"/>
      <c r="B486" s="243"/>
      <c r="C486" s="244"/>
      <c r="D486" s="228" t="s">
        <v>167</v>
      </c>
      <c r="E486" s="245" t="s">
        <v>19</v>
      </c>
      <c r="F486" s="246" t="s">
        <v>238</v>
      </c>
      <c r="G486" s="244"/>
      <c r="H486" s="247">
        <v>108.65000000000001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167</v>
      </c>
      <c r="AU486" s="253" t="s">
        <v>81</v>
      </c>
      <c r="AV486" s="14" t="s">
        <v>81</v>
      </c>
      <c r="AW486" s="14" t="s">
        <v>33</v>
      </c>
      <c r="AX486" s="14" t="s">
        <v>72</v>
      </c>
      <c r="AY486" s="253" t="s">
        <v>157</v>
      </c>
    </row>
    <row r="487" s="13" customFormat="1">
      <c r="A487" s="13"/>
      <c r="B487" s="233"/>
      <c r="C487" s="234"/>
      <c r="D487" s="228" t="s">
        <v>167</v>
      </c>
      <c r="E487" s="235" t="s">
        <v>19</v>
      </c>
      <c r="F487" s="236" t="s">
        <v>239</v>
      </c>
      <c r="G487" s="234"/>
      <c r="H487" s="235" t="s">
        <v>19</v>
      </c>
      <c r="I487" s="237"/>
      <c r="J487" s="234"/>
      <c r="K487" s="234"/>
      <c r="L487" s="238"/>
      <c r="M487" s="239"/>
      <c r="N487" s="240"/>
      <c r="O487" s="240"/>
      <c r="P487" s="240"/>
      <c r="Q487" s="240"/>
      <c r="R487" s="240"/>
      <c r="S487" s="240"/>
      <c r="T487" s="24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2" t="s">
        <v>167</v>
      </c>
      <c r="AU487" s="242" t="s">
        <v>81</v>
      </c>
      <c r="AV487" s="13" t="s">
        <v>79</v>
      </c>
      <c r="AW487" s="13" t="s">
        <v>33</v>
      </c>
      <c r="AX487" s="13" t="s">
        <v>72</v>
      </c>
      <c r="AY487" s="242" t="s">
        <v>157</v>
      </c>
    </row>
    <row r="488" s="14" customFormat="1">
      <c r="A488" s="14"/>
      <c r="B488" s="243"/>
      <c r="C488" s="244"/>
      <c r="D488" s="228" t="s">
        <v>167</v>
      </c>
      <c r="E488" s="245" t="s">
        <v>19</v>
      </c>
      <c r="F488" s="246" t="s">
        <v>192</v>
      </c>
      <c r="G488" s="244"/>
      <c r="H488" s="247">
        <v>5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167</v>
      </c>
      <c r="AU488" s="253" t="s">
        <v>81</v>
      </c>
      <c r="AV488" s="14" t="s">
        <v>81</v>
      </c>
      <c r="AW488" s="14" t="s">
        <v>33</v>
      </c>
      <c r="AX488" s="14" t="s">
        <v>72</v>
      </c>
      <c r="AY488" s="253" t="s">
        <v>157</v>
      </c>
    </row>
    <row r="489" s="13" customFormat="1">
      <c r="A489" s="13"/>
      <c r="B489" s="233"/>
      <c r="C489" s="234"/>
      <c r="D489" s="228" t="s">
        <v>167</v>
      </c>
      <c r="E489" s="235" t="s">
        <v>19</v>
      </c>
      <c r="F489" s="236" t="s">
        <v>608</v>
      </c>
      <c r="G489" s="234"/>
      <c r="H489" s="235" t="s">
        <v>19</v>
      </c>
      <c r="I489" s="237"/>
      <c r="J489" s="234"/>
      <c r="K489" s="234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167</v>
      </c>
      <c r="AU489" s="242" t="s">
        <v>81</v>
      </c>
      <c r="AV489" s="13" t="s">
        <v>79</v>
      </c>
      <c r="AW489" s="13" t="s">
        <v>33</v>
      </c>
      <c r="AX489" s="13" t="s">
        <v>72</v>
      </c>
      <c r="AY489" s="242" t="s">
        <v>157</v>
      </c>
    </row>
    <row r="490" s="14" customFormat="1">
      <c r="A490" s="14"/>
      <c r="B490" s="243"/>
      <c r="C490" s="244"/>
      <c r="D490" s="228" t="s">
        <v>167</v>
      </c>
      <c r="E490" s="245" t="s">
        <v>19</v>
      </c>
      <c r="F490" s="246" t="s">
        <v>241</v>
      </c>
      <c r="G490" s="244"/>
      <c r="H490" s="247">
        <v>28.32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167</v>
      </c>
      <c r="AU490" s="253" t="s">
        <v>81</v>
      </c>
      <c r="AV490" s="14" t="s">
        <v>81</v>
      </c>
      <c r="AW490" s="14" t="s">
        <v>33</v>
      </c>
      <c r="AX490" s="14" t="s">
        <v>72</v>
      </c>
      <c r="AY490" s="253" t="s">
        <v>157</v>
      </c>
    </row>
    <row r="491" s="15" customFormat="1">
      <c r="A491" s="15"/>
      <c r="B491" s="254"/>
      <c r="C491" s="255"/>
      <c r="D491" s="228" t="s">
        <v>167</v>
      </c>
      <c r="E491" s="256" t="s">
        <v>19</v>
      </c>
      <c r="F491" s="257" t="s">
        <v>170</v>
      </c>
      <c r="G491" s="255"/>
      <c r="H491" s="258">
        <v>1287.47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4" t="s">
        <v>167</v>
      </c>
      <c r="AU491" s="264" t="s">
        <v>81</v>
      </c>
      <c r="AV491" s="15" t="s">
        <v>163</v>
      </c>
      <c r="AW491" s="15" t="s">
        <v>33</v>
      </c>
      <c r="AX491" s="15" t="s">
        <v>79</v>
      </c>
      <c r="AY491" s="264" t="s">
        <v>157</v>
      </c>
    </row>
    <row r="492" s="12" customFormat="1" ht="22.8" customHeight="1">
      <c r="A492" s="12"/>
      <c r="B492" s="199"/>
      <c r="C492" s="200"/>
      <c r="D492" s="201" t="s">
        <v>71</v>
      </c>
      <c r="E492" s="213" t="s">
        <v>614</v>
      </c>
      <c r="F492" s="213" t="s">
        <v>615</v>
      </c>
      <c r="G492" s="200"/>
      <c r="H492" s="200"/>
      <c r="I492" s="203"/>
      <c r="J492" s="214">
        <f>BK492</f>
        <v>0</v>
      </c>
      <c r="K492" s="200"/>
      <c r="L492" s="205"/>
      <c r="M492" s="206"/>
      <c r="N492" s="207"/>
      <c r="O492" s="207"/>
      <c r="P492" s="208">
        <f>SUM(P493:P494)</f>
        <v>0</v>
      </c>
      <c r="Q492" s="207"/>
      <c r="R492" s="208">
        <f>SUM(R493:R494)</f>
        <v>0</v>
      </c>
      <c r="S492" s="207"/>
      <c r="T492" s="209">
        <f>SUM(T493:T494)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0" t="s">
        <v>79</v>
      </c>
      <c r="AT492" s="211" t="s">
        <v>71</v>
      </c>
      <c r="AU492" s="211" t="s">
        <v>79</v>
      </c>
      <c r="AY492" s="210" t="s">
        <v>157</v>
      </c>
      <c r="BK492" s="212">
        <f>SUM(BK493:BK494)</f>
        <v>0</v>
      </c>
    </row>
    <row r="493" s="2" customFormat="1" ht="24.15" customHeight="1">
      <c r="A493" s="40"/>
      <c r="B493" s="41"/>
      <c r="C493" s="215" t="s">
        <v>616</v>
      </c>
      <c r="D493" s="215" t="s">
        <v>159</v>
      </c>
      <c r="E493" s="216" t="s">
        <v>617</v>
      </c>
      <c r="F493" s="217" t="s">
        <v>618</v>
      </c>
      <c r="G493" s="218" t="s">
        <v>234</v>
      </c>
      <c r="H493" s="219">
        <v>1259.106</v>
      </c>
      <c r="I493" s="220"/>
      <c r="J493" s="221">
        <f>ROUND(I493*H493,2)</f>
        <v>0</v>
      </c>
      <c r="K493" s="217" t="s">
        <v>173</v>
      </c>
      <c r="L493" s="46"/>
      <c r="M493" s="222" t="s">
        <v>19</v>
      </c>
      <c r="N493" s="223" t="s">
        <v>43</v>
      </c>
      <c r="O493" s="86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163</v>
      </c>
      <c r="AT493" s="226" t="s">
        <v>159</v>
      </c>
      <c r="AU493" s="226" t="s">
        <v>81</v>
      </c>
      <c r="AY493" s="19" t="s">
        <v>157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79</v>
      </c>
      <c r="BK493" s="227">
        <f>ROUND(I493*H493,2)</f>
        <v>0</v>
      </c>
      <c r="BL493" s="19" t="s">
        <v>163</v>
      </c>
      <c r="BM493" s="226" t="s">
        <v>619</v>
      </c>
    </row>
    <row r="494" s="2" customFormat="1">
      <c r="A494" s="40"/>
      <c r="B494" s="41"/>
      <c r="C494" s="42"/>
      <c r="D494" s="265" t="s">
        <v>175</v>
      </c>
      <c r="E494" s="42"/>
      <c r="F494" s="266" t="s">
        <v>620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175</v>
      </c>
      <c r="AU494" s="19" t="s">
        <v>81</v>
      </c>
    </row>
    <row r="495" s="12" customFormat="1" ht="25.92" customHeight="1">
      <c r="A495" s="12"/>
      <c r="B495" s="199"/>
      <c r="C495" s="200"/>
      <c r="D495" s="201" t="s">
        <v>71</v>
      </c>
      <c r="E495" s="202" t="s">
        <v>621</v>
      </c>
      <c r="F495" s="202" t="s">
        <v>622</v>
      </c>
      <c r="G495" s="200"/>
      <c r="H495" s="200"/>
      <c r="I495" s="203"/>
      <c r="J495" s="204">
        <f>BK495</f>
        <v>0</v>
      </c>
      <c r="K495" s="200"/>
      <c r="L495" s="205"/>
      <c r="M495" s="206"/>
      <c r="N495" s="207"/>
      <c r="O495" s="207"/>
      <c r="P495" s="208">
        <f>P496+P501</f>
        <v>0</v>
      </c>
      <c r="Q495" s="207"/>
      <c r="R495" s="208">
        <f>R496+R501</f>
        <v>0</v>
      </c>
      <c r="S495" s="207"/>
      <c r="T495" s="209">
        <f>T496+T501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0" t="s">
        <v>192</v>
      </c>
      <c r="AT495" s="211" t="s">
        <v>71</v>
      </c>
      <c r="AU495" s="211" t="s">
        <v>72</v>
      </c>
      <c r="AY495" s="210" t="s">
        <v>157</v>
      </c>
      <c r="BK495" s="212">
        <f>BK496+BK501</f>
        <v>0</v>
      </c>
    </row>
    <row r="496" s="12" customFormat="1" ht="22.8" customHeight="1">
      <c r="A496" s="12"/>
      <c r="B496" s="199"/>
      <c r="C496" s="200"/>
      <c r="D496" s="201" t="s">
        <v>71</v>
      </c>
      <c r="E496" s="213" t="s">
        <v>623</v>
      </c>
      <c r="F496" s="213" t="s">
        <v>624</v>
      </c>
      <c r="G496" s="200"/>
      <c r="H496" s="200"/>
      <c r="I496" s="203"/>
      <c r="J496" s="214">
        <f>BK496</f>
        <v>0</v>
      </c>
      <c r="K496" s="200"/>
      <c r="L496" s="205"/>
      <c r="M496" s="206"/>
      <c r="N496" s="207"/>
      <c r="O496" s="207"/>
      <c r="P496" s="208">
        <f>SUM(P497:P500)</f>
        <v>0</v>
      </c>
      <c r="Q496" s="207"/>
      <c r="R496" s="208">
        <f>SUM(R497:R500)</f>
        <v>0</v>
      </c>
      <c r="S496" s="207"/>
      <c r="T496" s="209">
        <f>SUM(T497:T500)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10" t="s">
        <v>192</v>
      </c>
      <c r="AT496" s="211" t="s">
        <v>71</v>
      </c>
      <c r="AU496" s="211" t="s">
        <v>79</v>
      </c>
      <c r="AY496" s="210" t="s">
        <v>157</v>
      </c>
      <c r="BK496" s="212">
        <f>SUM(BK497:BK500)</f>
        <v>0</v>
      </c>
    </row>
    <row r="497" s="2" customFormat="1" ht="16.5" customHeight="1">
      <c r="A497" s="40"/>
      <c r="B497" s="41"/>
      <c r="C497" s="215" t="s">
        <v>625</v>
      </c>
      <c r="D497" s="215" t="s">
        <v>159</v>
      </c>
      <c r="E497" s="216" t="s">
        <v>626</v>
      </c>
      <c r="F497" s="217" t="s">
        <v>627</v>
      </c>
      <c r="G497" s="218" t="s">
        <v>120</v>
      </c>
      <c r="H497" s="219">
        <v>1</v>
      </c>
      <c r="I497" s="220"/>
      <c r="J497" s="221">
        <f>ROUND(I497*H497,2)</f>
        <v>0</v>
      </c>
      <c r="K497" s="217" t="s">
        <v>19</v>
      </c>
      <c r="L497" s="46"/>
      <c r="M497" s="222" t="s">
        <v>19</v>
      </c>
      <c r="N497" s="223" t="s">
        <v>43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628</v>
      </c>
      <c r="AT497" s="226" t="s">
        <v>159</v>
      </c>
      <c r="AU497" s="226" t="s">
        <v>81</v>
      </c>
      <c r="AY497" s="19" t="s">
        <v>157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79</v>
      </c>
      <c r="BK497" s="227">
        <f>ROUND(I497*H497,2)</f>
        <v>0</v>
      </c>
      <c r="BL497" s="19" t="s">
        <v>628</v>
      </c>
      <c r="BM497" s="226" t="s">
        <v>629</v>
      </c>
    </row>
    <row r="498" s="2" customFormat="1" ht="16.5" customHeight="1">
      <c r="A498" s="40"/>
      <c r="B498" s="41"/>
      <c r="C498" s="215" t="s">
        <v>630</v>
      </c>
      <c r="D498" s="215" t="s">
        <v>159</v>
      </c>
      <c r="E498" s="216" t="s">
        <v>631</v>
      </c>
      <c r="F498" s="217" t="s">
        <v>632</v>
      </c>
      <c r="G498" s="218" t="s">
        <v>120</v>
      </c>
      <c r="H498" s="219">
        <v>1</v>
      </c>
      <c r="I498" s="220"/>
      <c r="J498" s="221">
        <f>ROUND(I498*H498,2)</f>
        <v>0</v>
      </c>
      <c r="K498" s="217" t="s">
        <v>19</v>
      </c>
      <c r="L498" s="46"/>
      <c r="M498" s="222" t="s">
        <v>19</v>
      </c>
      <c r="N498" s="223" t="s">
        <v>43</v>
      </c>
      <c r="O498" s="86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628</v>
      </c>
      <c r="AT498" s="226" t="s">
        <v>159</v>
      </c>
      <c r="AU498" s="226" t="s">
        <v>81</v>
      </c>
      <c r="AY498" s="19" t="s">
        <v>157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79</v>
      </c>
      <c r="BK498" s="227">
        <f>ROUND(I498*H498,2)</f>
        <v>0</v>
      </c>
      <c r="BL498" s="19" t="s">
        <v>628</v>
      </c>
      <c r="BM498" s="226" t="s">
        <v>633</v>
      </c>
    </row>
    <row r="499" s="2" customFormat="1">
      <c r="A499" s="40"/>
      <c r="B499" s="41"/>
      <c r="C499" s="42"/>
      <c r="D499" s="228" t="s">
        <v>165</v>
      </c>
      <c r="E499" s="42"/>
      <c r="F499" s="229" t="s">
        <v>634</v>
      </c>
      <c r="G499" s="42"/>
      <c r="H499" s="42"/>
      <c r="I499" s="230"/>
      <c r="J499" s="42"/>
      <c r="K499" s="42"/>
      <c r="L499" s="46"/>
      <c r="M499" s="231"/>
      <c r="N499" s="232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165</v>
      </c>
      <c r="AU499" s="19" t="s">
        <v>81</v>
      </c>
    </row>
    <row r="500" s="2" customFormat="1" ht="16.5" customHeight="1">
      <c r="A500" s="40"/>
      <c r="B500" s="41"/>
      <c r="C500" s="215" t="s">
        <v>635</v>
      </c>
      <c r="D500" s="215" t="s">
        <v>159</v>
      </c>
      <c r="E500" s="216" t="s">
        <v>636</v>
      </c>
      <c r="F500" s="217" t="s">
        <v>637</v>
      </c>
      <c r="G500" s="218" t="s">
        <v>120</v>
      </c>
      <c r="H500" s="219">
        <v>1</v>
      </c>
      <c r="I500" s="220"/>
      <c r="J500" s="221">
        <f>ROUND(I500*H500,2)</f>
        <v>0</v>
      </c>
      <c r="K500" s="217" t="s">
        <v>19</v>
      </c>
      <c r="L500" s="46"/>
      <c r="M500" s="222" t="s">
        <v>19</v>
      </c>
      <c r="N500" s="223" t="s">
        <v>43</v>
      </c>
      <c r="O500" s="86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6" t="s">
        <v>628</v>
      </c>
      <c r="AT500" s="226" t="s">
        <v>159</v>
      </c>
      <c r="AU500" s="226" t="s">
        <v>81</v>
      </c>
      <c r="AY500" s="19" t="s">
        <v>157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9" t="s">
        <v>79</v>
      </c>
      <c r="BK500" s="227">
        <f>ROUND(I500*H500,2)</f>
        <v>0</v>
      </c>
      <c r="BL500" s="19" t="s">
        <v>628</v>
      </c>
      <c r="BM500" s="226" t="s">
        <v>638</v>
      </c>
    </row>
    <row r="501" s="12" customFormat="1" ht="22.8" customHeight="1">
      <c r="A501" s="12"/>
      <c r="B501" s="199"/>
      <c r="C501" s="200"/>
      <c r="D501" s="201" t="s">
        <v>71</v>
      </c>
      <c r="E501" s="213" t="s">
        <v>639</v>
      </c>
      <c r="F501" s="213" t="s">
        <v>640</v>
      </c>
      <c r="G501" s="200"/>
      <c r="H501" s="200"/>
      <c r="I501" s="203"/>
      <c r="J501" s="214">
        <f>BK501</f>
        <v>0</v>
      </c>
      <c r="K501" s="200"/>
      <c r="L501" s="205"/>
      <c r="M501" s="206"/>
      <c r="N501" s="207"/>
      <c r="O501" s="207"/>
      <c r="P501" s="208">
        <f>SUM(P502:P504)</f>
        <v>0</v>
      </c>
      <c r="Q501" s="207"/>
      <c r="R501" s="208">
        <f>SUM(R502:R504)</f>
        <v>0</v>
      </c>
      <c r="S501" s="207"/>
      <c r="T501" s="209">
        <f>SUM(T502:T504)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0" t="s">
        <v>192</v>
      </c>
      <c r="AT501" s="211" t="s">
        <v>71</v>
      </c>
      <c r="AU501" s="211" t="s">
        <v>79</v>
      </c>
      <c r="AY501" s="210" t="s">
        <v>157</v>
      </c>
      <c r="BK501" s="212">
        <f>SUM(BK502:BK504)</f>
        <v>0</v>
      </c>
    </row>
    <row r="502" s="2" customFormat="1" ht="16.5" customHeight="1">
      <c r="A502" s="40"/>
      <c r="B502" s="41"/>
      <c r="C502" s="215" t="s">
        <v>641</v>
      </c>
      <c r="D502" s="215" t="s">
        <v>159</v>
      </c>
      <c r="E502" s="216" t="s">
        <v>642</v>
      </c>
      <c r="F502" s="217" t="s">
        <v>640</v>
      </c>
      <c r="G502" s="218" t="s">
        <v>120</v>
      </c>
      <c r="H502" s="219">
        <v>1</v>
      </c>
      <c r="I502" s="220"/>
      <c r="J502" s="221">
        <f>ROUND(I502*H502,2)</f>
        <v>0</v>
      </c>
      <c r="K502" s="217" t="s">
        <v>19</v>
      </c>
      <c r="L502" s="46"/>
      <c r="M502" s="222" t="s">
        <v>19</v>
      </c>
      <c r="N502" s="223" t="s">
        <v>43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628</v>
      </c>
      <c r="AT502" s="226" t="s">
        <v>159</v>
      </c>
      <c r="AU502" s="226" t="s">
        <v>81</v>
      </c>
      <c r="AY502" s="19" t="s">
        <v>157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79</v>
      </c>
      <c r="BK502" s="227">
        <f>ROUND(I502*H502,2)</f>
        <v>0</v>
      </c>
      <c r="BL502" s="19" t="s">
        <v>628</v>
      </c>
      <c r="BM502" s="226" t="s">
        <v>643</v>
      </c>
    </row>
    <row r="503" s="2" customFormat="1" ht="16.5" customHeight="1">
      <c r="A503" s="40"/>
      <c r="B503" s="41"/>
      <c r="C503" s="215" t="s">
        <v>644</v>
      </c>
      <c r="D503" s="215" t="s">
        <v>159</v>
      </c>
      <c r="E503" s="216" t="s">
        <v>645</v>
      </c>
      <c r="F503" s="217" t="s">
        <v>646</v>
      </c>
      <c r="G503" s="218" t="s">
        <v>647</v>
      </c>
      <c r="H503" s="219">
        <v>1</v>
      </c>
      <c r="I503" s="220"/>
      <c r="J503" s="221">
        <f>ROUND(I503*H503,2)</f>
        <v>0</v>
      </c>
      <c r="K503" s="217" t="s">
        <v>19</v>
      </c>
      <c r="L503" s="46"/>
      <c r="M503" s="222" t="s">
        <v>19</v>
      </c>
      <c r="N503" s="223" t="s">
        <v>43</v>
      </c>
      <c r="O503" s="86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628</v>
      </c>
      <c r="AT503" s="226" t="s">
        <v>159</v>
      </c>
      <c r="AU503" s="226" t="s">
        <v>81</v>
      </c>
      <c r="AY503" s="19" t="s">
        <v>157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79</v>
      </c>
      <c r="BK503" s="227">
        <f>ROUND(I503*H503,2)</f>
        <v>0</v>
      </c>
      <c r="BL503" s="19" t="s">
        <v>628</v>
      </c>
      <c r="BM503" s="226" t="s">
        <v>648</v>
      </c>
    </row>
    <row r="504" s="2" customFormat="1" ht="16.5" customHeight="1">
      <c r="A504" s="40"/>
      <c r="B504" s="41"/>
      <c r="C504" s="215" t="s">
        <v>649</v>
      </c>
      <c r="D504" s="215" t="s">
        <v>159</v>
      </c>
      <c r="E504" s="216" t="s">
        <v>650</v>
      </c>
      <c r="F504" s="217" t="s">
        <v>651</v>
      </c>
      <c r="G504" s="218" t="s">
        <v>120</v>
      </c>
      <c r="H504" s="219">
        <v>1</v>
      </c>
      <c r="I504" s="220"/>
      <c r="J504" s="221">
        <f>ROUND(I504*H504,2)</f>
        <v>0</v>
      </c>
      <c r="K504" s="217" t="s">
        <v>19</v>
      </c>
      <c r="L504" s="46"/>
      <c r="M504" s="277" t="s">
        <v>19</v>
      </c>
      <c r="N504" s="278" t="s">
        <v>43</v>
      </c>
      <c r="O504" s="279"/>
      <c r="P504" s="280">
        <f>O504*H504</f>
        <v>0</v>
      </c>
      <c r="Q504" s="280">
        <v>0</v>
      </c>
      <c r="R504" s="280">
        <f>Q504*H504</f>
        <v>0</v>
      </c>
      <c r="S504" s="280">
        <v>0</v>
      </c>
      <c r="T504" s="281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6" t="s">
        <v>628</v>
      </c>
      <c r="AT504" s="226" t="s">
        <v>159</v>
      </c>
      <c r="AU504" s="226" t="s">
        <v>81</v>
      </c>
      <c r="AY504" s="19" t="s">
        <v>157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9" t="s">
        <v>79</v>
      </c>
      <c r="BK504" s="227">
        <f>ROUND(I504*H504,2)</f>
        <v>0</v>
      </c>
      <c r="BL504" s="19" t="s">
        <v>628</v>
      </c>
      <c r="BM504" s="226" t="s">
        <v>652</v>
      </c>
    </row>
    <row r="505" s="2" customFormat="1" ht="6.96" customHeight="1">
      <c r="A505" s="40"/>
      <c r="B505" s="61"/>
      <c r="C505" s="62"/>
      <c r="D505" s="62"/>
      <c r="E505" s="62"/>
      <c r="F505" s="62"/>
      <c r="G505" s="62"/>
      <c r="H505" s="62"/>
      <c r="I505" s="62"/>
      <c r="J505" s="62"/>
      <c r="K505" s="62"/>
      <c r="L505" s="46"/>
      <c r="M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</sheetData>
  <sheetProtection sheet="1" autoFilter="0" formatColumns="0" formatRows="0" objects="1" scenarios="1" spinCount="100000" saltValue="n9zW8sjgAmAXYrY+05W2y5SxkIq1MhN3183+KgsO8PB2iIRIdLw+/fa0fL2nOy9Q6e48b0z//c4lG2Z0ZKgfsQ==" hashValue="dar8DQarlWYn51+PSqbnqy1YleNdn+rXNdCGM8awvyHiT3KqU4TGp5/zTBva7KJmbRd7iJ7mPL2gDKcmHHgYSg==" algorithmName="SHA-512" password="CC35"/>
  <autoFilter ref="C96:K50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6" r:id="rId1" display="https://podminky.urs.cz/item/CS_URS_2024_02/113154553"/>
    <hyperlink ref="F112" r:id="rId2" display="https://podminky.urs.cz/item/CS_URS_2024_02/113107242"/>
    <hyperlink ref="F118" r:id="rId3" display="https://podminky.urs.cz/item/CS_URS_2024_02/113107241"/>
    <hyperlink ref="F123" r:id="rId4" display="https://podminky.urs.cz/item/CS_URS_2024_02/113106187"/>
    <hyperlink ref="F129" r:id="rId5" display="https://podminky.urs.cz/item/CS_URS_2024_02/113106171"/>
    <hyperlink ref="F135" r:id="rId6" display="https://podminky.urs.cz/item/CS_URS_2024_02/113107224"/>
    <hyperlink ref="F141" r:id="rId7" display="https://podminky.urs.cz/item/CS_URS_2024_02/113202111"/>
    <hyperlink ref="F162" r:id="rId8" display="https://podminky.urs.cz/item/CS_URS_2024_02/122151106"/>
    <hyperlink ref="F173" r:id="rId9" display="https://podminky.urs.cz/item/CS_URS_2024_02/132151104"/>
    <hyperlink ref="F186" r:id="rId10" display="https://podminky.urs.cz/item/CS_URS_2024_02/175151101"/>
    <hyperlink ref="F194" r:id="rId11" display="https://podminky.urs.cz/item/CS_URS_2024_02/174151101"/>
    <hyperlink ref="F206" r:id="rId12" display="https://podminky.urs.cz/item/CS_URS_2024_02/171151103"/>
    <hyperlink ref="F225" r:id="rId13" display="https://podminky.urs.cz/item/CS_URS_2024_02/181951112"/>
    <hyperlink ref="F237" r:id="rId14" display="https://podminky.urs.cz/item/CS_URS_2024_02/212751106"/>
    <hyperlink ref="F243" r:id="rId15" display="https://podminky.urs.cz/item/CS_URS_2024_02/451541111"/>
    <hyperlink ref="F249" r:id="rId16" display="https://podminky.urs.cz/item/CS_URS_2024_02/564861111"/>
    <hyperlink ref="F258" r:id="rId17" display="https://podminky.urs.cz/item/CS_URS_2024_02/564952111"/>
    <hyperlink ref="F263" r:id="rId18" display="https://podminky.urs.cz/item/CS_URS_2024_02/564951313"/>
    <hyperlink ref="F272" r:id="rId19" display="https://podminky.urs.cz/item/CS_URS_2024_02/577176121"/>
    <hyperlink ref="F277" r:id="rId20" display="https://podminky.urs.cz/item/CS_URS_2024_02/573231106"/>
    <hyperlink ref="F282" r:id="rId21" display="https://podminky.urs.cz/item/CS_URS_2024_02/577134221"/>
    <hyperlink ref="F287" r:id="rId22" display="https://podminky.urs.cz/item/CS_URS_2024_02/596211113"/>
    <hyperlink ref="F300" r:id="rId23" display="https://podminky.urs.cz/item/CS_URS_2024_02/596212213"/>
    <hyperlink ref="F315" r:id="rId24" display="https://podminky.urs.cz/item/CS_URS_2024_02/596412210"/>
    <hyperlink ref="F329" r:id="rId25" display="https://podminky.urs.cz/item/CS_URS_2024_02/871313121"/>
    <hyperlink ref="F336" r:id="rId26" display="https://podminky.urs.cz/item/CS_URS_2024_02/877310310"/>
    <hyperlink ref="F345" r:id="rId27" display="https://podminky.urs.cz/item/CS_URS_2024_02/895941302"/>
    <hyperlink ref="F353" r:id="rId28" display="https://podminky.urs.cz/item/CS_URS_2024_02/895941332"/>
    <hyperlink ref="F360" r:id="rId29" display="https://podminky.urs.cz/item/CS_URS_2024_02/895941362"/>
    <hyperlink ref="F367" r:id="rId30" display="https://podminky.urs.cz/item/CS_URS_2024_02/895941313"/>
    <hyperlink ref="F374" r:id="rId31" display="https://podminky.urs.cz/item/CS_URS_2024_02/899204112"/>
    <hyperlink ref="F387" r:id="rId32" display="https://podminky.urs.cz/item/CS_URS_2023_01/899331111"/>
    <hyperlink ref="F392" r:id="rId33" display="https://podminky.urs.cz/item/CS_URS_2023_01/899431111"/>
    <hyperlink ref="F397" r:id="rId34" display="https://podminky.urs.cz/item/CS_URS_2024_02/916131213"/>
    <hyperlink ref="F406" r:id="rId35" display="https://podminky.urs.cz/item/CS_URS_2024_02/916111123"/>
    <hyperlink ref="F415" r:id="rId36" display="https://podminky.urs.cz/item/CS_URS_2024_02/916231213"/>
    <hyperlink ref="F424" r:id="rId37" display="https://podminky.urs.cz/item/CS_URS_2024_02/979054451"/>
    <hyperlink ref="F429" r:id="rId38" display="https://podminky.urs.cz/item/CS_URS_2024_02/979071121"/>
    <hyperlink ref="F434" r:id="rId39" display="https://podminky.urs.cz/item/CS_URS_2024_02/919735112"/>
    <hyperlink ref="F438" r:id="rId40" display="https://podminky.urs.cz/item/CS_URS_2024_02/919732211"/>
    <hyperlink ref="F442" r:id="rId41" display="https://podminky.urs.cz/item/CS_URS_2024_02/966006132"/>
    <hyperlink ref="F446" r:id="rId42" display="https://podminky.urs.cz/item/CS_URS_2024_02/914111111"/>
    <hyperlink ref="F450" r:id="rId43" display="https://podminky.urs.cz/item/CS_URS_2024_02/914511112"/>
    <hyperlink ref="F454" r:id="rId44" display="https://podminky.urs.cz/item/CS_URS_2024_02/915121121"/>
    <hyperlink ref="F458" r:id="rId45" display="https://podminky.urs.cz/item/CS_URS_2024_02/915221122"/>
    <hyperlink ref="F470" r:id="rId46" display="https://podminky.urs.cz/item/CS_URS_2024_02/997221611"/>
    <hyperlink ref="F494" r:id="rId47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komunikace, výměna vodovodu a opravy na kanalizaci v Klatovech 2025, 2. část</v>
      </c>
      <c r="F7" s="145"/>
      <c r="G7" s="145"/>
      <c r="H7" s="145"/>
      <c r="L7" s="22"/>
    </row>
    <row r="8" s="1" customFormat="1" ht="12" customHeight="1">
      <c r="B8" s="22"/>
      <c r="D8" s="145" t="s">
        <v>117</v>
      </c>
      <c r="L8" s="22"/>
    </row>
    <row r="9" s="2" customFormat="1" ht="16.5" customHeight="1">
      <c r="A9" s="40"/>
      <c r="B9" s="46"/>
      <c r="C9" s="40"/>
      <c r="D9" s="40"/>
      <c r="E9" s="146" t="s">
        <v>122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653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125</v>
      </c>
      <c r="G14" s="40"/>
      <c r="H14" s="40"/>
      <c r="I14" s="145" t="s">
        <v>23</v>
      </c>
      <c r="J14" s="149" t="str">
        <f>'Rekapitulace stavby'!AN8</f>
        <v>2. 12. 2024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Klatovy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Ing. Tomáš Macán</v>
      </c>
      <c r="F23" s="40"/>
      <c r="G23" s="40"/>
      <c r="H23" s="40"/>
      <c r="I23" s="145" t="s">
        <v>28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Žižkovský Petr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ROUND((SUM(BE93:BE352)),  2)</f>
        <v>0</v>
      </c>
      <c r="G35" s="40"/>
      <c r="H35" s="40"/>
      <c r="I35" s="160">
        <v>0.20999999999999999</v>
      </c>
      <c r="J35" s="159">
        <f>ROUND(((SUM(BE93:BE352))*I35),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ROUND((SUM(BF93:BF352)),  2)</f>
        <v>0</v>
      </c>
      <c r="G36" s="40"/>
      <c r="H36" s="40"/>
      <c r="I36" s="160">
        <v>0.12</v>
      </c>
      <c r="J36" s="159">
        <f>ROUND(((SUM(BF93:BF352))*I36),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ROUND((SUM(BG93:BG352)),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ROUND((SUM(BH93:BH352)),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ROUND((SUM(BI93:BI352)),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komunikace, výměna vodovodu a opravy na kanalizaci v Klatovech 2025, 2.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201 - VÝMĚNA VODOVODU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2. 12. 2024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Klatovy</v>
      </c>
      <c r="G58" s="42"/>
      <c r="H58" s="42"/>
      <c r="I58" s="34" t="s">
        <v>31</v>
      </c>
      <c r="J58" s="38" t="str">
        <f>E23</f>
        <v xml:space="preserve"> Ing. Tomáš Macán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Žižkovský Petr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77"/>
      <c r="C64" s="178"/>
      <c r="D64" s="179" t="s">
        <v>130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131</v>
      </c>
      <c r="E65" s="185"/>
      <c r="F65" s="185"/>
      <c r="G65" s="185"/>
      <c r="H65" s="185"/>
      <c r="I65" s="185"/>
      <c r="J65" s="186">
        <f>J95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133</v>
      </c>
      <c r="E66" s="185"/>
      <c r="F66" s="185"/>
      <c r="G66" s="185"/>
      <c r="H66" s="185"/>
      <c r="I66" s="185"/>
      <c r="J66" s="186">
        <f>J192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654</v>
      </c>
      <c r="E67" s="185"/>
      <c r="F67" s="185"/>
      <c r="G67" s="185"/>
      <c r="H67" s="185"/>
      <c r="I67" s="185"/>
      <c r="J67" s="186">
        <f>J198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135</v>
      </c>
      <c r="E68" s="185"/>
      <c r="F68" s="185"/>
      <c r="G68" s="185"/>
      <c r="H68" s="185"/>
      <c r="I68" s="185"/>
      <c r="J68" s="186">
        <f>J213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136</v>
      </c>
      <c r="E69" s="185"/>
      <c r="F69" s="185"/>
      <c r="G69" s="185"/>
      <c r="H69" s="185"/>
      <c r="I69" s="185"/>
      <c r="J69" s="186">
        <f>J328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137</v>
      </c>
      <c r="E70" s="185"/>
      <c r="F70" s="185"/>
      <c r="G70" s="185"/>
      <c r="H70" s="185"/>
      <c r="I70" s="185"/>
      <c r="J70" s="186">
        <f>J337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138</v>
      </c>
      <c r="E71" s="185"/>
      <c r="F71" s="185"/>
      <c r="G71" s="185"/>
      <c r="H71" s="185"/>
      <c r="I71" s="185"/>
      <c r="J71" s="186">
        <f>J348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142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Oprava povrchu komunikace, výměna vodovodu a opravy na kanalizaci v Klatovech 2025, 2. část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117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122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123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201 - VÝMĚNA VODOVODU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2. 12. 2024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Město Klatovy</v>
      </c>
      <c r="G89" s="42"/>
      <c r="H89" s="42"/>
      <c r="I89" s="34" t="s">
        <v>31</v>
      </c>
      <c r="J89" s="38" t="str">
        <f>E23</f>
        <v xml:space="preserve"> Ing. Tomáš Macán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>Žižkovský Petr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143</v>
      </c>
      <c r="D92" s="191" t="s">
        <v>57</v>
      </c>
      <c r="E92" s="191" t="s">
        <v>53</v>
      </c>
      <c r="F92" s="191" t="s">
        <v>54</v>
      </c>
      <c r="G92" s="191" t="s">
        <v>144</v>
      </c>
      <c r="H92" s="191" t="s">
        <v>145</v>
      </c>
      <c r="I92" s="191" t="s">
        <v>146</v>
      </c>
      <c r="J92" s="191" t="s">
        <v>128</v>
      </c>
      <c r="K92" s="192" t="s">
        <v>147</v>
      </c>
      <c r="L92" s="193"/>
      <c r="M92" s="94" t="s">
        <v>19</v>
      </c>
      <c r="N92" s="95" t="s">
        <v>42</v>
      </c>
      <c r="O92" s="95" t="s">
        <v>148</v>
      </c>
      <c r="P92" s="95" t="s">
        <v>149</v>
      </c>
      <c r="Q92" s="95" t="s">
        <v>150</v>
      </c>
      <c r="R92" s="95" t="s">
        <v>151</v>
      </c>
      <c r="S92" s="95" t="s">
        <v>152</v>
      </c>
      <c r="T92" s="96" t="s">
        <v>153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154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129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155</v>
      </c>
      <c r="F94" s="202" t="s">
        <v>156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P95+P192+P198+P213+P328+P337+P348</f>
        <v>0</v>
      </c>
      <c r="Q94" s="207"/>
      <c r="R94" s="208">
        <f>R95+R192+R198+R213+R328+R337+R348</f>
        <v>0</v>
      </c>
      <c r="S94" s="207"/>
      <c r="T94" s="209">
        <f>T95+T192+T198+T213+T328+T337+T348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79</v>
      </c>
      <c r="AT94" s="211" t="s">
        <v>71</v>
      </c>
      <c r="AU94" s="211" t="s">
        <v>72</v>
      </c>
      <c r="AY94" s="210" t="s">
        <v>157</v>
      </c>
      <c r="BK94" s="212">
        <f>BK95+BK192+BK198+BK213+BK328+BK337+BK348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79</v>
      </c>
      <c r="F95" s="213" t="s">
        <v>158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SUM(P96:P191)</f>
        <v>0</v>
      </c>
      <c r="Q95" s="207"/>
      <c r="R95" s="208">
        <f>SUM(R96:R191)</f>
        <v>0</v>
      </c>
      <c r="S95" s="207"/>
      <c r="T95" s="209">
        <f>SUM(T96:T191)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79</v>
      </c>
      <c r="AT95" s="211" t="s">
        <v>71</v>
      </c>
      <c r="AU95" s="211" t="s">
        <v>79</v>
      </c>
      <c r="AY95" s="210" t="s">
        <v>157</v>
      </c>
      <c r="BK95" s="212">
        <f>SUM(BK96:BK191)</f>
        <v>0</v>
      </c>
    </row>
    <row r="96" s="2" customFormat="1" ht="37.8" customHeight="1">
      <c r="A96" s="40"/>
      <c r="B96" s="41"/>
      <c r="C96" s="215" t="s">
        <v>79</v>
      </c>
      <c r="D96" s="215" t="s">
        <v>159</v>
      </c>
      <c r="E96" s="216" t="s">
        <v>655</v>
      </c>
      <c r="F96" s="217" t="s">
        <v>656</v>
      </c>
      <c r="G96" s="218" t="s">
        <v>162</v>
      </c>
      <c r="H96" s="219">
        <v>10</v>
      </c>
      <c r="I96" s="220"/>
      <c r="J96" s="221">
        <f>ROUND(I96*H96,2)</f>
        <v>0</v>
      </c>
      <c r="K96" s="217" t="s">
        <v>657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163</v>
      </c>
      <c r="AT96" s="226" t="s">
        <v>159</v>
      </c>
      <c r="AU96" s="226" t="s">
        <v>81</v>
      </c>
      <c r="AY96" s="19" t="s">
        <v>157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79</v>
      </c>
      <c r="BK96" s="227">
        <f>ROUND(I96*H96,2)</f>
        <v>0</v>
      </c>
      <c r="BL96" s="19" t="s">
        <v>163</v>
      </c>
      <c r="BM96" s="226" t="s">
        <v>81</v>
      </c>
    </row>
    <row r="97" s="2" customFormat="1">
      <c r="A97" s="40"/>
      <c r="B97" s="41"/>
      <c r="C97" s="42"/>
      <c r="D97" s="265" t="s">
        <v>175</v>
      </c>
      <c r="E97" s="42"/>
      <c r="F97" s="266" t="s">
        <v>658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175</v>
      </c>
      <c r="AU97" s="19" t="s">
        <v>81</v>
      </c>
    </row>
    <row r="98" s="13" customFormat="1">
      <c r="A98" s="13"/>
      <c r="B98" s="233"/>
      <c r="C98" s="234"/>
      <c r="D98" s="228" t="s">
        <v>167</v>
      </c>
      <c r="E98" s="235" t="s">
        <v>19</v>
      </c>
      <c r="F98" s="236" t="s">
        <v>659</v>
      </c>
      <c r="G98" s="234"/>
      <c r="H98" s="235" t="s">
        <v>19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167</v>
      </c>
      <c r="AU98" s="242" t="s">
        <v>81</v>
      </c>
      <c r="AV98" s="13" t="s">
        <v>79</v>
      </c>
      <c r="AW98" s="13" t="s">
        <v>33</v>
      </c>
      <c r="AX98" s="13" t="s">
        <v>72</v>
      </c>
      <c r="AY98" s="242" t="s">
        <v>157</v>
      </c>
    </row>
    <row r="99" s="14" customFormat="1">
      <c r="A99" s="14"/>
      <c r="B99" s="243"/>
      <c r="C99" s="244"/>
      <c r="D99" s="228" t="s">
        <v>167</v>
      </c>
      <c r="E99" s="245" t="s">
        <v>19</v>
      </c>
      <c r="F99" s="246" t="s">
        <v>226</v>
      </c>
      <c r="G99" s="244"/>
      <c r="H99" s="247">
        <v>10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167</v>
      </c>
      <c r="AU99" s="253" t="s">
        <v>81</v>
      </c>
      <c r="AV99" s="14" t="s">
        <v>81</v>
      </c>
      <c r="AW99" s="14" t="s">
        <v>33</v>
      </c>
      <c r="AX99" s="14" t="s">
        <v>72</v>
      </c>
      <c r="AY99" s="253" t="s">
        <v>157</v>
      </c>
    </row>
    <row r="100" s="15" customFormat="1">
      <c r="A100" s="15"/>
      <c r="B100" s="254"/>
      <c r="C100" s="255"/>
      <c r="D100" s="228" t="s">
        <v>167</v>
      </c>
      <c r="E100" s="256" t="s">
        <v>19</v>
      </c>
      <c r="F100" s="257" t="s">
        <v>170</v>
      </c>
      <c r="G100" s="255"/>
      <c r="H100" s="258">
        <v>10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4" t="s">
        <v>167</v>
      </c>
      <c r="AU100" s="264" t="s">
        <v>81</v>
      </c>
      <c r="AV100" s="15" t="s">
        <v>163</v>
      </c>
      <c r="AW100" s="15" t="s">
        <v>33</v>
      </c>
      <c r="AX100" s="15" t="s">
        <v>79</v>
      </c>
      <c r="AY100" s="264" t="s">
        <v>157</v>
      </c>
    </row>
    <row r="101" s="2" customFormat="1" ht="37.8" customHeight="1">
      <c r="A101" s="40"/>
      <c r="B101" s="41"/>
      <c r="C101" s="215" t="s">
        <v>81</v>
      </c>
      <c r="D101" s="215" t="s">
        <v>159</v>
      </c>
      <c r="E101" s="216" t="s">
        <v>660</v>
      </c>
      <c r="F101" s="217" t="s">
        <v>661</v>
      </c>
      <c r="G101" s="218" t="s">
        <v>162</v>
      </c>
      <c r="H101" s="219">
        <v>41.600000000000001</v>
      </c>
      <c r="I101" s="220"/>
      <c r="J101" s="221">
        <f>ROUND(I101*H101,2)</f>
        <v>0</v>
      </c>
      <c r="K101" s="217" t="s">
        <v>657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163</v>
      </c>
      <c r="AT101" s="226" t="s">
        <v>159</v>
      </c>
      <c r="AU101" s="226" t="s">
        <v>81</v>
      </c>
      <c r="AY101" s="19" t="s">
        <v>157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79</v>
      </c>
      <c r="BK101" s="227">
        <f>ROUND(I101*H101,2)</f>
        <v>0</v>
      </c>
      <c r="BL101" s="19" t="s">
        <v>163</v>
      </c>
      <c r="BM101" s="226" t="s">
        <v>163</v>
      </c>
    </row>
    <row r="102" s="2" customFormat="1">
      <c r="A102" s="40"/>
      <c r="B102" s="41"/>
      <c r="C102" s="42"/>
      <c r="D102" s="265" t="s">
        <v>175</v>
      </c>
      <c r="E102" s="42"/>
      <c r="F102" s="266" t="s">
        <v>662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175</v>
      </c>
      <c r="AU102" s="19" t="s">
        <v>81</v>
      </c>
    </row>
    <row r="103" s="13" customFormat="1">
      <c r="A103" s="13"/>
      <c r="B103" s="233"/>
      <c r="C103" s="234"/>
      <c r="D103" s="228" t="s">
        <v>167</v>
      </c>
      <c r="E103" s="235" t="s">
        <v>19</v>
      </c>
      <c r="F103" s="236" t="s">
        <v>663</v>
      </c>
      <c r="G103" s="234"/>
      <c r="H103" s="235" t="s">
        <v>19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167</v>
      </c>
      <c r="AU103" s="242" t="s">
        <v>81</v>
      </c>
      <c r="AV103" s="13" t="s">
        <v>79</v>
      </c>
      <c r="AW103" s="13" t="s">
        <v>33</v>
      </c>
      <c r="AX103" s="13" t="s">
        <v>72</v>
      </c>
      <c r="AY103" s="242" t="s">
        <v>157</v>
      </c>
    </row>
    <row r="104" s="14" customFormat="1">
      <c r="A104" s="14"/>
      <c r="B104" s="243"/>
      <c r="C104" s="244"/>
      <c r="D104" s="228" t="s">
        <v>167</v>
      </c>
      <c r="E104" s="245" t="s">
        <v>19</v>
      </c>
      <c r="F104" s="246" t="s">
        <v>664</v>
      </c>
      <c r="G104" s="244"/>
      <c r="H104" s="247">
        <v>41.600000000000001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167</v>
      </c>
      <c r="AU104" s="253" t="s">
        <v>81</v>
      </c>
      <c r="AV104" s="14" t="s">
        <v>81</v>
      </c>
      <c r="AW104" s="14" t="s">
        <v>33</v>
      </c>
      <c r="AX104" s="14" t="s">
        <v>72</v>
      </c>
      <c r="AY104" s="253" t="s">
        <v>157</v>
      </c>
    </row>
    <row r="105" s="15" customFormat="1">
      <c r="A105" s="15"/>
      <c r="B105" s="254"/>
      <c r="C105" s="255"/>
      <c r="D105" s="228" t="s">
        <v>167</v>
      </c>
      <c r="E105" s="256" t="s">
        <v>19</v>
      </c>
      <c r="F105" s="257" t="s">
        <v>170</v>
      </c>
      <c r="G105" s="255"/>
      <c r="H105" s="258">
        <v>41.600000000000001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167</v>
      </c>
      <c r="AU105" s="264" t="s">
        <v>81</v>
      </c>
      <c r="AV105" s="15" t="s">
        <v>163</v>
      </c>
      <c r="AW105" s="15" t="s">
        <v>33</v>
      </c>
      <c r="AX105" s="15" t="s">
        <v>79</v>
      </c>
      <c r="AY105" s="264" t="s">
        <v>157</v>
      </c>
    </row>
    <row r="106" s="2" customFormat="1" ht="37.8" customHeight="1">
      <c r="A106" s="40"/>
      <c r="B106" s="41"/>
      <c r="C106" s="215" t="s">
        <v>180</v>
      </c>
      <c r="D106" s="215" t="s">
        <v>159</v>
      </c>
      <c r="E106" s="216" t="s">
        <v>665</v>
      </c>
      <c r="F106" s="217" t="s">
        <v>666</v>
      </c>
      <c r="G106" s="218" t="s">
        <v>162</v>
      </c>
      <c r="H106" s="219">
        <v>366.56</v>
      </c>
      <c r="I106" s="220"/>
      <c r="J106" s="221">
        <f>ROUND(I106*H106,2)</f>
        <v>0</v>
      </c>
      <c r="K106" s="217" t="s">
        <v>657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163</v>
      </c>
      <c r="AT106" s="226" t="s">
        <v>159</v>
      </c>
      <c r="AU106" s="226" t="s">
        <v>81</v>
      </c>
      <c r="AY106" s="19" t="s">
        <v>157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79</v>
      </c>
      <c r="BK106" s="227">
        <f>ROUND(I106*H106,2)</f>
        <v>0</v>
      </c>
      <c r="BL106" s="19" t="s">
        <v>163</v>
      </c>
      <c r="BM106" s="226" t="s">
        <v>200</v>
      </c>
    </row>
    <row r="107" s="2" customFormat="1">
      <c r="A107" s="40"/>
      <c r="B107" s="41"/>
      <c r="C107" s="42"/>
      <c r="D107" s="265" t="s">
        <v>175</v>
      </c>
      <c r="E107" s="42"/>
      <c r="F107" s="266" t="s">
        <v>667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175</v>
      </c>
      <c r="AU107" s="19" t="s">
        <v>81</v>
      </c>
    </row>
    <row r="108" s="13" customFormat="1">
      <c r="A108" s="13"/>
      <c r="B108" s="233"/>
      <c r="C108" s="234"/>
      <c r="D108" s="228" t="s">
        <v>167</v>
      </c>
      <c r="E108" s="235" t="s">
        <v>19</v>
      </c>
      <c r="F108" s="236" t="s">
        <v>668</v>
      </c>
      <c r="G108" s="234"/>
      <c r="H108" s="235" t="s">
        <v>19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167</v>
      </c>
      <c r="AU108" s="242" t="s">
        <v>81</v>
      </c>
      <c r="AV108" s="13" t="s">
        <v>79</v>
      </c>
      <c r="AW108" s="13" t="s">
        <v>33</v>
      </c>
      <c r="AX108" s="13" t="s">
        <v>72</v>
      </c>
      <c r="AY108" s="242" t="s">
        <v>157</v>
      </c>
    </row>
    <row r="109" s="14" customFormat="1">
      <c r="A109" s="14"/>
      <c r="B109" s="243"/>
      <c r="C109" s="244"/>
      <c r="D109" s="228" t="s">
        <v>167</v>
      </c>
      <c r="E109" s="245" t="s">
        <v>19</v>
      </c>
      <c r="F109" s="246" t="s">
        <v>669</v>
      </c>
      <c r="G109" s="244"/>
      <c r="H109" s="247">
        <v>297.60000000000002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167</v>
      </c>
      <c r="AU109" s="253" t="s">
        <v>81</v>
      </c>
      <c r="AV109" s="14" t="s">
        <v>81</v>
      </c>
      <c r="AW109" s="14" t="s">
        <v>33</v>
      </c>
      <c r="AX109" s="14" t="s">
        <v>72</v>
      </c>
      <c r="AY109" s="253" t="s">
        <v>157</v>
      </c>
    </row>
    <row r="110" s="14" customFormat="1">
      <c r="A110" s="14"/>
      <c r="B110" s="243"/>
      <c r="C110" s="244"/>
      <c r="D110" s="228" t="s">
        <v>167</v>
      </c>
      <c r="E110" s="245" t="s">
        <v>19</v>
      </c>
      <c r="F110" s="246" t="s">
        <v>670</v>
      </c>
      <c r="G110" s="244"/>
      <c r="H110" s="247">
        <v>68.959999999999994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167</v>
      </c>
      <c r="AU110" s="253" t="s">
        <v>81</v>
      </c>
      <c r="AV110" s="14" t="s">
        <v>81</v>
      </c>
      <c r="AW110" s="14" t="s">
        <v>33</v>
      </c>
      <c r="AX110" s="14" t="s">
        <v>72</v>
      </c>
      <c r="AY110" s="253" t="s">
        <v>157</v>
      </c>
    </row>
    <row r="111" s="15" customFormat="1">
      <c r="A111" s="15"/>
      <c r="B111" s="254"/>
      <c r="C111" s="255"/>
      <c r="D111" s="228" t="s">
        <v>167</v>
      </c>
      <c r="E111" s="256" t="s">
        <v>19</v>
      </c>
      <c r="F111" s="257" t="s">
        <v>170</v>
      </c>
      <c r="G111" s="255"/>
      <c r="H111" s="258">
        <v>366.56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167</v>
      </c>
      <c r="AU111" s="264" t="s">
        <v>81</v>
      </c>
      <c r="AV111" s="15" t="s">
        <v>163</v>
      </c>
      <c r="AW111" s="15" t="s">
        <v>33</v>
      </c>
      <c r="AX111" s="15" t="s">
        <v>79</v>
      </c>
      <c r="AY111" s="264" t="s">
        <v>157</v>
      </c>
    </row>
    <row r="112" s="2" customFormat="1" ht="24.15" customHeight="1">
      <c r="A112" s="40"/>
      <c r="B112" s="41"/>
      <c r="C112" s="215" t="s">
        <v>163</v>
      </c>
      <c r="D112" s="215" t="s">
        <v>159</v>
      </c>
      <c r="E112" s="216" t="s">
        <v>671</v>
      </c>
      <c r="F112" s="217" t="s">
        <v>672</v>
      </c>
      <c r="G112" s="218" t="s">
        <v>217</v>
      </c>
      <c r="H112" s="219">
        <v>52</v>
      </c>
      <c r="I112" s="220"/>
      <c r="J112" s="221">
        <f>ROUND(I112*H112,2)</f>
        <v>0</v>
      </c>
      <c r="K112" s="217" t="s">
        <v>657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163</v>
      </c>
      <c r="AT112" s="226" t="s">
        <v>159</v>
      </c>
      <c r="AU112" s="226" t="s">
        <v>81</v>
      </c>
      <c r="AY112" s="19" t="s">
        <v>157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79</v>
      </c>
      <c r="BK112" s="227">
        <f>ROUND(I112*H112,2)</f>
        <v>0</v>
      </c>
      <c r="BL112" s="19" t="s">
        <v>163</v>
      </c>
      <c r="BM112" s="226" t="s">
        <v>214</v>
      </c>
    </row>
    <row r="113" s="2" customFormat="1">
      <c r="A113" s="40"/>
      <c r="B113" s="41"/>
      <c r="C113" s="42"/>
      <c r="D113" s="265" t="s">
        <v>175</v>
      </c>
      <c r="E113" s="42"/>
      <c r="F113" s="266" t="s">
        <v>673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175</v>
      </c>
      <c r="AU113" s="19" t="s">
        <v>81</v>
      </c>
    </row>
    <row r="114" s="14" customFormat="1">
      <c r="A114" s="14"/>
      <c r="B114" s="243"/>
      <c r="C114" s="244"/>
      <c r="D114" s="228" t="s">
        <v>167</v>
      </c>
      <c r="E114" s="245" t="s">
        <v>19</v>
      </c>
      <c r="F114" s="246" t="s">
        <v>674</v>
      </c>
      <c r="G114" s="244"/>
      <c r="H114" s="247">
        <v>52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167</v>
      </c>
      <c r="AU114" s="253" t="s">
        <v>81</v>
      </c>
      <c r="AV114" s="14" t="s">
        <v>81</v>
      </c>
      <c r="AW114" s="14" t="s">
        <v>33</v>
      </c>
      <c r="AX114" s="14" t="s">
        <v>72</v>
      </c>
      <c r="AY114" s="253" t="s">
        <v>157</v>
      </c>
    </row>
    <row r="115" s="15" customFormat="1">
      <c r="A115" s="15"/>
      <c r="B115" s="254"/>
      <c r="C115" s="255"/>
      <c r="D115" s="228" t="s">
        <v>167</v>
      </c>
      <c r="E115" s="256" t="s">
        <v>19</v>
      </c>
      <c r="F115" s="257" t="s">
        <v>170</v>
      </c>
      <c r="G115" s="255"/>
      <c r="H115" s="258">
        <v>52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4" t="s">
        <v>167</v>
      </c>
      <c r="AU115" s="264" t="s">
        <v>81</v>
      </c>
      <c r="AV115" s="15" t="s">
        <v>163</v>
      </c>
      <c r="AW115" s="15" t="s">
        <v>33</v>
      </c>
      <c r="AX115" s="15" t="s">
        <v>79</v>
      </c>
      <c r="AY115" s="264" t="s">
        <v>157</v>
      </c>
    </row>
    <row r="116" s="2" customFormat="1" ht="37.8" customHeight="1">
      <c r="A116" s="40"/>
      <c r="B116" s="41"/>
      <c r="C116" s="215" t="s">
        <v>192</v>
      </c>
      <c r="D116" s="215" t="s">
        <v>159</v>
      </c>
      <c r="E116" s="216" t="s">
        <v>675</v>
      </c>
      <c r="F116" s="217" t="s">
        <v>676</v>
      </c>
      <c r="G116" s="218" t="s">
        <v>217</v>
      </c>
      <c r="H116" s="219">
        <v>23.800000000000001</v>
      </c>
      <c r="I116" s="220"/>
      <c r="J116" s="221">
        <f>ROUND(I116*H116,2)</f>
        <v>0</v>
      </c>
      <c r="K116" s="217" t="s">
        <v>657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163</v>
      </c>
      <c r="AT116" s="226" t="s">
        <v>159</v>
      </c>
      <c r="AU116" s="226" t="s">
        <v>81</v>
      </c>
      <c r="AY116" s="19" t="s">
        <v>157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79</v>
      </c>
      <c r="BK116" s="227">
        <f>ROUND(I116*H116,2)</f>
        <v>0</v>
      </c>
      <c r="BL116" s="19" t="s">
        <v>163</v>
      </c>
      <c r="BM116" s="226" t="s">
        <v>226</v>
      </c>
    </row>
    <row r="117" s="2" customFormat="1">
      <c r="A117" s="40"/>
      <c r="B117" s="41"/>
      <c r="C117" s="42"/>
      <c r="D117" s="265" t="s">
        <v>175</v>
      </c>
      <c r="E117" s="42"/>
      <c r="F117" s="266" t="s">
        <v>677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175</v>
      </c>
      <c r="AU117" s="19" t="s">
        <v>81</v>
      </c>
    </row>
    <row r="118" s="14" customFormat="1">
      <c r="A118" s="14"/>
      <c r="B118" s="243"/>
      <c r="C118" s="244"/>
      <c r="D118" s="228" t="s">
        <v>167</v>
      </c>
      <c r="E118" s="245" t="s">
        <v>19</v>
      </c>
      <c r="F118" s="246" t="s">
        <v>678</v>
      </c>
      <c r="G118" s="244"/>
      <c r="H118" s="247">
        <v>7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167</v>
      </c>
      <c r="AU118" s="253" t="s">
        <v>81</v>
      </c>
      <c r="AV118" s="14" t="s">
        <v>81</v>
      </c>
      <c r="AW118" s="14" t="s">
        <v>33</v>
      </c>
      <c r="AX118" s="14" t="s">
        <v>72</v>
      </c>
      <c r="AY118" s="253" t="s">
        <v>157</v>
      </c>
    </row>
    <row r="119" s="14" customFormat="1">
      <c r="A119" s="14"/>
      <c r="B119" s="243"/>
      <c r="C119" s="244"/>
      <c r="D119" s="228" t="s">
        <v>167</v>
      </c>
      <c r="E119" s="245" t="s">
        <v>19</v>
      </c>
      <c r="F119" s="246" t="s">
        <v>679</v>
      </c>
      <c r="G119" s="244"/>
      <c r="H119" s="247">
        <v>16.800000000000001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167</v>
      </c>
      <c r="AU119" s="253" t="s">
        <v>81</v>
      </c>
      <c r="AV119" s="14" t="s">
        <v>81</v>
      </c>
      <c r="AW119" s="14" t="s">
        <v>33</v>
      </c>
      <c r="AX119" s="14" t="s">
        <v>72</v>
      </c>
      <c r="AY119" s="253" t="s">
        <v>157</v>
      </c>
    </row>
    <row r="120" s="15" customFormat="1">
      <c r="A120" s="15"/>
      <c r="B120" s="254"/>
      <c r="C120" s="255"/>
      <c r="D120" s="228" t="s">
        <v>167</v>
      </c>
      <c r="E120" s="256" t="s">
        <v>19</v>
      </c>
      <c r="F120" s="257" t="s">
        <v>170</v>
      </c>
      <c r="G120" s="255"/>
      <c r="H120" s="258">
        <v>23.800000000000001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167</v>
      </c>
      <c r="AU120" s="264" t="s">
        <v>81</v>
      </c>
      <c r="AV120" s="15" t="s">
        <v>163</v>
      </c>
      <c r="AW120" s="15" t="s">
        <v>33</v>
      </c>
      <c r="AX120" s="15" t="s">
        <v>79</v>
      </c>
      <c r="AY120" s="264" t="s">
        <v>157</v>
      </c>
    </row>
    <row r="121" s="2" customFormat="1" ht="37.8" customHeight="1">
      <c r="A121" s="40"/>
      <c r="B121" s="41"/>
      <c r="C121" s="215" t="s">
        <v>200</v>
      </c>
      <c r="D121" s="215" t="s">
        <v>159</v>
      </c>
      <c r="E121" s="216" t="s">
        <v>680</v>
      </c>
      <c r="F121" s="217" t="s">
        <v>676</v>
      </c>
      <c r="G121" s="218" t="s">
        <v>217</v>
      </c>
      <c r="H121" s="219">
        <v>23.800000000000001</v>
      </c>
      <c r="I121" s="220"/>
      <c r="J121" s="221">
        <f>ROUND(I121*H121,2)</f>
        <v>0</v>
      </c>
      <c r="K121" s="217" t="s">
        <v>657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163</v>
      </c>
      <c r="AT121" s="226" t="s">
        <v>159</v>
      </c>
      <c r="AU121" s="226" t="s">
        <v>81</v>
      </c>
      <c r="AY121" s="19" t="s">
        <v>157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79</v>
      </c>
      <c r="BK121" s="227">
        <f>ROUND(I121*H121,2)</f>
        <v>0</v>
      </c>
      <c r="BL121" s="19" t="s">
        <v>163</v>
      </c>
      <c r="BM121" s="226" t="s">
        <v>8</v>
      </c>
    </row>
    <row r="122" s="2" customFormat="1">
      <c r="A122" s="40"/>
      <c r="B122" s="41"/>
      <c r="C122" s="42"/>
      <c r="D122" s="265" t="s">
        <v>175</v>
      </c>
      <c r="E122" s="42"/>
      <c r="F122" s="266" t="s">
        <v>681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175</v>
      </c>
      <c r="AU122" s="19" t="s">
        <v>81</v>
      </c>
    </row>
    <row r="123" s="14" customFormat="1">
      <c r="A123" s="14"/>
      <c r="B123" s="243"/>
      <c r="C123" s="244"/>
      <c r="D123" s="228" t="s">
        <v>167</v>
      </c>
      <c r="E123" s="245" t="s">
        <v>19</v>
      </c>
      <c r="F123" s="246" t="s">
        <v>682</v>
      </c>
      <c r="G123" s="244"/>
      <c r="H123" s="247">
        <v>19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167</v>
      </c>
      <c r="AU123" s="253" t="s">
        <v>81</v>
      </c>
      <c r="AV123" s="14" t="s">
        <v>81</v>
      </c>
      <c r="AW123" s="14" t="s">
        <v>33</v>
      </c>
      <c r="AX123" s="14" t="s">
        <v>72</v>
      </c>
      <c r="AY123" s="253" t="s">
        <v>157</v>
      </c>
    </row>
    <row r="124" s="14" customFormat="1">
      <c r="A124" s="14"/>
      <c r="B124" s="243"/>
      <c r="C124" s="244"/>
      <c r="D124" s="228" t="s">
        <v>167</v>
      </c>
      <c r="E124" s="245" t="s">
        <v>19</v>
      </c>
      <c r="F124" s="246" t="s">
        <v>683</v>
      </c>
      <c r="G124" s="244"/>
      <c r="H124" s="247">
        <v>4.7999999999999998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167</v>
      </c>
      <c r="AU124" s="253" t="s">
        <v>81</v>
      </c>
      <c r="AV124" s="14" t="s">
        <v>81</v>
      </c>
      <c r="AW124" s="14" t="s">
        <v>33</v>
      </c>
      <c r="AX124" s="14" t="s">
        <v>72</v>
      </c>
      <c r="AY124" s="253" t="s">
        <v>157</v>
      </c>
    </row>
    <row r="125" s="15" customFormat="1">
      <c r="A125" s="15"/>
      <c r="B125" s="254"/>
      <c r="C125" s="255"/>
      <c r="D125" s="228" t="s">
        <v>167</v>
      </c>
      <c r="E125" s="256" t="s">
        <v>19</v>
      </c>
      <c r="F125" s="257" t="s">
        <v>170</v>
      </c>
      <c r="G125" s="255"/>
      <c r="H125" s="258">
        <v>23.800000000000001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4" t="s">
        <v>167</v>
      </c>
      <c r="AU125" s="264" t="s">
        <v>81</v>
      </c>
      <c r="AV125" s="15" t="s">
        <v>163</v>
      </c>
      <c r="AW125" s="15" t="s">
        <v>33</v>
      </c>
      <c r="AX125" s="15" t="s">
        <v>79</v>
      </c>
      <c r="AY125" s="264" t="s">
        <v>157</v>
      </c>
    </row>
    <row r="126" s="2" customFormat="1" ht="37.8" customHeight="1">
      <c r="A126" s="40"/>
      <c r="B126" s="41"/>
      <c r="C126" s="215" t="s">
        <v>208</v>
      </c>
      <c r="D126" s="215" t="s">
        <v>159</v>
      </c>
      <c r="E126" s="216" t="s">
        <v>684</v>
      </c>
      <c r="F126" s="217" t="s">
        <v>676</v>
      </c>
      <c r="G126" s="218" t="s">
        <v>217</v>
      </c>
      <c r="H126" s="219">
        <v>76.200000000000003</v>
      </c>
      <c r="I126" s="220"/>
      <c r="J126" s="221">
        <f>ROUND(I126*H126,2)</f>
        <v>0</v>
      </c>
      <c r="K126" s="217" t="s">
        <v>657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163</v>
      </c>
      <c r="AT126" s="226" t="s">
        <v>159</v>
      </c>
      <c r="AU126" s="226" t="s">
        <v>81</v>
      </c>
      <c r="AY126" s="19" t="s">
        <v>157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79</v>
      </c>
      <c r="BK126" s="227">
        <f>ROUND(I126*H126,2)</f>
        <v>0</v>
      </c>
      <c r="BL126" s="19" t="s">
        <v>163</v>
      </c>
      <c r="BM126" s="226" t="s">
        <v>265</v>
      </c>
    </row>
    <row r="127" s="2" customFormat="1">
      <c r="A127" s="40"/>
      <c r="B127" s="41"/>
      <c r="C127" s="42"/>
      <c r="D127" s="265" t="s">
        <v>175</v>
      </c>
      <c r="E127" s="42"/>
      <c r="F127" s="266" t="s">
        <v>685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175</v>
      </c>
      <c r="AU127" s="19" t="s">
        <v>81</v>
      </c>
    </row>
    <row r="128" s="14" customFormat="1">
      <c r="A128" s="14"/>
      <c r="B128" s="243"/>
      <c r="C128" s="244"/>
      <c r="D128" s="228" t="s">
        <v>167</v>
      </c>
      <c r="E128" s="245" t="s">
        <v>19</v>
      </c>
      <c r="F128" s="246" t="s">
        <v>686</v>
      </c>
      <c r="G128" s="244"/>
      <c r="H128" s="247">
        <v>13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167</v>
      </c>
      <c r="AU128" s="253" t="s">
        <v>81</v>
      </c>
      <c r="AV128" s="14" t="s">
        <v>81</v>
      </c>
      <c r="AW128" s="14" t="s">
        <v>33</v>
      </c>
      <c r="AX128" s="14" t="s">
        <v>72</v>
      </c>
      <c r="AY128" s="253" t="s">
        <v>157</v>
      </c>
    </row>
    <row r="129" s="14" customFormat="1">
      <c r="A129" s="14"/>
      <c r="B129" s="243"/>
      <c r="C129" s="244"/>
      <c r="D129" s="228" t="s">
        <v>167</v>
      </c>
      <c r="E129" s="245" t="s">
        <v>19</v>
      </c>
      <c r="F129" s="246" t="s">
        <v>687</v>
      </c>
      <c r="G129" s="244"/>
      <c r="H129" s="247">
        <v>63.200000000000003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167</v>
      </c>
      <c r="AU129" s="253" t="s">
        <v>81</v>
      </c>
      <c r="AV129" s="14" t="s">
        <v>81</v>
      </c>
      <c r="AW129" s="14" t="s">
        <v>33</v>
      </c>
      <c r="AX129" s="14" t="s">
        <v>72</v>
      </c>
      <c r="AY129" s="253" t="s">
        <v>157</v>
      </c>
    </row>
    <row r="130" s="15" customFormat="1">
      <c r="A130" s="15"/>
      <c r="B130" s="254"/>
      <c r="C130" s="255"/>
      <c r="D130" s="228" t="s">
        <v>167</v>
      </c>
      <c r="E130" s="256" t="s">
        <v>19</v>
      </c>
      <c r="F130" s="257" t="s">
        <v>170</v>
      </c>
      <c r="G130" s="255"/>
      <c r="H130" s="258">
        <v>76.200000000000003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167</v>
      </c>
      <c r="AU130" s="264" t="s">
        <v>81</v>
      </c>
      <c r="AV130" s="15" t="s">
        <v>163</v>
      </c>
      <c r="AW130" s="15" t="s">
        <v>33</v>
      </c>
      <c r="AX130" s="15" t="s">
        <v>79</v>
      </c>
      <c r="AY130" s="264" t="s">
        <v>157</v>
      </c>
    </row>
    <row r="131" s="2" customFormat="1" ht="24.15" customHeight="1">
      <c r="A131" s="40"/>
      <c r="B131" s="41"/>
      <c r="C131" s="215" t="s">
        <v>214</v>
      </c>
      <c r="D131" s="215" t="s">
        <v>159</v>
      </c>
      <c r="E131" s="216" t="s">
        <v>688</v>
      </c>
      <c r="F131" s="217" t="s">
        <v>689</v>
      </c>
      <c r="G131" s="218" t="s">
        <v>101</v>
      </c>
      <c r="H131" s="219">
        <v>128.56</v>
      </c>
      <c r="I131" s="220"/>
      <c r="J131" s="221">
        <f>ROUND(I131*H131,2)</f>
        <v>0</v>
      </c>
      <c r="K131" s="217" t="s">
        <v>657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163</v>
      </c>
      <c r="AT131" s="226" t="s">
        <v>159</v>
      </c>
      <c r="AU131" s="226" t="s">
        <v>81</v>
      </c>
      <c r="AY131" s="19" t="s">
        <v>157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79</v>
      </c>
      <c r="BK131" s="227">
        <f>ROUND(I131*H131,2)</f>
        <v>0</v>
      </c>
      <c r="BL131" s="19" t="s">
        <v>163</v>
      </c>
      <c r="BM131" s="226" t="s">
        <v>275</v>
      </c>
    </row>
    <row r="132" s="2" customFormat="1">
      <c r="A132" s="40"/>
      <c r="B132" s="41"/>
      <c r="C132" s="42"/>
      <c r="D132" s="265" t="s">
        <v>175</v>
      </c>
      <c r="E132" s="42"/>
      <c r="F132" s="266" t="s">
        <v>690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175</v>
      </c>
      <c r="AU132" s="19" t="s">
        <v>81</v>
      </c>
    </row>
    <row r="133" s="14" customFormat="1">
      <c r="A133" s="14"/>
      <c r="B133" s="243"/>
      <c r="C133" s="244"/>
      <c r="D133" s="228" t="s">
        <v>167</v>
      </c>
      <c r="E133" s="245" t="s">
        <v>19</v>
      </c>
      <c r="F133" s="246" t="s">
        <v>691</v>
      </c>
      <c r="G133" s="244"/>
      <c r="H133" s="247">
        <v>28.559999999999999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167</v>
      </c>
      <c r="AU133" s="253" t="s">
        <v>81</v>
      </c>
      <c r="AV133" s="14" t="s">
        <v>81</v>
      </c>
      <c r="AW133" s="14" t="s">
        <v>33</v>
      </c>
      <c r="AX133" s="14" t="s">
        <v>72</v>
      </c>
      <c r="AY133" s="253" t="s">
        <v>157</v>
      </c>
    </row>
    <row r="134" s="14" customFormat="1">
      <c r="A134" s="14"/>
      <c r="B134" s="243"/>
      <c r="C134" s="244"/>
      <c r="D134" s="228" t="s">
        <v>167</v>
      </c>
      <c r="E134" s="245" t="s">
        <v>19</v>
      </c>
      <c r="F134" s="246" t="s">
        <v>692</v>
      </c>
      <c r="G134" s="244"/>
      <c r="H134" s="247">
        <v>23.800000000000001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167</v>
      </c>
      <c r="AU134" s="253" t="s">
        <v>81</v>
      </c>
      <c r="AV134" s="14" t="s">
        <v>81</v>
      </c>
      <c r="AW134" s="14" t="s">
        <v>33</v>
      </c>
      <c r="AX134" s="14" t="s">
        <v>72</v>
      </c>
      <c r="AY134" s="253" t="s">
        <v>157</v>
      </c>
    </row>
    <row r="135" s="14" customFormat="1">
      <c r="A135" s="14"/>
      <c r="B135" s="243"/>
      <c r="C135" s="244"/>
      <c r="D135" s="228" t="s">
        <v>167</v>
      </c>
      <c r="E135" s="245" t="s">
        <v>19</v>
      </c>
      <c r="F135" s="246" t="s">
        <v>693</v>
      </c>
      <c r="G135" s="244"/>
      <c r="H135" s="247">
        <v>76.200000000000003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167</v>
      </c>
      <c r="AU135" s="253" t="s">
        <v>81</v>
      </c>
      <c r="AV135" s="14" t="s">
        <v>81</v>
      </c>
      <c r="AW135" s="14" t="s">
        <v>33</v>
      </c>
      <c r="AX135" s="14" t="s">
        <v>72</v>
      </c>
      <c r="AY135" s="253" t="s">
        <v>157</v>
      </c>
    </row>
    <row r="136" s="15" customFormat="1">
      <c r="A136" s="15"/>
      <c r="B136" s="254"/>
      <c r="C136" s="255"/>
      <c r="D136" s="228" t="s">
        <v>167</v>
      </c>
      <c r="E136" s="256" t="s">
        <v>19</v>
      </c>
      <c r="F136" s="257" t="s">
        <v>170</v>
      </c>
      <c r="G136" s="255"/>
      <c r="H136" s="258">
        <v>128.56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4" t="s">
        <v>167</v>
      </c>
      <c r="AU136" s="264" t="s">
        <v>81</v>
      </c>
      <c r="AV136" s="15" t="s">
        <v>163</v>
      </c>
      <c r="AW136" s="15" t="s">
        <v>33</v>
      </c>
      <c r="AX136" s="15" t="s">
        <v>79</v>
      </c>
      <c r="AY136" s="264" t="s">
        <v>157</v>
      </c>
    </row>
    <row r="137" s="2" customFormat="1" ht="24.15" customHeight="1">
      <c r="A137" s="40"/>
      <c r="B137" s="41"/>
      <c r="C137" s="215" t="s">
        <v>121</v>
      </c>
      <c r="D137" s="215" t="s">
        <v>159</v>
      </c>
      <c r="E137" s="216" t="s">
        <v>694</v>
      </c>
      <c r="F137" s="217" t="s">
        <v>695</v>
      </c>
      <c r="G137" s="218" t="s">
        <v>101</v>
      </c>
      <c r="H137" s="219">
        <v>303.89999999999998</v>
      </c>
      <c r="I137" s="220"/>
      <c r="J137" s="221">
        <f>ROUND(I137*H137,2)</f>
        <v>0</v>
      </c>
      <c r="K137" s="217" t="s">
        <v>657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163</v>
      </c>
      <c r="AT137" s="226" t="s">
        <v>159</v>
      </c>
      <c r="AU137" s="226" t="s">
        <v>81</v>
      </c>
      <c r="AY137" s="19" t="s">
        <v>157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79</v>
      </c>
      <c r="BK137" s="227">
        <f>ROUND(I137*H137,2)</f>
        <v>0</v>
      </c>
      <c r="BL137" s="19" t="s">
        <v>163</v>
      </c>
      <c r="BM137" s="226" t="s">
        <v>290</v>
      </c>
    </row>
    <row r="138" s="2" customFormat="1">
      <c r="A138" s="40"/>
      <c r="B138" s="41"/>
      <c r="C138" s="42"/>
      <c r="D138" s="265" t="s">
        <v>175</v>
      </c>
      <c r="E138" s="42"/>
      <c r="F138" s="266" t="s">
        <v>696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175</v>
      </c>
      <c r="AU138" s="19" t="s">
        <v>81</v>
      </c>
    </row>
    <row r="139" s="14" customFormat="1">
      <c r="A139" s="14"/>
      <c r="B139" s="243"/>
      <c r="C139" s="244"/>
      <c r="D139" s="228" t="s">
        <v>167</v>
      </c>
      <c r="E139" s="245" t="s">
        <v>19</v>
      </c>
      <c r="F139" s="246" t="s">
        <v>697</v>
      </c>
      <c r="G139" s="244"/>
      <c r="H139" s="247">
        <v>565.44000000000005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167</v>
      </c>
      <c r="AU139" s="253" t="s">
        <v>81</v>
      </c>
      <c r="AV139" s="14" t="s">
        <v>81</v>
      </c>
      <c r="AW139" s="14" t="s">
        <v>33</v>
      </c>
      <c r="AX139" s="14" t="s">
        <v>72</v>
      </c>
      <c r="AY139" s="253" t="s">
        <v>157</v>
      </c>
    </row>
    <row r="140" s="14" customFormat="1">
      <c r="A140" s="14"/>
      <c r="B140" s="243"/>
      <c r="C140" s="244"/>
      <c r="D140" s="228" t="s">
        <v>167</v>
      </c>
      <c r="E140" s="245" t="s">
        <v>19</v>
      </c>
      <c r="F140" s="246" t="s">
        <v>698</v>
      </c>
      <c r="G140" s="244"/>
      <c r="H140" s="247">
        <v>176.89599999999999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167</v>
      </c>
      <c r="AU140" s="253" t="s">
        <v>81</v>
      </c>
      <c r="AV140" s="14" t="s">
        <v>81</v>
      </c>
      <c r="AW140" s="14" t="s">
        <v>33</v>
      </c>
      <c r="AX140" s="14" t="s">
        <v>72</v>
      </c>
      <c r="AY140" s="253" t="s">
        <v>157</v>
      </c>
    </row>
    <row r="141" s="16" customFormat="1">
      <c r="A141" s="16"/>
      <c r="B141" s="282"/>
      <c r="C141" s="283"/>
      <c r="D141" s="228" t="s">
        <v>167</v>
      </c>
      <c r="E141" s="284" t="s">
        <v>19</v>
      </c>
      <c r="F141" s="285" t="s">
        <v>699</v>
      </c>
      <c r="G141" s="283"/>
      <c r="H141" s="286">
        <v>742.33600000000001</v>
      </c>
      <c r="I141" s="287"/>
      <c r="J141" s="283"/>
      <c r="K141" s="283"/>
      <c r="L141" s="288"/>
      <c r="M141" s="289"/>
      <c r="N141" s="290"/>
      <c r="O141" s="290"/>
      <c r="P141" s="290"/>
      <c r="Q141" s="290"/>
      <c r="R141" s="290"/>
      <c r="S141" s="290"/>
      <c r="T141" s="29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92" t="s">
        <v>167</v>
      </c>
      <c r="AU141" s="292" t="s">
        <v>81</v>
      </c>
      <c r="AV141" s="16" t="s">
        <v>180</v>
      </c>
      <c r="AW141" s="16" t="s">
        <v>33</v>
      </c>
      <c r="AX141" s="16" t="s">
        <v>72</v>
      </c>
      <c r="AY141" s="292" t="s">
        <v>157</v>
      </c>
    </row>
    <row r="142" s="14" customFormat="1">
      <c r="A142" s="14"/>
      <c r="B142" s="243"/>
      <c r="C142" s="244"/>
      <c r="D142" s="228" t="s">
        <v>167</v>
      </c>
      <c r="E142" s="245" t="s">
        <v>19</v>
      </c>
      <c r="F142" s="246" t="s">
        <v>700</v>
      </c>
      <c r="G142" s="244"/>
      <c r="H142" s="247">
        <v>-134.536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167</v>
      </c>
      <c r="AU142" s="253" t="s">
        <v>81</v>
      </c>
      <c r="AV142" s="14" t="s">
        <v>81</v>
      </c>
      <c r="AW142" s="14" t="s">
        <v>33</v>
      </c>
      <c r="AX142" s="14" t="s">
        <v>72</v>
      </c>
      <c r="AY142" s="253" t="s">
        <v>157</v>
      </c>
    </row>
    <row r="143" s="15" customFormat="1">
      <c r="A143" s="15"/>
      <c r="B143" s="254"/>
      <c r="C143" s="255"/>
      <c r="D143" s="228" t="s">
        <v>167</v>
      </c>
      <c r="E143" s="256" t="s">
        <v>19</v>
      </c>
      <c r="F143" s="257" t="s">
        <v>170</v>
      </c>
      <c r="G143" s="255"/>
      <c r="H143" s="258">
        <v>607.79999999999995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167</v>
      </c>
      <c r="AU143" s="264" t="s">
        <v>81</v>
      </c>
      <c r="AV143" s="15" t="s">
        <v>163</v>
      </c>
      <c r="AW143" s="15" t="s">
        <v>33</v>
      </c>
      <c r="AX143" s="15" t="s">
        <v>72</v>
      </c>
      <c r="AY143" s="264" t="s">
        <v>157</v>
      </c>
    </row>
    <row r="144" s="14" customFormat="1">
      <c r="A144" s="14"/>
      <c r="B144" s="243"/>
      <c r="C144" s="244"/>
      <c r="D144" s="228" t="s">
        <v>167</v>
      </c>
      <c r="E144" s="245" t="s">
        <v>19</v>
      </c>
      <c r="F144" s="246" t="s">
        <v>701</v>
      </c>
      <c r="G144" s="244"/>
      <c r="H144" s="247">
        <v>303.89999999999998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167</v>
      </c>
      <c r="AU144" s="253" t="s">
        <v>81</v>
      </c>
      <c r="AV144" s="14" t="s">
        <v>81</v>
      </c>
      <c r="AW144" s="14" t="s">
        <v>33</v>
      </c>
      <c r="AX144" s="14" t="s">
        <v>72</v>
      </c>
      <c r="AY144" s="253" t="s">
        <v>157</v>
      </c>
    </row>
    <row r="145" s="15" customFormat="1">
      <c r="A145" s="15"/>
      <c r="B145" s="254"/>
      <c r="C145" s="255"/>
      <c r="D145" s="228" t="s">
        <v>167</v>
      </c>
      <c r="E145" s="256" t="s">
        <v>19</v>
      </c>
      <c r="F145" s="257" t="s">
        <v>170</v>
      </c>
      <c r="G145" s="255"/>
      <c r="H145" s="258">
        <v>303.89999999999998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167</v>
      </c>
      <c r="AU145" s="264" t="s">
        <v>81</v>
      </c>
      <c r="AV145" s="15" t="s">
        <v>163</v>
      </c>
      <c r="AW145" s="15" t="s">
        <v>33</v>
      </c>
      <c r="AX145" s="15" t="s">
        <v>79</v>
      </c>
      <c r="AY145" s="264" t="s">
        <v>157</v>
      </c>
    </row>
    <row r="146" s="2" customFormat="1" ht="24.15" customHeight="1">
      <c r="A146" s="40"/>
      <c r="B146" s="41"/>
      <c r="C146" s="215" t="s">
        <v>226</v>
      </c>
      <c r="D146" s="215" t="s">
        <v>159</v>
      </c>
      <c r="E146" s="216" t="s">
        <v>702</v>
      </c>
      <c r="F146" s="217" t="s">
        <v>703</v>
      </c>
      <c r="G146" s="218" t="s">
        <v>101</v>
      </c>
      <c r="H146" s="219">
        <v>303.89999999999998</v>
      </c>
      <c r="I146" s="220"/>
      <c r="J146" s="221">
        <f>ROUND(I146*H146,2)</f>
        <v>0</v>
      </c>
      <c r="K146" s="217" t="s">
        <v>657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163</v>
      </c>
      <c r="AT146" s="226" t="s">
        <v>159</v>
      </c>
      <c r="AU146" s="226" t="s">
        <v>81</v>
      </c>
      <c r="AY146" s="19" t="s">
        <v>157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79</v>
      </c>
      <c r="BK146" s="227">
        <f>ROUND(I146*H146,2)</f>
        <v>0</v>
      </c>
      <c r="BL146" s="19" t="s">
        <v>163</v>
      </c>
      <c r="BM146" s="226" t="s">
        <v>207</v>
      </c>
    </row>
    <row r="147" s="2" customFormat="1">
      <c r="A147" s="40"/>
      <c r="B147" s="41"/>
      <c r="C147" s="42"/>
      <c r="D147" s="265" t="s">
        <v>175</v>
      </c>
      <c r="E147" s="42"/>
      <c r="F147" s="266" t="s">
        <v>704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175</v>
      </c>
      <c r="AU147" s="19" t="s">
        <v>81</v>
      </c>
    </row>
    <row r="148" s="2" customFormat="1" ht="21.75" customHeight="1">
      <c r="A148" s="40"/>
      <c r="B148" s="41"/>
      <c r="C148" s="215" t="s">
        <v>231</v>
      </c>
      <c r="D148" s="215" t="s">
        <v>159</v>
      </c>
      <c r="E148" s="216" t="s">
        <v>705</v>
      </c>
      <c r="F148" s="217" t="s">
        <v>706</v>
      </c>
      <c r="G148" s="218" t="s">
        <v>162</v>
      </c>
      <c r="H148" s="219">
        <v>1573.1199999999999</v>
      </c>
      <c r="I148" s="220"/>
      <c r="J148" s="221">
        <f>ROUND(I148*H148,2)</f>
        <v>0</v>
      </c>
      <c r="K148" s="217" t="s">
        <v>657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163</v>
      </c>
      <c r="AT148" s="226" t="s">
        <v>159</v>
      </c>
      <c r="AU148" s="226" t="s">
        <v>81</v>
      </c>
      <c r="AY148" s="19" t="s">
        <v>157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79</v>
      </c>
      <c r="BK148" s="227">
        <f>ROUND(I148*H148,2)</f>
        <v>0</v>
      </c>
      <c r="BL148" s="19" t="s">
        <v>163</v>
      </c>
      <c r="BM148" s="226" t="s">
        <v>327</v>
      </c>
    </row>
    <row r="149" s="2" customFormat="1">
      <c r="A149" s="40"/>
      <c r="B149" s="41"/>
      <c r="C149" s="42"/>
      <c r="D149" s="265" t="s">
        <v>175</v>
      </c>
      <c r="E149" s="42"/>
      <c r="F149" s="266" t="s">
        <v>707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175</v>
      </c>
      <c r="AU149" s="19" t="s">
        <v>81</v>
      </c>
    </row>
    <row r="150" s="14" customFormat="1">
      <c r="A150" s="14"/>
      <c r="B150" s="243"/>
      <c r="C150" s="244"/>
      <c r="D150" s="228" t="s">
        <v>167</v>
      </c>
      <c r="E150" s="245" t="s">
        <v>19</v>
      </c>
      <c r="F150" s="246" t="s">
        <v>708</v>
      </c>
      <c r="G150" s="244"/>
      <c r="H150" s="247">
        <v>1130.8800000000001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167</v>
      </c>
      <c r="AU150" s="253" t="s">
        <v>81</v>
      </c>
      <c r="AV150" s="14" t="s">
        <v>81</v>
      </c>
      <c r="AW150" s="14" t="s">
        <v>33</v>
      </c>
      <c r="AX150" s="14" t="s">
        <v>72</v>
      </c>
      <c r="AY150" s="253" t="s">
        <v>157</v>
      </c>
    </row>
    <row r="151" s="14" customFormat="1">
      <c r="A151" s="14"/>
      <c r="B151" s="243"/>
      <c r="C151" s="244"/>
      <c r="D151" s="228" t="s">
        <v>167</v>
      </c>
      <c r="E151" s="245" t="s">
        <v>19</v>
      </c>
      <c r="F151" s="246" t="s">
        <v>709</v>
      </c>
      <c r="G151" s="244"/>
      <c r="H151" s="247">
        <v>442.24000000000001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167</v>
      </c>
      <c r="AU151" s="253" t="s">
        <v>81</v>
      </c>
      <c r="AV151" s="14" t="s">
        <v>81</v>
      </c>
      <c r="AW151" s="14" t="s">
        <v>33</v>
      </c>
      <c r="AX151" s="14" t="s">
        <v>72</v>
      </c>
      <c r="AY151" s="253" t="s">
        <v>157</v>
      </c>
    </row>
    <row r="152" s="15" customFormat="1">
      <c r="A152" s="15"/>
      <c r="B152" s="254"/>
      <c r="C152" s="255"/>
      <c r="D152" s="228" t="s">
        <v>167</v>
      </c>
      <c r="E152" s="256" t="s">
        <v>19</v>
      </c>
      <c r="F152" s="257" t="s">
        <v>170</v>
      </c>
      <c r="G152" s="255"/>
      <c r="H152" s="258">
        <v>1573.1200000000001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167</v>
      </c>
      <c r="AU152" s="264" t="s">
        <v>81</v>
      </c>
      <c r="AV152" s="15" t="s">
        <v>163</v>
      </c>
      <c r="AW152" s="15" t="s">
        <v>33</v>
      </c>
      <c r="AX152" s="15" t="s">
        <v>79</v>
      </c>
      <c r="AY152" s="264" t="s">
        <v>157</v>
      </c>
    </row>
    <row r="153" s="2" customFormat="1" ht="24.15" customHeight="1">
      <c r="A153" s="40"/>
      <c r="B153" s="41"/>
      <c r="C153" s="215" t="s">
        <v>8</v>
      </c>
      <c r="D153" s="215" t="s">
        <v>159</v>
      </c>
      <c r="E153" s="216" t="s">
        <v>710</v>
      </c>
      <c r="F153" s="217" t="s">
        <v>711</v>
      </c>
      <c r="G153" s="218" t="s">
        <v>162</v>
      </c>
      <c r="H153" s="219">
        <v>1573.1199999999999</v>
      </c>
      <c r="I153" s="220"/>
      <c r="J153" s="221">
        <f>ROUND(I153*H153,2)</f>
        <v>0</v>
      </c>
      <c r="K153" s="217" t="s">
        <v>657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163</v>
      </c>
      <c r="AT153" s="226" t="s">
        <v>159</v>
      </c>
      <c r="AU153" s="226" t="s">
        <v>81</v>
      </c>
      <c r="AY153" s="19" t="s">
        <v>157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79</v>
      </c>
      <c r="BK153" s="227">
        <f>ROUND(I153*H153,2)</f>
        <v>0</v>
      </c>
      <c r="BL153" s="19" t="s">
        <v>163</v>
      </c>
      <c r="BM153" s="226" t="s">
        <v>341</v>
      </c>
    </row>
    <row r="154" s="2" customFormat="1">
      <c r="A154" s="40"/>
      <c r="B154" s="41"/>
      <c r="C154" s="42"/>
      <c r="D154" s="265" t="s">
        <v>175</v>
      </c>
      <c r="E154" s="42"/>
      <c r="F154" s="266" t="s">
        <v>712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175</v>
      </c>
      <c r="AU154" s="19" t="s">
        <v>81</v>
      </c>
    </row>
    <row r="155" s="2" customFormat="1" ht="37.8" customHeight="1">
      <c r="A155" s="40"/>
      <c r="B155" s="41"/>
      <c r="C155" s="215" t="s">
        <v>254</v>
      </c>
      <c r="D155" s="215" t="s">
        <v>159</v>
      </c>
      <c r="E155" s="216" t="s">
        <v>713</v>
      </c>
      <c r="F155" s="217" t="s">
        <v>714</v>
      </c>
      <c r="G155" s="218" t="s">
        <v>101</v>
      </c>
      <c r="H155" s="219">
        <v>415.98500000000001</v>
      </c>
      <c r="I155" s="220"/>
      <c r="J155" s="221">
        <f>ROUND(I155*H155,2)</f>
        <v>0</v>
      </c>
      <c r="K155" s="217" t="s">
        <v>657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163</v>
      </c>
      <c r="AT155" s="226" t="s">
        <v>159</v>
      </c>
      <c r="AU155" s="226" t="s">
        <v>81</v>
      </c>
      <c r="AY155" s="19" t="s">
        <v>157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79</v>
      </c>
      <c r="BK155" s="227">
        <f>ROUND(I155*H155,2)</f>
        <v>0</v>
      </c>
      <c r="BL155" s="19" t="s">
        <v>163</v>
      </c>
      <c r="BM155" s="226" t="s">
        <v>351</v>
      </c>
    </row>
    <row r="156" s="2" customFormat="1">
      <c r="A156" s="40"/>
      <c r="B156" s="41"/>
      <c r="C156" s="42"/>
      <c r="D156" s="265" t="s">
        <v>175</v>
      </c>
      <c r="E156" s="42"/>
      <c r="F156" s="266" t="s">
        <v>715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175</v>
      </c>
      <c r="AU156" s="19" t="s">
        <v>81</v>
      </c>
    </row>
    <row r="157" s="14" customFormat="1">
      <c r="A157" s="14"/>
      <c r="B157" s="243"/>
      <c r="C157" s="244"/>
      <c r="D157" s="228" t="s">
        <v>167</v>
      </c>
      <c r="E157" s="245" t="s">
        <v>19</v>
      </c>
      <c r="F157" s="246" t="s">
        <v>716</v>
      </c>
      <c r="G157" s="244"/>
      <c r="H157" s="247">
        <v>415.98500000000001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167</v>
      </c>
      <c r="AU157" s="253" t="s">
        <v>81</v>
      </c>
      <c r="AV157" s="14" t="s">
        <v>81</v>
      </c>
      <c r="AW157" s="14" t="s">
        <v>33</v>
      </c>
      <c r="AX157" s="14" t="s">
        <v>72</v>
      </c>
      <c r="AY157" s="253" t="s">
        <v>157</v>
      </c>
    </row>
    <row r="158" s="15" customFormat="1">
      <c r="A158" s="15"/>
      <c r="B158" s="254"/>
      <c r="C158" s="255"/>
      <c r="D158" s="228" t="s">
        <v>167</v>
      </c>
      <c r="E158" s="256" t="s">
        <v>19</v>
      </c>
      <c r="F158" s="257" t="s">
        <v>170</v>
      </c>
      <c r="G158" s="255"/>
      <c r="H158" s="258">
        <v>415.98500000000001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167</v>
      </c>
      <c r="AU158" s="264" t="s">
        <v>81</v>
      </c>
      <c r="AV158" s="15" t="s">
        <v>163</v>
      </c>
      <c r="AW158" s="15" t="s">
        <v>33</v>
      </c>
      <c r="AX158" s="15" t="s">
        <v>79</v>
      </c>
      <c r="AY158" s="264" t="s">
        <v>157</v>
      </c>
    </row>
    <row r="159" s="2" customFormat="1" ht="24.15" customHeight="1">
      <c r="A159" s="40"/>
      <c r="B159" s="41"/>
      <c r="C159" s="215" t="s">
        <v>265</v>
      </c>
      <c r="D159" s="215" t="s">
        <v>159</v>
      </c>
      <c r="E159" s="216" t="s">
        <v>717</v>
      </c>
      <c r="F159" s="217" t="s">
        <v>718</v>
      </c>
      <c r="G159" s="218" t="s">
        <v>101</v>
      </c>
      <c r="H159" s="219">
        <v>207.993</v>
      </c>
      <c r="I159" s="220"/>
      <c r="J159" s="221">
        <f>ROUND(I159*H159,2)</f>
        <v>0</v>
      </c>
      <c r="K159" s="217" t="s">
        <v>657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163</v>
      </c>
      <c r="AT159" s="226" t="s">
        <v>159</v>
      </c>
      <c r="AU159" s="226" t="s">
        <v>81</v>
      </c>
      <c r="AY159" s="19" t="s">
        <v>157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79</v>
      </c>
      <c r="BK159" s="227">
        <f>ROUND(I159*H159,2)</f>
        <v>0</v>
      </c>
      <c r="BL159" s="19" t="s">
        <v>163</v>
      </c>
      <c r="BM159" s="226" t="s">
        <v>361</v>
      </c>
    </row>
    <row r="160" s="2" customFormat="1">
      <c r="A160" s="40"/>
      <c r="B160" s="41"/>
      <c r="C160" s="42"/>
      <c r="D160" s="265" t="s">
        <v>175</v>
      </c>
      <c r="E160" s="42"/>
      <c r="F160" s="266" t="s">
        <v>719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175</v>
      </c>
      <c r="AU160" s="19" t="s">
        <v>81</v>
      </c>
    </row>
    <row r="161" s="14" customFormat="1">
      <c r="A161" s="14"/>
      <c r="B161" s="243"/>
      <c r="C161" s="244"/>
      <c r="D161" s="228" t="s">
        <v>167</v>
      </c>
      <c r="E161" s="245" t="s">
        <v>19</v>
      </c>
      <c r="F161" s="246" t="s">
        <v>720</v>
      </c>
      <c r="G161" s="244"/>
      <c r="H161" s="247">
        <v>207.993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167</v>
      </c>
      <c r="AU161" s="253" t="s">
        <v>81</v>
      </c>
      <c r="AV161" s="14" t="s">
        <v>81</v>
      </c>
      <c r="AW161" s="14" t="s">
        <v>33</v>
      </c>
      <c r="AX161" s="14" t="s">
        <v>72</v>
      </c>
      <c r="AY161" s="253" t="s">
        <v>157</v>
      </c>
    </row>
    <row r="162" s="15" customFormat="1">
      <c r="A162" s="15"/>
      <c r="B162" s="254"/>
      <c r="C162" s="255"/>
      <c r="D162" s="228" t="s">
        <v>167</v>
      </c>
      <c r="E162" s="256" t="s">
        <v>19</v>
      </c>
      <c r="F162" s="257" t="s">
        <v>170</v>
      </c>
      <c r="G162" s="255"/>
      <c r="H162" s="258">
        <v>207.993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167</v>
      </c>
      <c r="AU162" s="264" t="s">
        <v>81</v>
      </c>
      <c r="AV162" s="15" t="s">
        <v>163</v>
      </c>
      <c r="AW162" s="15" t="s">
        <v>33</v>
      </c>
      <c r="AX162" s="15" t="s">
        <v>79</v>
      </c>
      <c r="AY162" s="264" t="s">
        <v>157</v>
      </c>
    </row>
    <row r="163" s="2" customFormat="1" ht="24.15" customHeight="1">
      <c r="A163" s="40"/>
      <c r="B163" s="41"/>
      <c r="C163" s="215" t="s">
        <v>269</v>
      </c>
      <c r="D163" s="215" t="s">
        <v>159</v>
      </c>
      <c r="E163" s="216" t="s">
        <v>721</v>
      </c>
      <c r="F163" s="217" t="s">
        <v>722</v>
      </c>
      <c r="G163" s="218" t="s">
        <v>234</v>
      </c>
      <c r="H163" s="219">
        <v>961.81700000000001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163</v>
      </c>
      <c r="AT163" s="226" t="s">
        <v>159</v>
      </c>
      <c r="AU163" s="226" t="s">
        <v>81</v>
      </c>
      <c r="AY163" s="19" t="s">
        <v>157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79</v>
      </c>
      <c r="BK163" s="227">
        <f>ROUND(I163*H163,2)</f>
        <v>0</v>
      </c>
      <c r="BL163" s="19" t="s">
        <v>163</v>
      </c>
      <c r="BM163" s="226" t="s">
        <v>371</v>
      </c>
    </row>
    <row r="164" s="13" customFormat="1">
      <c r="A164" s="13"/>
      <c r="B164" s="233"/>
      <c r="C164" s="234"/>
      <c r="D164" s="228" t="s">
        <v>167</v>
      </c>
      <c r="E164" s="235" t="s">
        <v>19</v>
      </c>
      <c r="F164" s="236" t="s">
        <v>723</v>
      </c>
      <c r="G164" s="234"/>
      <c r="H164" s="235" t="s">
        <v>19</v>
      </c>
      <c r="I164" s="237"/>
      <c r="J164" s="234"/>
      <c r="K164" s="234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167</v>
      </c>
      <c r="AU164" s="242" t="s">
        <v>81</v>
      </c>
      <c r="AV164" s="13" t="s">
        <v>79</v>
      </c>
      <c r="AW164" s="13" t="s">
        <v>33</v>
      </c>
      <c r="AX164" s="13" t="s">
        <v>72</v>
      </c>
      <c r="AY164" s="242" t="s">
        <v>157</v>
      </c>
    </row>
    <row r="165" s="14" customFormat="1">
      <c r="A165" s="14"/>
      <c r="B165" s="243"/>
      <c r="C165" s="244"/>
      <c r="D165" s="228" t="s">
        <v>167</v>
      </c>
      <c r="E165" s="245" t="s">
        <v>19</v>
      </c>
      <c r="F165" s="246" t="s">
        <v>724</v>
      </c>
      <c r="G165" s="244"/>
      <c r="H165" s="247">
        <v>607.79999999999995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167</v>
      </c>
      <c r="AU165" s="253" t="s">
        <v>81</v>
      </c>
      <c r="AV165" s="14" t="s">
        <v>81</v>
      </c>
      <c r="AW165" s="14" t="s">
        <v>33</v>
      </c>
      <c r="AX165" s="14" t="s">
        <v>72</v>
      </c>
      <c r="AY165" s="253" t="s">
        <v>157</v>
      </c>
    </row>
    <row r="166" s="14" customFormat="1">
      <c r="A166" s="14"/>
      <c r="B166" s="243"/>
      <c r="C166" s="244"/>
      <c r="D166" s="228" t="s">
        <v>167</v>
      </c>
      <c r="E166" s="245" t="s">
        <v>19</v>
      </c>
      <c r="F166" s="246" t="s">
        <v>725</v>
      </c>
      <c r="G166" s="244"/>
      <c r="H166" s="247">
        <v>-207.993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167</v>
      </c>
      <c r="AU166" s="253" t="s">
        <v>81</v>
      </c>
      <c r="AV166" s="14" t="s">
        <v>81</v>
      </c>
      <c r="AW166" s="14" t="s">
        <v>33</v>
      </c>
      <c r="AX166" s="14" t="s">
        <v>72</v>
      </c>
      <c r="AY166" s="253" t="s">
        <v>157</v>
      </c>
    </row>
    <row r="167" s="14" customFormat="1">
      <c r="A167" s="14"/>
      <c r="B167" s="243"/>
      <c r="C167" s="244"/>
      <c r="D167" s="228" t="s">
        <v>167</v>
      </c>
      <c r="E167" s="245" t="s">
        <v>19</v>
      </c>
      <c r="F167" s="246" t="s">
        <v>726</v>
      </c>
      <c r="G167" s="244"/>
      <c r="H167" s="247">
        <v>134.536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167</v>
      </c>
      <c r="AU167" s="253" t="s">
        <v>81</v>
      </c>
      <c r="AV167" s="14" t="s">
        <v>81</v>
      </c>
      <c r="AW167" s="14" t="s">
        <v>33</v>
      </c>
      <c r="AX167" s="14" t="s">
        <v>72</v>
      </c>
      <c r="AY167" s="253" t="s">
        <v>157</v>
      </c>
    </row>
    <row r="168" s="15" customFormat="1">
      <c r="A168" s="15"/>
      <c r="B168" s="254"/>
      <c r="C168" s="255"/>
      <c r="D168" s="228" t="s">
        <v>167</v>
      </c>
      <c r="E168" s="256" t="s">
        <v>19</v>
      </c>
      <c r="F168" s="257" t="s">
        <v>170</v>
      </c>
      <c r="G168" s="255"/>
      <c r="H168" s="258">
        <v>534.34299999999996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167</v>
      </c>
      <c r="AU168" s="264" t="s">
        <v>81</v>
      </c>
      <c r="AV168" s="15" t="s">
        <v>163</v>
      </c>
      <c r="AW168" s="15" t="s">
        <v>33</v>
      </c>
      <c r="AX168" s="15" t="s">
        <v>72</v>
      </c>
      <c r="AY168" s="264" t="s">
        <v>157</v>
      </c>
    </row>
    <row r="169" s="14" customFormat="1">
      <c r="A169" s="14"/>
      <c r="B169" s="243"/>
      <c r="C169" s="244"/>
      <c r="D169" s="228" t="s">
        <v>167</v>
      </c>
      <c r="E169" s="245" t="s">
        <v>19</v>
      </c>
      <c r="F169" s="246" t="s">
        <v>727</v>
      </c>
      <c r="G169" s="244"/>
      <c r="H169" s="247">
        <v>961.81700000000001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167</v>
      </c>
      <c r="AU169" s="253" t="s">
        <v>81</v>
      </c>
      <c r="AV169" s="14" t="s">
        <v>81</v>
      </c>
      <c r="AW169" s="14" t="s">
        <v>33</v>
      </c>
      <c r="AX169" s="14" t="s">
        <v>72</v>
      </c>
      <c r="AY169" s="253" t="s">
        <v>157</v>
      </c>
    </row>
    <row r="170" s="15" customFormat="1">
      <c r="A170" s="15"/>
      <c r="B170" s="254"/>
      <c r="C170" s="255"/>
      <c r="D170" s="228" t="s">
        <v>167</v>
      </c>
      <c r="E170" s="256" t="s">
        <v>19</v>
      </c>
      <c r="F170" s="257" t="s">
        <v>170</v>
      </c>
      <c r="G170" s="255"/>
      <c r="H170" s="258">
        <v>961.81700000000001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167</v>
      </c>
      <c r="AU170" s="264" t="s">
        <v>81</v>
      </c>
      <c r="AV170" s="15" t="s">
        <v>163</v>
      </c>
      <c r="AW170" s="15" t="s">
        <v>33</v>
      </c>
      <c r="AX170" s="15" t="s">
        <v>79</v>
      </c>
      <c r="AY170" s="264" t="s">
        <v>157</v>
      </c>
    </row>
    <row r="171" s="2" customFormat="1" ht="24.15" customHeight="1">
      <c r="A171" s="40"/>
      <c r="B171" s="41"/>
      <c r="C171" s="215" t="s">
        <v>275</v>
      </c>
      <c r="D171" s="215" t="s">
        <v>159</v>
      </c>
      <c r="E171" s="216" t="s">
        <v>728</v>
      </c>
      <c r="F171" s="217" t="s">
        <v>284</v>
      </c>
      <c r="G171" s="218" t="s">
        <v>101</v>
      </c>
      <c r="H171" s="219">
        <v>415.98500000000001</v>
      </c>
      <c r="I171" s="220"/>
      <c r="J171" s="221">
        <f>ROUND(I171*H171,2)</f>
        <v>0</v>
      </c>
      <c r="K171" s="217" t="s">
        <v>657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163</v>
      </c>
      <c r="AT171" s="226" t="s">
        <v>159</v>
      </c>
      <c r="AU171" s="226" t="s">
        <v>81</v>
      </c>
      <c r="AY171" s="19" t="s">
        <v>157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79</v>
      </c>
      <c r="BK171" s="227">
        <f>ROUND(I171*H171,2)</f>
        <v>0</v>
      </c>
      <c r="BL171" s="19" t="s">
        <v>163</v>
      </c>
      <c r="BM171" s="226" t="s">
        <v>382</v>
      </c>
    </row>
    <row r="172" s="2" customFormat="1">
      <c r="A172" s="40"/>
      <c r="B172" s="41"/>
      <c r="C172" s="42"/>
      <c r="D172" s="265" t="s">
        <v>175</v>
      </c>
      <c r="E172" s="42"/>
      <c r="F172" s="266" t="s">
        <v>729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175</v>
      </c>
      <c r="AU172" s="19" t="s">
        <v>81</v>
      </c>
    </row>
    <row r="173" s="14" customFormat="1">
      <c r="A173" s="14"/>
      <c r="B173" s="243"/>
      <c r="C173" s="244"/>
      <c r="D173" s="228" t="s">
        <v>167</v>
      </c>
      <c r="E173" s="245" t="s">
        <v>19</v>
      </c>
      <c r="F173" s="246" t="s">
        <v>730</v>
      </c>
      <c r="G173" s="244"/>
      <c r="H173" s="247">
        <v>607.79999999999995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167</v>
      </c>
      <c r="AU173" s="253" t="s">
        <v>81</v>
      </c>
      <c r="AV173" s="14" t="s">
        <v>81</v>
      </c>
      <c r="AW173" s="14" t="s">
        <v>33</v>
      </c>
      <c r="AX173" s="14" t="s">
        <v>72</v>
      </c>
      <c r="AY173" s="253" t="s">
        <v>157</v>
      </c>
    </row>
    <row r="174" s="14" customFormat="1">
      <c r="A174" s="14"/>
      <c r="B174" s="243"/>
      <c r="C174" s="244"/>
      <c r="D174" s="228" t="s">
        <v>167</v>
      </c>
      <c r="E174" s="245" t="s">
        <v>19</v>
      </c>
      <c r="F174" s="246" t="s">
        <v>731</v>
      </c>
      <c r="G174" s="244"/>
      <c r="H174" s="247">
        <v>-40.816000000000002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167</v>
      </c>
      <c r="AU174" s="253" t="s">
        <v>81</v>
      </c>
      <c r="AV174" s="14" t="s">
        <v>81</v>
      </c>
      <c r="AW174" s="14" t="s">
        <v>33</v>
      </c>
      <c r="AX174" s="14" t="s">
        <v>72</v>
      </c>
      <c r="AY174" s="253" t="s">
        <v>157</v>
      </c>
    </row>
    <row r="175" s="14" customFormat="1">
      <c r="A175" s="14"/>
      <c r="B175" s="243"/>
      <c r="C175" s="244"/>
      <c r="D175" s="228" t="s">
        <v>167</v>
      </c>
      <c r="E175" s="245" t="s">
        <v>19</v>
      </c>
      <c r="F175" s="246" t="s">
        <v>732</v>
      </c>
      <c r="G175" s="244"/>
      <c r="H175" s="247">
        <v>-150.999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167</v>
      </c>
      <c r="AU175" s="253" t="s">
        <v>81</v>
      </c>
      <c r="AV175" s="14" t="s">
        <v>81</v>
      </c>
      <c r="AW175" s="14" t="s">
        <v>33</v>
      </c>
      <c r="AX175" s="14" t="s">
        <v>72</v>
      </c>
      <c r="AY175" s="253" t="s">
        <v>157</v>
      </c>
    </row>
    <row r="176" s="15" customFormat="1">
      <c r="A176" s="15"/>
      <c r="B176" s="254"/>
      <c r="C176" s="255"/>
      <c r="D176" s="228" t="s">
        <v>167</v>
      </c>
      <c r="E176" s="256" t="s">
        <v>19</v>
      </c>
      <c r="F176" s="257" t="s">
        <v>170</v>
      </c>
      <c r="G176" s="255"/>
      <c r="H176" s="258">
        <v>415.9849999999999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167</v>
      </c>
      <c r="AU176" s="264" t="s">
        <v>81</v>
      </c>
      <c r="AV176" s="15" t="s">
        <v>163</v>
      </c>
      <c r="AW176" s="15" t="s">
        <v>33</v>
      </c>
      <c r="AX176" s="15" t="s">
        <v>79</v>
      </c>
      <c r="AY176" s="264" t="s">
        <v>157</v>
      </c>
    </row>
    <row r="177" s="2" customFormat="1" ht="16.5" customHeight="1">
      <c r="A177" s="40"/>
      <c r="B177" s="41"/>
      <c r="C177" s="267" t="s">
        <v>282</v>
      </c>
      <c r="D177" s="267" t="s">
        <v>276</v>
      </c>
      <c r="E177" s="268" t="s">
        <v>733</v>
      </c>
      <c r="F177" s="269" t="s">
        <v>734</v>
      </c>
      <c r="G177" s="270" t="s">
        <v>234</v>
      </c>
      <c r="H177" s="271">
        <v>395.18599999999998</v>
      </c>
      <c r="I177" s="272"/>
      <c r="J177" s="273">
        <f>ROUND(I177*H177,2)</f>
        <v>0</v>
      </c>
      <c r="K177" s="269" t="s">
        <v>657</v>
      </c>
      <c r="L177" s="274"/>
      <c r="M177" s="275" t="s">
        <v>19</v>
      </c>
      <c r="N177" s="276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214</v>
      </c>
      <c r="AT177" s="226" t="s">
        <v>276</v>
      </c>
      <c r="AU177" s="226" t="s">
        <v>81</v>
      </c>
      <c r="AY177" s="19" t="s">
        <v>157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79</v>
      </c>
      <c r="BK177" s="227">
        <f>ROUND(I177*H177,2)</f>
        <v>0</v>
      </c>
      <c r="BL177" s="19" t="s">
        <v>163</v>
      </c>
      <c r="BM177" s="226" t="s">
        <v>395</v>
      </c>
    </row>
    <row r="178" s="13" customFormat="1">
      <c r="A178" s="13"/>
      <c r="B178" s="233"/>
      <c r="C178" s="234"/>
      <c r="D178" s="228" t="s">
        <v>167</v>
      </c>
      <c r="E178" s="235" t="s">
        <v>19</v>
      </c>
      <c r="F178" s="236" t="s">
        <v>735</v>
      </c>
      <c r="G178" s="234"/>
      <c r="H178" s="235" t="s">
        <v>19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167</v>
      </c>
      <c r="AU178" s="242" t="s">
        <v>81</v>
      </c>
      <c r="AV178" s="13" t="s">
        <v>79</v>
      </c>
      <c r="AW178" s="13" t="s">
        <v>33</v>
      </c>
      <c r="AX178" s="13" t="s">
        <v>72</v>
      </c>
      <c r="AY178" s="242" t="s">
        <v>157</v>
      </c>
    </row>
    <row r="179" s="14" customFormat="1">
      <c r="A179" s="14"/>
      <c r="B179" s="243"/>
      <c r="C179" s="244"/>
      <c r="D179" s="228" t="s">
        <v>167</v>
      </c>
      <c r="E179" s="245" t="s">
        <v>19</v>
      </c>
      <c r="F179" s="246" t="s">
        <v>736</v>
      </c>
      <c r="G179" s="244"/>
      <c r="H179" s="247">
        <v>395.18599999999998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167</v>
      </c>
      <c r="AU179" s="253" t="s">
        <v>81</v>
      </c>
      <c r="AV179" s="14" t="s">
        <v>81</v>
      </c>
      <c r="AW179" s="14" t="s">
        <v>33</v>
      </c>
      <c r="AX179" s="14" t="s">
        <v>72</v>
      </c>
      <c r="AY179" s="253" t="s">
        <v>157</v>
      </c>
    </row>
    <row r="180" s="15" customFormat="1">
      <c r="A180" s="15"/>
      <c r="B180" s="254"/>
      <c r="C180" s="255"/>
      <c r="D180" s="228" t="s">
        <v>167</v>
      </c>
      <c r="E180" s="256" t="s">
        <v>19</v>
      </c>
      <c r="F180" s="257" t="s">
        <v>170</v>
      </c>
      <c r="G180" s="255"/>
      <c r="H180" s="258">
        <v>395.18599999999998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167</v>
      </c>
      <c r="AU180" s="264" t="s">
        <v>81</v>
      </c>
      <c r="AV180" s="15" t="s">
        <v>163</v>
      </c>
      <c r="AW180" s="15" t="s">
        <v>33</v>
      </c>
      <c r="AX180" s="15" t="s">
        <v>79</v>
      </c>
      <c r="AY180" s="264" t="s">
        <v>157</v>
      </c>
    </row>
    <row r="181" s="2" customFormat="1" ht="37.8" customHeight="1">
      <c r="A181" s="40"/>
      <c r="B181" s="41"/>
      <c r="C181" s="215" t="s">
        <v>290</v>
      </c>
      <c r="D181" s="215" t="s">
        <v>159</v>
      </c>
      <c r="E181" s="216" t="s">
        <v>270</v>
      </c>
      <c r="F181" s="217" t="s">
        <v>737</v>
      </c>
      <c r="G181" s="218" t="s">
        <v>101</v>
      </c>
      <c r="H181" s="219">
        <v>150.999</v>
      </c>
      <c r="I181" s="220"/>
      <c r="J181" s="221">
        <f>ROUND(I181*H181,2)</f>
        <v>0</v>
      </c>
      <c r="K181" s="217" t="s">
        <v>657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163</v>
      </c>
      <c r="AT181" s="226" t="s">
        <v>159</v>
      </c>
      <c r="AU181" s="226" t="s">
        <v>81</v>
      </c>
      <c r="AY181" s="19" t="s">
        <v>157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79</v>
      </c>
      <c r="BK181" s="227">
        <f>ROUND(I181*H181,2)</f>
        <v>0</v>
      </c>
      <c r="BL181" s="19" t="s">
        <v>163</v>
      </c>
      <c r="BM181" s="226" t="s">
        <v>407</v>
      </c>
    </row>
    <row r="182" s="2" customFormat="1">
      <c r="A182" s="40"/>
      <c r="B182" s="41"/>
      <c r="C182" s="42"/>
      <c r="D182" s="265" t="s">
        <v>175</v>
      </c>
      <c r="E182" s="42"/>
      <c r="F182" s="266" t="s">
        <v>738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175</v>
      </c>
      <c r="AU182" s="19" t="s">
        <v>81</v>
      </c>
    </row>
    <row r="183" s="14" customFormat="1">
      <c r="A183" s="14"/>
      <c r="B183" s="243"/>
      <c r="C183" s="244"/>
      <c r="D183" s="228" t="s">
        <v>167</v>
      </c>
      <c r="E183" s="245" t="s">
        <v>19</v>
      </c>
      <c r="F183" s="246" t="s">
        <v>739</v>
      </c>
      <c r="G183" s="244"/>
      <c r="H183" s="247">
        <v>114.514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167</v>
      </c>
      <c r="AU183" s="253" t="s">
        <v>81</v>
      </c>
      <c r="AV183" s="14" t="s">
        <v>81</v>
      </c>
      <c r="AW183" s="14" t="s">
        <v>33</v>
      </c>
      <c r="AX183" s="14" t="s">
        <v>72</v>
      </c>
      <c r="AY183" s="253" t="s">
        <v>157</v>
      </c>
    </row>
    <row r="184" s="14" customFormat="1">
      <c r="A184" s="14"/>
      <c r="B184" s="243"/>
      <c r="C184" s="244"/>
      <c r="D184" s="228" t="s">
        <v>167</v>
      </c>
      <c r="E184" s="245" t="s">
        <v>19</v>
      </c>
      <c r="F184" s="246" t="s">
        <v>740</v>
      </c>
      <c r="G184" s="244"/>
      <c r="H184" s="247">
        <v>36.484999999999999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167</v>
      </c>
      <c r="AU184" s="253" t="s">
        <v>81</v>
      </c>
      <c r="AV184" s="14" t="s">
        <v>81</v>
      </c>
      <c r="AW184" s="14" t="s">
        <v>33</v>
      </c>
      <c r="AX184" s="14" t="s">
        <v>72</v>
      </c>
      <c r="AY184" s="253" t="s">
        <v>157</v>
      </c>
    </row>
    <row r="185" s="15" customFormat="1">
      <c r="A185" s="15"/>
      <c r="B185" s="254"/>
      <c r="C185" s="255"/>
      <c r="D185" s="228" t="s">
        <v>167</v>
      </c>
      <c r="E185" s="256" t="s">
        <v>19</v>
      </c>
      <c r="F185" s="257" t="s">
        <v>170</v>
      </c>
      <c r="G185" s="255"/>
      <c r="H185" s="258">
        <v>150.999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4" t="s">
        <v>167</v>
      </c>
      <c r="AU185" s="264" t="s">
        <v>81</v>
      </c>
      <c r="AV185" s="15" t="s">
        <v>163</v>
      </c>
      <c r="AW185" s="15" t="s">
        <v>33</v>
      </c>
      <c r="AX185" s="15" t="s">
        <v>79</v>
      </c>
      <c r="AY185" s="264" t="s">
        <v>157</v>
      </c>
    </row>
    <row r="186" s="2" customFormat="1" ht="16.5" customHeight="1">
      <c r="A186" s="40"/>
      <c r="B186" s="41"/>
      <c r="C186" s="267" t="s">
        <v>295</v>
      </c>
      <c r="D186" s="267" t="s">
        <v>276</v>
      </c>
      <c r="E186" s="268" t="s">
        <v>741</v>
      </c>
      <c r="F186" s="269" t="s">
        <v>742</v>
      </c>
      <c r="G186" s="270" t="s">
        <v>234</v>
      </c>
      <c r="H186" s="271">
        <v>74.793999999999997</v>
      </c>
      <c r="I186" s="272"/>
      <c r="J186" s="273">
        <f>ROUND(I186*H186,2)</f>
        <v>0</v>
      </c>
      <c r="K186" s="269" t="s">
        <v>657</v>
      </c>
      <c r="L186" s="274"/>
      <c r="M186" s="275" t="s">
        <v>19</v>
      </c>
      <c r="N186" s="276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214</v>
      </c>
      <c r="AT186" s="226" t="s">
        <v>276</v>
      </c>
      <c r="AU186" s="226" t="s">
        <v>81</v>
      </c>
      <c r="AY186" s="19" t="s">
        <v>157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79</v>
      </c>
      <c r="BK186" s="227">
        <f>ROUND(I186*H186,2)</f>
        <v>0</v>
      </c>
      <c r="BL186" s="19" t="s">
        <v>163</v>
      </c>
      <c r="BM186" s="226" t="s">
        <v>418</v>
      </c>
    </row>
    <row r="187" s="14" customFormat="1">
      <c r="A187" s="14"/>
      <c r="B187" s="243"/>
      <c r="C187" s="244"/>
      <c r="D187" s="228" t="s">
        <v>167</v>
      </c>
      <c r="E187" s="245" t="s">
        <v>19</v>
      </c>
      <c r="F187" s="246" t="s">
        <v>743</v>
      </c>
      <c r="G187" s="244"/>
      <c r="H187" s="247">
        <v>74.793999999999997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167</v>
      </c>
      <c r="AU187" s="253" t="s">
        <v>81</v>
      </c>
      <c r="AV187" s="14" t="s">
        <v>81</v>
      </c>
      <c r="AW187" s="14" t="s">
        <v>33</v>
      </c>
      <c r="AX187" s="14" t="s">
        <v>72</v>
      </c>
      <c r="AY187" s="253" t="s">
        <v>157</v>
      </c>
    </row>
    <row r="188" s="15" customFormat="1">
      <c r="A188" s="15"/>
      <c r="B188" s="254"/>
      <c r="C188" s="255"/>
      <c r="D188" s="228" t="s">
        <v>167</v>
      </c>
      <c r="E188" s="256" t="s">
        <v>19</v>
      </c>
      <c r="F188" s="257" t="s">
        <v>170</v>
      </c>
      <c r="G188" s="255"/>
      <c r="H188" s="258">
        <v>74.793999999999997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167</v>
      </c>
      <c r="AU188" s="264" t="s">
        <v>81</v>
      </c>
      <c r="AV188" s="15" t="s">
        <v>163</v>
      </c>
      <c r="AW188" s="15" t="s">
        <v>33</v>
      </c>
      <c r="AX188" s="15" t="s">
        <v>79</v>
      </c>
      <c r="AY188" s="264" t="s">
        <v>157</v>
      </c>
    </row>
    <row r="189" s="2" customFormat="1" ht="16.5" customHeight="1">
      <c r="A189" s="40"/>
      <c r="B189" s="41"/>
      <c r="C189" s="267" t="s">
        <v>207</v>
      </c>
      <c r="D189" s="267" t="s">
        <v>276</v>
      </c>
      <c r="E189" s="268" t="s">
        <v>744</v>
      </c>
      <c r="F189" s="269" t="s">
        <v>745</v>
      </c>
      <c r="G189" s="270" t="s">
        <v>234</v>
      </c>
      <c r="H189" s="271">
        <v>229.02799999999999</v>
      </c>
      <c r="I189" s="272"/>
      <c r="J189" s="273">
        <f>ROUND(I189*H189,2)</f>
        <v>0</v>
      </c>
      <c r="K189" s="269" t="s">
        <v>657</v>
      </c>
      <c r="L189" s="274"/>
      <c r="M189" s="275" t="s">
        <v>19</v>
      </c>
      <c r="N189" s="276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214</v>
      </c>
      <c r="AT189" s="226" t="s">
        <v>276</v>
      </c>
      <c r="AU189" s="226" t="s">
        <v>81</v>
      </c>
      <c r="AY189" s="19" t="s">
        <v>157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79</v>
      </c>
      <c r="BK189" s="227">
        <f>ROUND(I189*H189,2)</f>
        <v>0</v>
      </c>
      <c r="BL189" s="19" t="s">
        <v>163</v>
      </c>
      <c r="BM189" s="226" t="s">
        <v>428</v>
      </c>
    </row>
    <row r="190" s="14" customFormat="1">
      <c r="A190" s="14"/>
      <c r="B190" s="243"/>
      <c r="C190" s="244"/>
      <c r="D190" s="228" t="s">
        <v>167</v>
      </c>
      <c r="E190" s="245" t="s">
        <v>19</v>
      </c>
      <c r="F190" s="246" t="s">
        <v>746</v>
      </c>
      <c r="G190" s="244"/>
      <c r="H190" s="247">
        <v>229.02799999999999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167</v>
      </c>
      <c r="AU190" s="253" t="s">
        <v>81</v>
      </c>
      <c r="AV190" s="14" t="s">
        <v>81</v>
      </c>
      <c r="AW190" s="14" t="s">
        <v>33</v>
      </c>
      <c r="AX190" s="14" t="s">
        <v>72</v>
      </c>
      <c r="AY190" s="253" t="s">
        <v>157</v>
      </c>
    </row>
    <row r="191" s="15" customFormat="1">
      <c r="A191" s="15"/>
      <c r="B191" s="254"/>
      <c r="C191" s="255"/>
      <c r="D191" s="228" t="s">
        <v>167</v>
      </c>
      <c r="E191" s="256" t="s">
        <v>19</v>
      </c>
      <c r="F191" s="257" t="s">
        <v>170</v>
      </c>
      <c r="G191" s="255"/>
      <c r="H191" s="258">
        <v>229.02799999999999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4" t="s">
        <v>167</v>
      </c>
      <c r="AU191" s="264" t="s">
        <v>81</v>
      </c>
      <c r="AV191" s="15" t="s">
        <v>163</v>
      </c>
      <c r="AW191" s="15" t="s">
        <v>33</v>
      </c>
      <c r="AX191" s="15" t="s">
        <v>79</v>
      </c>
      <c r="AY191" s="264" t="s">
        <v>157</v>
      </c>
    </row>
    <row r="192" s="12" customFormat="1" ht="22.8" customHeight="1">
      <c r="A192" s="12"/>
      <c r="B192" s="199"/>
      <c r="C192" s="200"/>
      <c r="D192" s="201" t="s">
        <v>71</v>
      </c>
      <c r="E192" s="213" t="s">
        <v>163</v>
      </c>
      <c r="F192" s="213" t="s">
        <v>333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SUM(P193:P197)</f>
        <v>0</v>
      </c>
      <c r="Q192" s="207"/>
      <c r="R192" s="208">
        <f>SUM(R193:R197)</f>
        <v>0</v>
      </c>
      <c r="S192" s="207"/>
      <c r="T192" s="209">
        <f>SUM(T193:T197)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79</v>
      </c>
      <c r="AT192" s="211" t="s">
        <v>71</v>
      </c>
      <c r="AU192" s="211" t="s">
        <v>79</v>
      </c>
      <c r="AY192" s="210" t="s">
        <v>157</v>
      </c>
      <c r="BK192" s="212">
        <f>SUM(BK193:BK197)</f>
        <v>0</v>
      </c>
    </row>
    <row r="193" s="2" customFormat="1" ht="21.75" customHeight="1">
      <c r="A193" s="40"/>
      <c r="B193" s="41"/>
      <c r="C193" s="215" t="s">
        <v>7</v>
      </c>
      <c r="D193" s="215" t="s">
        <v>159</v>
      </c>
      <c r="E193" s="216" t="s">
        <v>747</v>
      </c>
      <c r="F193" s="217" t="s">
        <v>748</v>
      </c>
      <c r="G193" s="218" t="s">
        <v>101</v>
      </c>
      <c r="H193" s="219">
        <v>40.816000000000002</v>
      </c>
      <c r="I193" s="220"/>
      <c r="J193" s="221">
        <f>ROUND(I193*H193,2)</f>
        <v>0</v>
      </c>
      <c r="K193" s="217" t="s">
        <v>657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163</v>
      </c>
      <c r="AT193" s="226" t="s">
        <v>159</v>
      </c>
      <c r="AU193" s="226" t="s">
        <v>81</v>
      </c>
      <c r="AY193" s="19" t="s">
        <v>157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79</v>
      </c>
      <c r="BK193" s="227">
        <f>ROUND(I193*H193,2)</f>
        <v>0</v>
      </c>
      <c r="BL193" s="19" t="s">
        <v>163</v>
      </c>
      <c r="BM193" s="226" t="s">
        <v>441</v>
      </c>
    </row>
    <row r="194" s="2" customFormat="1">
      <c r="A194" s="40"/>
      <c r="B194" s="41"/>
      <c r="C194" s="42"/>
      <c r="D194" s="265" t="s">
        <v>175</v>
      </c>
      <c r="E194" s="42"/>
      <c r="F194" s="266" t="s">
        <v>749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175</v>
      </c>
      <c r="AU194" s="19" t="s">
        <v>81</v>
      </c>
    </row>
    <row r="195" s="14" customFormat="1">
      <c r="A195" s="14"/>
      <c r="B195" s="243"/>
      <c r="C195" s="244"/>
      <c r="D195" s="228" t="s">
        <v>167</v>
      </c>
      <c r="E195" s="245" t="s">
        <v>19</v>
      </c>
      <c r="F195" s="246" t="s">
        <v>750</v>
      </c>
      <c r="G195" s="244"/>
      <c r="H195" s="247">
        <v>29.760000000000002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167</v>
      </c>
      <c r="AU195" s="253" t="s">
        <v>81</v>
      </c>
      <c r="AV195" s="14" t="s">
        <v>81</v>
      </c>
      <c r="AW195" s="14" t="s">
        <v>33</v>
      </c>
      <c r="AX195" s="14" t="s">
        <v>72</v>
      </c>
      <c r="AY195" s="253" t="s">
        <v>157</v>
      </c>
    </row>
    <row r="196" s="14" customFormat="1">
      <c r="A196" s="14"/>
      <c r="B196" s="243"/>
      <c r="C196" s="244"/>
      <c r="D196" s="228" t="s">
        <v>167</v>
      </c>
      <c r="E196" s="245" t="s">
        <v>19</v>
      </c>
      <c r="F196" s="246" t="s">
        <v>751</v>
      </c>
      <c r="G196" s="244"/>
      <c r="H196" s="247">
        <v>11.055999999999999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167</v>
      </c>
      <c r="AU196" s="253" t="s">
        <v>81</v>
      </c>
      <c r="AV196" s="14" t="s">
        <v>81</v>
      </c>
      <c r="AW196" s="14" t="s">
        <v>33</v>
      </c>
      <c r="AX196" s="14" t="s">
        <v>72</v>
      </c>
      <c r="AY196" s="253" t="s">
        <v>157</v>
      </c>
    </row>
    <row r="197" s="15" customFormat="1">
      <c r="A197" s="15"/>
      <c r="B197" s="254"/>
      <c r="C197" s="255"/>
      <c r="D197" s="228" t="s">
        <v>167</v>
      </c>
      <c r="E197" s="256" t="s">
        <v>19</v>
      </c>
      <c r="F197" s="257" t="s">
        <v>170</v>
      </c>
      <c r="G197" s="255"/>
      <c r="H197" s="258">
        <v>40.816000000000002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167</v>
      </c>
      <c r="AU197" s="264" t="s">
        <v>81</v>
      </c>
      <c r="AV197" s="15" t="s">
        <v>163</v>
      </c>
      <c r="AW197" s="15" t="s">
        <v>33</v>
      </c>
      <c r="AX197" s="15" t="s">
        <v>79</v>
      </c>
      <c r="AY197" s="264" t="s">
        <v>157</v>
      </c>
    </row>
    <row r="198" s="12" customFormat="1" ht="22.8" customHeight="1">
      <c r="A198" s="12"/>
      <c r="B198" s="199"/>
      <c r="C198" s="200"/>
      <c r="D198" s="201" t="s">
        <v>71</v>
      </c>
      <c r="E198" s="213" t="s">
        <v>192</v>
      </c>
      <c r="F198" s="213" t="s">
        <v>752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SUM(P199:P212)</f>
        <v>0</v>
      </c>
      <c r="Q198" s="207"/>
      <c r="R198" s="208">
        <f>SUM(R199:R212)</f>
        <v>0</v>
      </c>
      <c r="S198" s="207"/>
      <c r="T198" s="209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79</v>
      </c>
      <c r="AT198" s="211" t="s">
        <v>71</v>
      </c>
      <c r="AU198" s="211" t="s">
        <v>79</v>
      </c>
      <c r="AY198" s="210" t="s">
        <v>157</v>
      </c>
      <c r="BK198" s="212">
        <f>SUM(BK199:BK212)</f>
        <v>0</v>
      </c>
    </row>
    <row r="199" s="2" customFormat="1" ht="24.15" customHeight="1">
      <c r="A199" s="40"/>
      <c r="B199" s="41"/>
      <c r="C199" s="215" t="s">
        <v>327</v>
      </c>
      <c r="D199" s="215" t="s">
        <v>159</v>
      </c>
      <c r="E199" s="216" t="s">
        <v>753</v>
      </c>
      <c r="F199" s="217" t="s">
        <v>754</v>
      </c>
      <c r="G199" s="218" t="s">
        <v>162</v>
      </c>
      <c r="H199" s="219">
        <v>41.600000000000001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163</v>
      </c>
      <c r="AT199" s="226" t="s">
        <v>159</v>
      </c>
      <c r="AU199" s="226" t="s">
        <v>81</v>
      </c>
      <c r="AY199" s="19" t="s">
        <v>157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79</v>
      </c>
      <c r="BK199" s="227">
        <f>ROUND(I199*H199,2)</f>
        <v>0</v>
      </c>
      <c r="BL199" s="19" t="s">
        <v>163</v>
      </c>
      <c r="BM199" s="226" t="s">
        <v>451</v>
      </c>
    </row>
    <row r="200" s="14" customFormat="1">
      <c r="A200" s="14"/>
      <c r="B200" s="243"/>
      <c r="C200" s="244"/>
      <c r="D200" s="228" t="s">
        <v>167</v>
      </c>
      <c r="E200" s="245" t="s">
        <v>19</v>
      </c>
      <c r="F200" s="246" t="s">
        <v>755</v>
      </c>
      <c r="G200" s="244"/>
      <c r="H200" s="247">
        <v>41.600000000000001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167</v>
      </c>
      <c r="AU200" s="253" t="s">
        <v>81</v>
      </c>
      <c r="AV200" s="14" t="s">
        <v>81</v>
      </c>
      <c r="AW200" s="14" t="s">
        <v>33</v>
      </c>
      <c r="AX200" s="14" t="s">
        <v>72</v>
      </c>
      <c r="AY200" s="253" t="s">
        <v>157</v>
      </c>
    </row>
    <row r="201" s="15" customFormat="1">
      <c r="A201" s="15"/>
      <c r="B201" s="254"/>
      <c r="C201" s="255"/>
      <c r="D201" s="228" t="s">
        <v>167</v>
      </c>
      <c r="E201" s="256" t="s">
        <v>19</v>
      </c>
      <c r="F201" s="257" t="s">
        <v>170</v>
      </c>
      <c r="G201" s="255"/>
      <c r="H201" s="258">
        <v>41.600000000000001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167</v>
      </c>
      <c r="AU201" s="264" t="s">
        <v>81</v>
      </c>
      <c r="AV201" s="15" t="s">
        <v>163</v>
      </c>
      <c r="AW201" s="15" t="s">
        <v>33</v>
      </c>
      <c r="AX201" s="15" t="s">
        <v>79</v>
      </c>
      <c r="AY201" s="264" t="s">
        <v>157</v>
      </c>
    </row>
    <row r="202" s="2" customFormat="1" ht="24.15" customHeight="1">
      <c r="A202" s="40"/>
      <c r="B202" s="41"/>
      <c r="C202" s="215" t="s">
        <v>334</v>
      </c>
      <c r="D202" s="215" t="s">
        <v>159</v>
      </c>
      <c r="E202" s="216" t="s">
        <v>756</v>
      </c>
      <c r="F202" s="217" t="s">
        <v>757</v>
      </c>
      <c r="G202" s="218" t="s">
        <v>162</v>
      </c>
      <c r="H202" s="219">
        <v>366.56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163</v>
      </c>
      <c r="AT202" s="226" t="s">
        <v>159</v>
      </c>
      <c r="AU202" s="226" t="s">
        <v>81</v>
      </c>
      <c r="AY202" s="19" t="s">
        <v>157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79</v>
      </c>
      <c r="BK202" s="227">
        <f>ROUND(I202*H202,2)</f>
        <v>0</v>
      </c>
      <c r="BL202" s="19" t="s">
        <v>163</v>
      </c>
      <c r="BM202" s="226" t="s">
        <v>460</v>
      </c>
    </row>
    <row r="203" s="14" customFormat="1">
      <c r="A203" s="14"/>
      <c r="B203" s="243"/>
      <c r="C203" s="244"/>
      <c r="D203" s="228" t="s">
        <v>167</v>
      </c>
      <c r="E203" s="245" t="s">
        <v>19</v>
      </c>
      <c r="F203" s="246" t="s">
        <v>758</v>
      </c>
      <c r="G203" s="244"/>
      <c r="H203" s="247">
        <v>366.56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167</v>
      </c>
      <c r="AU203" s="253" t="s">
        <v>81</v>
      </c>
      <c r="AV203" s="14" t="s">
        <v>81</v>
      </c>
      <c r="AW203" s="14" t="s">
        <v>33</v>
      </c>
      <c r="AX203" s="14" t="s">
        <v>72</v>
      </c>
      <c r="AY203" s="253" t="s">
        <v>157</v>
      </c>
    </row>
    <row r="204" s="15" customFormat="1">
      <c r="A204" s="15"/>
      <c r="B204" s="254"/>
      <c r="C204" s="255"/>
      <c r="D204" s="228" t="s">
        <v>167</v>
      </c>
      <c r="E204" s="256" t="s">
        <v>19</v>
      </c>
      <c r="F204" s="257" t="s">
        <v>170</v>
      </c>
      <c r="G204" s="255"/>
      <c r="H204" s="258">
        <v>366.56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167</v>
      </c>
      <c r="AU204" s="264" t="s">
        <v>81</v>
      </c>
      <c r="AV204" s="15" t="s">
        <v>163</v>
      </c>
      <c r="AW204" s="15" t="s">
        <v>33</v>
      </c>
      <c r="AX204" s="15" t="s">
        <v>79</v>
      </c>
      <c r="AY204" s="264" t="s">
        <v>157</v>
      </c>
    </row>
    <row r="205" s="2" customFormat="1" ht="24.15" customHeight="1">
      <c r="A205" s="40"/>
      <c r="B205" s="41"/>
      <c r="C205" s="215" t="s">
        <v>341</v>
      </c>
      <c r="D205" s="215" t="s">
        <v>159</v>
      </c>
      <c r="E205" s="216" t="s">
        <v>759</v>
      </c>
      <c r="F205" s="217" t="s">
        <v>760</v>
      </c>
      <c r="G205" s="218" t="s">
        <v>162</v>
      </c>
      <c r="H205" s="219">
        <v>10</v>
      </c>
      <c r="I205" s="220"/>
      <c r="J205" s="221">
        <f>ROUND(I205*H205,2)</f>
        <v>0</v>
      </c>
      <c r="K205" s="217" t="s">
        <v>657</v>
      </c>
      <c r="L205" s="46"/>
      <c r="M205" s="222" t="s">
        <v>19</v>
      </c>
      <c r="N205" s="223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163</v>
      </c>
      <c r="AT205" s="226" t="s">
        <v>159</v>
      </c>
      <c r="AU205" s="226" t="s">
        <v>81</v>
      </c>
      <c r="AY205" s="19" t="s">
        <v>157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79</v>
      </c>
      <c r="BK205" s="227">
        <f>ROUND(I205*H205,2)</f>
        <v>0</v>
      </c>
      <c r="BL205" s="19" t="s">
        <v>163</v>
      </c>
      <c r="BM205" s="226" t="s">
        <v>469</v>
      </c>
    </row>
    <row r="206" s="2" customFormat="1">
      <c r="A206" s="40"/>
      <c r="B206" s="41"/>
      <c r="C206" s="42"/>
      <c r="D206" s="265" t="s">
        <v>175</v>
      </c>
      <c r="E206" s="42"/>
      <c r="F206" s="266" t="s">
        <v>761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175</v>
      </c>
      <c r="AU206" s="19" t="s">
        <v>81</v>
      </c>
    </row>
    <row r="207" s="14" customFormat="1">
      <c r="A207" s="14"/>
      <c r="B207" s="243"/>
      <c r="C207" s="244"/>
      <c r="D207" s="228" t="s">
        <v>167</v>
      </c>
      <c r="E207" s="245" t="s">
        <v>19</v>
      </c>
      <c r="F207" s="246" t="s">
        <v>762</v>
      </c>
      <c r="G207" s="244"/>
      <c r="H207" s="247">
        <v>10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167</v>
      </c>
      <c r="AU207" s="253" t="s">
        <v>81</v>
      </c>
      <c r="AV207" s="14" t="s">
        <v>81</v>
      </c>
      <c r="AW207" s="14" t="s">
        <v>33</v>
      </c>
      <c r="AX207" s="14" t="s">
        <v>72</v>
      </c>
      <c r="AY207" s="253" t="s">
        <v>157</v>
      </c>
    </row>
    <row r="208" s="15" customFormat="1">
      <c r="A208" s="15"/>
      <c r="B208" s="254"/>
      <c r="C208" s="255"/>
      <c r="D208" s="228" t="s">
        <v>167</v>
      </c>
      <c r="E208" s="256" t="s">
        <v>19</v>
      </c>
      <c r="F208" s="257" t="s">
        <v>170</v>
      </c>
      <c r="G208" s="255"/>
      <c r="H208" s="258">
        <v>10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167</v>
      </c>
      <c r="AU208" s="264" t="s">
        <v>81</v>
      </c>
      <c r="AV208" s="15" t="s">
        <v>163</v>
      </c>
      <c r="AW208" s="15" t="s">
        <v>33</v>
      </c>
      <c r="AX208" s="15" t="s">
        <v>79</v>
      </c>
      <c r="AY208" s="264" t="s">
        <v>157</v>
      </c>
    </row>
    <row r="209" s="2" customFormat="1" ht="24.15" customHeight="1">
      <c r="A209" s="40"/>
      <c r="B209" s="41"/>
      <c r="C209" s="215" t="s">
        <v>346</v>
      </c>
      <c r="D209" s="215" t="s">
        <v>159</v>
      </c>
      <c r="E209" s="216" t="s">
        <v>763</v>
      </c>
      <c r="F209" s="217" t="s">
        <v>764</v>
      </c>
      <c r="G209" s="218" t="s">
        <v>162</v>
      </c>
      <c r="H209" s="219">
        <v>10</v>
      </c>
      <c r="I209" s="220"/>
      <c r="J209" s="221">
        <f>ROUND(I209*H209,2)</f>
        <v>0</v>
      </c>
      <c r="K209" s="217" t="s">
        <v>657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163</v>
      </c>
      <c r="AT209" s="226" t="s">
        <v>159</v>
      </c>
      <c r="AU209" s="226" t="s">
        <v>81</v>
      </c>
      <c r="AY209" s="19" t="s">
        <v>157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79</v>
      </c>
      <c r="BK209" s="227">
        <f>ROUND(I209*H209,2)</f>
        <v>0</v>
      </c>
      <c r="BL209" s="19" t="s">
        <v>163</v>
      </c>
      <c r="BM209" s="226" t="s">
        <v>478</v>
      </c>
    </row>
    <row r="210" s="2" customFormat="1">
      <c r="A210" s="40"/>
      <c r="B210" s="41"/>
      <c r="C210" s="42"/>
      <c r="D210" s="265" t="s">
        <v>175</v>
      </c>
      <c r="E210" s="42"/>
      <c r="F210" s="266" t="s">
        <v>765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175</v>
      </c>
      <c r="AU210" s="19" t="s">
        <v>81</v>
      </c>
    </row>
    <row r="211" s="14" customFormat="1">
      <c r="A211" s="14"/>
      <c r="B211" s="243"/>
      <c r="C211" s="244"/>
      <c r="D211" s="228" t="s">
        <v>167</v>
      </c>
      <c r="E211" s="245" t="s">
        <v>19</v>
      </c>
      <c r="F211" s="246" t="s">
        <v>766</v>
      </c>
      <c r="G211" s="244"/>
      <c r="H211" s="247">
        <v>10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167</v>
      </c>
      <c r="AU211" s="253" t="s">
        <v>81</v>
      </c>
      <c r="AV211" s="14" t="s">
        <v>81</v>
      </c>
      <c r="AW211" s="14" t="s">
        <v>33</v>
      </c>
      <c r="AX211" s="14" t="s">
        <v>72</v>
      </c>
      <c r="AY211" s="253" t="s">
        <v>157</v>
      </c>
    </row>
    <row r="212" s="15" customFormat="1">
      <c r="A212" s="15"/>
      <c r="B212" s="254"/>
      <c r="C212" s="255"/>
      <c r="D212" s="228" t="s">
        <v>167</v>
      </c>
      <c r="E212" s="256" t="s">
        <v>19</v>
      </c>
      <c r="F212" s="257" t="s">
        <v>170</v>
      </c>
      <c r="G212" s="255"/>
      <c r="H212" s="258">
        <v>10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167</v>
      </c>
      <c r="AU212" s="264" t="s">
        <v>81</v>
      </c>
      <c r="AV212" s="15" t="s">
        <v>163</v>
      </c>
      <c r="AW212" s="15" t="s">
        <v>33</v>
      </c>
      <c r="AX212" s="15" t="s">
        <v>79</v>
      </c>
      <c r="AY212" s="264" t="s">
        <v>157</v>
      </c>
    </row>
    <row r="213" s="12" customFormat="1" ht="22.8" customHeight="1">
      <c r="A213" s="12"/>
      <c r="B213" s="199"/>
      <c r="C213" s="200"/>
      <c r="D213" s="201" t="s">
        <v>71</v>
      </c>
      <c r="E213" s="213" t="s">
        <v>214</v>
      </c>
      <c r="F213" s="213" t="s">
        <v>417</v>
      </c>
      <c r="G213" s="200"/>
      <c r="H213" s="200"/>
      <c r="I213" s="203"/>
      <c r="J213" s="214">
        <f>BK213</f>
        <v>0</v>
      </c>
      <c r="K213" s="200"/>
      <c r="L213" s="205"/>
      <c r="M213" s="206"/>
      <c r="N213" s="207"/>
      <c r="O213" s="207"/>
      <c r="P213" s="208">
        <f>SUM(P214:P327)</f>
        <v>0</v>
      </c>
      <c r="Q213" s="207"/>
      <c r="R213" s="208">
        <f>SUM(R214:R327)</f>
        <v>0</v>
      </c>
      <c r="S213" s="207"/>
      <c r="T213" s="209">
        <f>SUM(T214:T327)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0" t="s">
        <v>79</v>
      </c>
      <c r="AT213" s="211" t="s">
        <v>71</v>
      </c>
      <c r="AU213" s="211" t="s">
        <v>79</v>
      </c>
      <c r="AY213" s="210" t="s">
        <v>157</v>
      </c>
      <c r="BK213" s="212">
        <f>SUM(BK214:BK327)</f>
        <v>0</v>
      </c>
    </row>
    <row r="214" s="2" customFormat="1" ht="21.75" customHeight="1">
      <c r="A214" s="40"/>
      <c r="B214" s="41"/>
      <c r="C214" s="215" t="s">
        <v>351</v>
      </c>
      <c r="D214" s="215" t="s">
        <v>159</v>
      </c>
      <c r="E214" s="216" t="s">
        <v>767</v>
      </c>
      <c r="F214" s="217" t="s">
        <v>768</v>
      </c>
      <c r="G214" s="218" t="s">
        <v>217</v>
      </c>
      <c r="H214" s="219">
        <v>226.30000000000001</v>
      </c>
      <c r="I214" s="220"/>
      <c r="J214" s="221">
        <f>ROUND(I214*H214,2)</f>
        <v>0</v>
      </c>
      <c r="K214" s="217" t="s">
        <v>657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163</v>
      </c>
      <c r="AT214" s="226" t="s">
        <v>159</v>
      </c>
      <c r="AU214" s="226" t="s">
        <v>81</v>
      </c>
      <c r="AY214" s="19" t="s">
        <v>157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79</v>
      </c>
      <c r="BK214" s="227">
        <f>ROUND(I214*H214,2)</f>
        <v>0</v>
      </c>
      <c r="BL214" s="19" t="s">
        <v>163</v>
      </c>
      <c r="BM214" s="226" t="s">
        <v>487</v>
      </c>
    </row>
    <row r="215" s="2" customFormat="1">
      <c r="A215" s="40"/>
      <c r="B215" s="41"/>
      <c r="C215" s="42"/>
      <c r="D215" s="265" t="s">
        <v>175</v>
      </c>
      <c r="E215" s="42"/>
      <c r="F215" s="266" t="s">
        <v>769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175</v>
      </c>
      <c r="AU215" s="19" t="s">
        <v>81</v>
      </c>
    </row>
    <row r="216" s="14" customFormat="1">
      <c r="A216" s="14"/>
      <c r="B216" s="243"/>
      <c r="C216" s="244"/>
      <c r="D216" s="228" t="s">
        <v>167</v>
      </c>
      <c r="E216" s="245" t="s">
        <v>19</v>
      </c>
      <c r="F216" s="246" t="s">
        <v>770</v>
      </c>
      <c r="G216" s="244"/>
      <c r="H216" s="247">
        <v>226.30000000000001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167</v>
      </c>
      <c r="AU216" s="253" t="s">
        <v>81</v>
      </c>
      <c r="AV216" s="14" t="s">
        <v>81</v>
      </c>
      <c r="AW216" s="14" t="s">
        <v>33</v>
      </c>
      <c r="AX216" s="14" t="s">
        <v>72</v>
      </c>
      <c r="AY216" s="253" t="s">
        <v>157</v>
      </c>
    </row>
    <row r="217" s="15" customFormat="1">
      <c r="A217" s="15"/>
      <c r="B217" s="254"/>
      <c r="C217" s="255"/>
      <c r="D217" s="228" t="s">
        <v>167</v>
      </c>
      <c r="E217" s="256" t="s">
        <v>19</v>
      </c>
      <c r="F217" s="257" t="s">
        <v>170</v>
      </c>
      <c r="G217" s="255"/>
      <c r="H217" s="258">
        <v>226.30000000000001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167</v>
      </c>
      <c r="AU217" s="264" t="s">
        <v>81</v>
      </c>
      <c r="AV217" s="15" t="s">
        <v>163</v>
      </c>
      <c r="AW217" s="15" t="s">
        <v>33</v>
      </c>
      <c r="AX217" s="15" t="s">
        <v>79</v>
      </c>
      <c r="AY217" s="264" t="s">
        <v>157</v>
      </c>
    </row>
    <row r="218" s="2" customFormat="1" ht="16.5" customHeight="1">
      <c r="A218" s="40"/>
      <c r="B218" s="41"/>
      <c r="C218" s="267" t="s">
        <v>356</v>
      </c>
      <c r="D218" s="267" t="s">
        <v>276</v>
      </c>
      <c r="E218" s="268" t="s">
        <v>771</v>
      </c>
      <c r="F218" s="269" t="s">
        <v>772</v>
      </c>
      <c r="G218" s="270" t="s">
        <v>217</v>
      </c>
      <c r="H218" s="271">
        <v>228.56299999999999</v>
      </c>
      <c r="I218" s="272"/>
      <c r="J218" s="273">
        <f>ROUND(I218*H218,2)</f>
        <v>0</v>
      </c>
      <c r="K218" s="269" t="s">
        <v>657</v>
      </c>
      <c r="L218" s="274"/>
      <c r="M218" s="275" t="s">
        <v>19</v>
      </c>
      <c r="N218" s="276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214</v>
      </c>
      <c r="AT218" s="226" t="s">
        <v>276</v>
      </c>
      <c r="AU218" s="226" t="s">
        <v>81</v>
      </c>
      <c r="AY218" s="19" t="s">
        <v>157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79</v>
      </c>
      <c r="BK218" s="227">
        <f>ROUND(I218*H218,2)</f>
        <v>0</v>
      </c>
      <c r="BL218" s="19" t="s">
        <v>163</v>
      </c>
      <c r="BM218" s="226" t="s">
        <v>495</v>
      </c>
    </row>
    <row r="219" s="2" customFormat="1" ht="16.5" customHeight="1">
      <c r="A219" s="40"/>
      <c r="B219" s="41"/>
      <c r="C219" s="267" t="s">
        <v>361</v>
      </c>
      <c r="D219" s="267" t="s">
        <v>276</v>
      </c>
      <c r="E219" s="268" t="s">
        <v>773</v>
      </c>
      <c r="F219" s="269" t="s">
        <v>774</v>
      </c>
      <c r="G219" s="270" t="s">
        <v>436</v>
      </c>
      <c r="H219" s="271">
        <v>10</v>
      </c>
      <c r="I219" s="272"/>
      <c r="J219" s="273">
        <f>ROUND(I219*H219,2)</f>
        <v>0</v>
      </c>
      <c r="K219" s="269" t="s">
        <v>657</v>
      </c>
      <c r="L219" s="274"/>
      <c r="M219" s="275" t="s">
        <v>19</v>
      </c>
      <c r="N219" s="276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214</v>
      </c>
      <c r="AT219" s="226" t="s">
        <v>276</v>
      </c>
      <c r="AU219" s="226" t="s">
        <v>81</v>
      </c>
      <c r="AY219" s="19" t="s">
        <v>157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79</v>
      </c>
      <c r="BK219" s="227">
        <f>ROUND(I219*H219,2)</f>
        <v>0</v>
      </c>
      <c r="BL219" s="19" t="s">
        <v>163</v>
      </c>
      <c r="BM219" s="226" t="s">
        <v>506</v>
      </c>
    </row>
    <row r="220" s="2" customFormat="1" ht="21.75" customHeight="1">
      <c r="A220" s="40"/>
      <c r="B220" s="41"/>
      <c r="C220" s="215" t="s">
        <v>366</v>
      </c>
      <c r="D220" s="215" t="s">
        <v>159</v>
      </c>
      <c r="E220" s="216" t="s">
        <v>775</v>
      </c>
      <c r="F220" s="217" t="s">
        <v>776</v>
      </c>
      <c r="G220" s="218" t="s">
        <v>217</v>
      </c>
      <c r="H220" s="219">
        <v>71.299999999999997</v>
      </c>
      <c r="I220" s="220"/>
      <c r="J220" s="221">
        <f>ROUND(I220*H220,2)</f>
        <v>0</v>
      </c>
      <c r="K220" s="217" t="s">
        <v>657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163</v>
      </c>
      <c r="AT220" s="226" t="s">
        <v>159</v>
      </c>
      <c r="AU220" s="226" t="s">
        <v>81</v>
      </c>
      <c r="AY220" s="19" t="s">
        <v>157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79</v>
      </c>
      <c r="BK220" s="227">
        <f>ROUND(I220*H220,2)</f>
        <v>0</v>
      </c>
      <c r="BL220" s="19" t="s">
        <v>163</v>
      </c>
      <c r="BM220" s="226" t="s">
        <v>517</v>
      </c>
    </row>
    <row r="221" s="2" customFormat="1">
      <c r="A221" s="40"/>
      <c r="B221" s="41"/>
      <c r="C221" s="42"/>
      <c r="D221" s="265" t="s">
        <v>175</v>
      </c>
      <c r="E221" s="42"/>
      <c r="F221" s="266" t="s">
        <v>777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175</v>
      </c>
      <c r="AU221" s="19" t="s">
        <v>81</v>
      </c>
    </row>
    <row r="222" s="14" customFormat="1">
      <c r="A222" s="14"/>
      <c r="B222" s="243"/>
      <c r="C222" s="244"/>
      <c r="D222" s="228" t="s">
        <v>167</v>
      </c>
      <c r="E222" s="245" t="s">
        <v>19</v>
      </c>
      <c r="F222" s="246" t="s">
        <v>778</v>
      </c>
      <c r="G222" s="244"/>
      <c r="H222" s="247">
        <v>71.299999999999997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167</v>
      </c>
      <c r="AU222" s="253" t="s">
        <v>81</v>
      </c>
      <c r="AV222" s="14" t="s">
        <v>81</v>
      </c>
      <c r="AW222" s="14" t="s">
        <v>33</v>
      </c>
      <c r="AX222" s="14" t="s">
        <v>72</v>
      </c>
      <c r="AY222" s="253" t="s">
        <v>157</v>
      </c>
    </row>
    <row r="223" s="15" customFormat="1">
      <c r="A223" s="15"/>
      <c r="B223" s="254"/>
      <c r="C223" s="255"/>
      <c r="D223" s="228" t="s">
        <v>167</v>
      </c>
      <c r="E223" s="256" t="s">
        <v>19</v>
      </c>
      <c r="F223" s="257" t="s">
        <v>170</v>
      </c>
      <c r="G223" s="255"/>
      <c r="H223" s="258">
        <v>71.299999999999997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167</v>
      </c>
      <c r="AU223" s="264" t="s">
        <v>81</v>
      </c>
      <c r="AV223" s="15" t="s">
        <v>163</v>
      </c>
      <c r="AW223" s="15" t="s">
        <v>33</v>
      </c>
      <c r="AX223" s="15" t="s">
        <v>79</v>
      </c>
      <c r="AY223" s="264" t="s">
        <v>157</v>
      </c>
    </row>
    <row r="224" s="2" customFormat="1" ht="16.5" customHeight="1">
      <c r="A224" s="40"/>
      <c r="B224" s="41"/>
      <c r="C224" s="267" t="s">
        <v>371</v>
      </c>
      <c r="D224" s="267" t="s">
        <v>276</v>
      </c>
      <c r="E224" s="268" t="s">
        <v>779</v>
      </c>
      <c r="F224" s="269" t="s">
        <v>780</v>
      </c>
      <c r="G224" s="270" t="s">
        <v>217</v>
      </c>
      <c r="H224" s="271">
        <v>72.013000000000005</v>
      </c>
      <c r="I224" s="272"/>
      <c r="J224" s="273">
        <f>ROUND(I224*H224,2)</f>
        <v>0</v>
      </c>
      <c r="K224" s="269" t="s">
        <v>657</v>
      </c>
      <c r="L224" s="274"/>
      <c r="M224" s="275" t="s">
        <v>19</v>
      </c>
      <c r="N224" s="276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214</v>
      </c>
      <c r="AT224" s="226" t="s">
        <v>276</v>
      </c>
      <c r="AU224" s="226" t="s">
        <v>81</v>
      </c>
      <c r="AY224" s="19" t="s">
        <v>157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79</v>
      </c>
      <c r="BK224" s="227">
        <f>ROUND(I224*H224,2)</f>
        <v>0</v>
      </c>
      <c r="BL224" s="19" t="s">
        <v>163</v>
      </c>
      <c r="BM224" s="226" t="s">
        <v>528</v>
      </c>
    </row>
    <row r="225" s="14" customFormat="1">
      <c r="A225" s="14"/>
      <c r="B225" s="243"/>
      <c r="C225" s="244"/>
      <c r="D225" s="228" t="s">
        <v>167</v>
      </c>
      <c r="E225" s="245" t="s">
        <v>19</v>
      </c>
      <c r="F225" s="246" t="s">
        <v>781</v>
      </c>
      <c r="G225" s="244"/>
      <c r="H225" s="247">
        <v>72.013000000000005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167</v>
      </c>
      <c r="AU225" s="253" t="s">
        <v>81</v>
      </c>
      <c r="AV225" s="14" t="s">
        <v>81</v>
      </c>
      <c r="AW225" s="14" t="s">
        <v>33</v>
      </c>
      <c r="AX225" s="14" t="s">
        <v>72</v>
      </c>
      <c r="AY225" s="253" t="s">
        <v>157</v>
      </c>
    </row>
    <row r="226" s="15" customFormat="1">
      <c r="A226" s="15"/>
      <c r="B226" s="254"/>
      <c r="C226" s="255"/>
      <c r="D226" s="228" t="s">
        <v>167</v>
      </c>
      <c r="E226" s="256" t="s">
        <v>19</v>
      </c>
      <c r="F226" s="257" t="s">
        <v>170</v>
      </c>
      <c r="G226" s="255"/>
      <c r="H226" s="258">
        <v>72.013000000000005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167</v>
      </c>
      <c r="AU226" s="264" t="s">
        <v>81</v>
      </c>
      <c r="AV226" s="15" t="s">
        <v>163</v>
      </c>
      <c r="AW226" s="15" t="s">
        <v>33</v>
      </c>
      <c r="AX226" s="15" t="s">
        <v>79</v>
      </c>
      <c r="AY226" s="264" t="s">
        <v>157</v>
      </c>
    </row>
    <row r="227" s="2" customFormat="1" ht="16.5" customHeight="1">
      <c r="A227" s="40"/>
      <c r="B227" s="41"/>
      <c r="C227" s="267" t="s">
        <v>376</v>
      </c>
      <c r="D227" s="267" t="s">
        <v>276</v>
      </c>
      <c r="E227" s="268" t="s">
        <v>782</v>
      </c>
      <c r="F227" s="269" t="s">
        <v>783</v>
      </c>
      <c r="G227" s="270" t="s">
        <v>436</v>
      </c>
      <c r="H227" s="271">
        <v>18</v>
      </c>
      <c r="I227" s="272"/>
      <c r="J227" s="273">
        <f>ROUND(I227*H227,2)</f>
        <v>0</v>
      </c>
      <c r="K227" s="269" t="s">
        <v>657</v>
      </c>
      <c r="L227" s="274"/>
      <c r="M227" s="275" t="s">
        <v>19</v>
      </c>
      <c r="N227" s="276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214</v>
      </c>
      <c r="AT227" s="226" t="s">
        <v>276</v>
      </c>
      <c r="AU227" s="226" t="s">
        <v>81</v>
      </c>
      <c r="AY227" s="19" t="s">
        <v>157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79</v>
      </c>
      <c r="BK227" s="227">
        <f>ROUND(I227*H227,2)</f>
        <v>0</v>
      </c>
      <c r="BL227" s="19" t="s">
        <v>163</v>
      </c>
      <c r="BM227" s="226" t="s">
        <v>538</v>
      </c>
    </row>
    <row r="228" s="2" customFormat="1" ht="24.15" customHeight="1">
      <c r="A228" s="40"/>
      <c r="B228" s="41"/>
      <c r="C228" s="215" t="s">
        <v>382</v>
      </c>
      <c r="D228" s="215" t="s">
        <v>159</v>
      </c>
      <c r="E228" s="216" t="s">
        <v>784</v>
      </c>
      <c r="F228" s="217" t="s">
        <v>785</v>
      </c>
      <c r="G228" s="218" t="s">
        <v>436</v>
      </c>
      <c r="H228" s="219">
        <v>2</v>
      </c>
      <c r="I228" s="220"/>
      <c r="J228" s="221">
        <f>ROUND(I228*H228,2)</f>
        <v>0</v>
      </c>
      <c r="K228" s="217" t="s">
        <v>657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163</v>
      </c>
      <c r="AT228" s="226" t="s">
        <v>159</v>
      </c>
      <c r="AU228" s="226" t="s">
        <v>81</v>
      </c>
      <c r="AY228" s="19" t="s">
        <v>157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79</v>
      </c>
      <c r="BK228" s="227">
        <f>ROUND(I228*H228,2)</f>
        <v>0</v>
      </c>
      <c r="BL228" s="19" t="s">
        <v>163</v>
      </c>
      <c r="BM228" s="226" t="s">
        <v>548</v>
      </c>
    </row>
    <row r="229" s="2" customFormat="1">
      <c r="A229" s="40"/>
      <c r="B229" s="41"/>
      <c r="C229" s="42"/>
      <c r="D229" s="265" t="s">
        <v>175</v>
      </c>
      <c r="E229" s="42"/>
      <c r="F229" s="266" t="s">
        <v>786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175</v>
      </c>
      <c r="AU229" s="19" t="s">
        <v>81</v>
      </c>
    </row>
    <row r="230" s="2" customFormat="1" ht="16.5" customHeight="1">
      <c r="A230" s="40"/>
      <c r="B230" s="41"/>
      <c r="C230" s="267" t="s">
        <v>388</v>
      </c>
      <c r="D230" s="267" t="s">
        <v>276</v>
      </c>
      <c r="E230" s="268" t="s">
        <v>787</v>
      </c>
      <c r="F230" s="269" t="s">
        <v>788</v>
      </c>
      <c r="G230" s="270" t="s">
        <v>436</v>
      </c>
      <c r="H230" s="271">
        <v>1</v>
      </c>
      <c r="I230" s="272"/>
      <c r="J230" s="273">
        <f>ROUND(I230*H230,2)</f>
        <v>0</v>
      </c>
      <c r="K230" s="269" t="s">
        <v>657</v>
      </c>
      <c r="L230" s="274"/>
      <c r="M230" s="275" t="s">
        <v>19</v>
      </c>
      <c r="N230" s="276" t="s">
        <v>43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214</v>
      </c>
      <c r="AT230" s="226" t="s">
        <v>276</v>
      </c>
      <c r="AU230" s="226" t="s">
        <v>81</v>
      </c>
      <c r="AY230" s="19" t="s">
        <v>157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79</v>
      </c>
      <c r="BK230" s="227">
        <f>ROUND(I230*H230,2)</f>
        <v>0</v>
      </c>
      <c r="BL230" s="19" t="s">
        <v>163</v>
      </c>
      <c r="BM230" s="226" t="s">
        <v>559</v>
      </c>
    </row>
    <row r="231" s="2" customFormat="1" ht="16.5" customHeight="1">
      <c r="A231" s="40"/>
      <c r="B231" s="41"/>
      <c r="C231" s="267" t="s">
        <v>395</v>
      </c>
      <c r="D231" s="267" t="s">
        <v>276</v>
      </c>
      <c r="E231" s="268" t="s">
        <v>789</v>
      </c>
      <c r="F231" s="269" t="s">
        <v>790</v>
      </c>
      <c r="G231" s="270" t="s">
        <v>436</v>
      </c>
      <c r="H231" s="271">
        <v>1</v>
      </c>
      <c r="I231" s="272"/>
      <c r="J231" s="273">
        <f>ROUND(I231*H231,2)</f>
        <v>0</v>
      </c>
      <c r="K231" s="269" t="s">
        <v>657</v>
      </c>
      <c r="L231" s="274"/>
      <c r="M231" s="275" t="s">
        <v>19</v>
      </c>
      <c r="N231" s="276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214</v>
      </c>
      <c r="AT231" s="226" t="s">
        <v>276</v>
      </c>
      <c r="AU231" s="226" t="s">
        <v>81</v>
      </c>
      <c r="AY231" s="19" t="s">
        <v>157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79</v>
      </c>
      <c r="BK231" s="227">
        <f>ROUND(I231*H231,2)</f>
        <v>0</v>
      </c>
      <c r="BL231" s="19" t="s">
        <v>163</v>
      </c>
      <c r="BM231" s="226" t="s">
        <v>569</v>
      </c>
    </row>
    <row r="232" s="2" customFormat="1" ht="24.15" customHeight="1">
      <c r="A232" s="40"/>
      <c r="B232" s="41"/>
      <c r="C232" s="215" t="s">
        <v>401</v>
      </c>
      <c r="D232" s="215" t="s">
        <v>159</v>
      </c>
      <c r="E232" s="216" t="s">
        <v>791</v>
      </c>
      <c r="F232" s="217" t="s">
        <v>792</v>
      </c>
      <c r="G232" s="218" t="s">
        <v>436</v>
      </c>
      <c r="H232" s="219">
        <v>4</v>
      </c>
      <c r="I232" s="220"/>
      <c r="J232" s="221">
        <f>ROUND(I232*H232,2)</f>
        <v>0</v>
      </c>
      <c r="K232" s="217" t="s">
        <v>657</v>
      </c>
      <c r="L232" s="46"/>
      <c r="M232" s="222" t="s">
        <v>19</v>
      </c>
      <c r="N232" s="223" t="s">
        <v>43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163</v>
      </c>
      <c r="AT232" s="226" t="s">
        <v>159</v>
      </c>
      <c r="AU232" s="226" t="s">
        <v>81</v>
      </c>
      <c r="AY232" s="19" t="s">
        <v>157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79</v>
      </c>
      <c r="BK232" s="227">
        <f>ROUND(I232*H232,2)</f>
        <v>0</v>
      </c>
      <c r="BL232" s="19" t="s">
        <v>163</v>
      </c>
      <c r="BM232" s="226" t="s">
        <v>579</v>
      </c>
    </row>
    <row r="233" s="2" customFormat="1">
      <c r="A233" s="40"/>
      <c r="B233" s="41"/>
      <c r="C233" s="42"/>
      <c r="D233" s="265" t="s">
        <v>175</v>
      </c>
      <c r="E233" s="42"/>
      <c r="F233" s="266" t="s">
        <v>793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175</v>
      </c>
      <c r="AU233" s="19" t="s">
        <v>81</v>
      </c>
    </row>
    <row r="234" s="2" customFormat="1" ht="16.5" customHeight="1">
      <c r="A234" s="40"/>
      <c r="B234" s="41"/>
      <c r="C234" s="267" t="s">
        <v>407</v>
      </c>
      <c r="D234" s="267" t="s">
        <v>276</v>
      </c>
      <c r="E234" s="268" t="s">
        <v>794</v>
      </c>
      <c r="F234" s="269" t="s">
        <v>795</v>
      </c>
      <c r="G234" s="270" t="s">
        <v>436</v>
      </c>
      <c r="H234" s="271">
        <v>1</v>
      </c>
      <c r="I234" s="272"/>
      <c r="J234" s="273">
        <f>ROUND(I234*H234,2)</f>
        <v>0</v>
      </c>
      <c r="K234" s="269" t="s">
        <v>657</v>
      </c>
      <c r="L234" s="274"/>
      <c r="M234" s="275" t="s">
        <v>19</v>
      </c>
      <c r="N234" s="276" t="s">
        <v>43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214</v>
      </c>
      <c r="AT234" s="226" t="s">
        <v>276</v>
      </c>
      <c r="AU234" s="226" t="s">
        <v>81</v>
      </c>
      <c r="AY234" s="19" t="s">
        <v>157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79</v>
      </c>
      <c r="BK234" s="227">
        <f>ROUND(I234*H234,2)</f>
        <v>0</v>
      </c>
      <c r="BL234" s="19" t="s">
        <v>163</v>
      </c>
      <c r="BM234" s="226" t="s">
        <v>591</v>
      </c>
    </row>
    <row r="235" s="2" customFormat="1" ht="16.5" customHeight="1">
      <c r="A235" s="40"/>
      <c r="B235" s="41"/>
      <c r="C235" s="267" t="s">
        <v>412</v>
      </c>
      <c r="D235" s="267" t="s">
        <v>276</v>
      </c>
      <c r="E235" s="268" t="s">
        <v>796</v>
      </c>
      <c r="F235" s="269" t="s">
        <v>797</v>
      </c>
      <c r="G235" s="270" t="s">
        <v>436</v>
      </c>
      <c r="H235" s="271">
        <v>1</v>
      </c>
      <c r="I235" s="272"/>
      <c r="J235" s="273">
        <f>ROUND(I235*H235,2)</f>
        <v>0</v>
      </c>
      <c r="K235" s="269" t="s">
        <v>657</v>
      </c>
      <c r="L235" s="274"/>
      <c r="M235" s="275" t="s">
        <v>19</v>
      </c>
      <c r="N235" s="276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214</v>
      </c>
      <c r="AT235" s="226" t="s">
        <v>276</v>
      </c>
      <c r="AU235" s="226" t="s">
        <v>81</v>
      </c>
      <c r="AY235" s="19" t="s">
        <v>157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79</v>
      </c>
      <c r="BK235" s="227">
        <f>ROUND(I235*H235,2)</f>
        <v>0</v>
      </c>
      <c r="BL235" s="19" t="s">
        <v>163</v>
      </c>
      <c r="BM235" s="226" t="s">
        <v>609</v>
      </c>
    </row>
    <row r="236" s="2" customFormat="1" ht="16.5" customHeight="1">
      <c r="A236" s="40"/>
      <c r="B236" s="41"/>
      <c r="C236" s="267" t="s">
        <v>418</v>
      </c>
      <c r="D236" s="267" t="s">
        <v>276</v>
      </c>
      <c r="E236" s="268" t="s">
        <v>798</v>
      </c>
      <c r="F236" s="269" t="s">
        <v>799</v>
      </c>
      <c r="G236" s="270" t="s">
        <v>436</v>
      </c>
      <c r="H236" s="271">
        <v>1</v>
      </c>
      <c r="I236" s="272"/>
      <c r="J236" s="273">
        <f>ROUND(I236*H236,2)</f>
        <v>0</v>
      </c>
      <c r="K236" s="269" t="s">
        <v>657</v>
      </c>
      <c r="L236" s="274"/>
      <c r="M236" s="275" t="s">
        <v>19</v>
      </c>
      <c r="N236" s="276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214</v>
      </c>
      <c r="AT236" s="226" t="s">
        <v>276</v>
      </c>
      <c r="AU236" s="226" t="s">
        <v>81</v>
      </c>
      <c r="AY236" s="19" t="s">
        <v>157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79</v>
      </c>
      <c r="BK236" s="227">
        <f>ROUND(I236*H236,2)</f>
        <v>0</v>
      </c>
      <c r="BL236" s="19" t="s">
        <v>163</v>
      </c>
      <c r="BM236" s="226" t="s">
        <v>625</v>
      </c>
    </row>
    <row r="237" s="2" customFormat="1" ht="16.5" customHeight="1">
      <c r="A237" s="40"/>
      <c r="B237" s="41"/>
      <c r="C237" s="267" t="s">
        <v>423</v>
      </c>
      <c r="D237" s="267" t="s">
        <v>276</v>
      </c>
      <c r="E237" s="268" t="s">
        <v>800</v>
      </c>
      <c r="F237" s="269" t="s">
        <v>801</v>
      </c>
      <c r="G237" s="270" t="s">
        <v>436</v>
      </c>
      <c r="H237" s="271">
        <v>1</v>
      </c>
      <c r="I237" s="272"/>
      <c r="J237" s="273">
        <f>ROUND(I237*H237,2)</f>
        <v>0</v>
      </c>
      <c r="K237" s="269" t="s">
        <v>657</v>
      </c>
      <c r="L237" s="274"/>
      <c r="M237" s="275" t="s">
        <v>19</v>
      </c>
      <c r="N237" s="276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214</v>
      </c>
      <c r="AT237" s="226" t="s">
        <v>276</v>
      </c>
      <c r="AU237" s="226" t="s">
        <v>81</v>
      </c>
      <c r="AY237" s="19" t="s">
        <v>157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79</v>
      </c>
      <c r="BK237" s="227">
        <f>ROUND(I237*H237,2)</f>
        <v>0</v>
      </c>
      <c r="BL237" s="19" t="s">
        <v>163</v>
      </c>
      <c r="BM237" s="226" t="s">
        <v>635</v>
      </c>
    </row>
    <row r="238" s="2" customFormat="1" ht="16.5" customHeight="1">
      <c r="A238" s="40"/>
      <c r="B238" s="41"/>
      <c r="C238" s="267" t="s">
        <v>428</v>
      </c>
      <c r="D238" s="267" t="s">
        <v>276</v>
      </c>
      <c r="E238" s="268" t="s">
        <v>802</v>
      </c>
      <c r="F238" s="269" t="s">
        <v>803</v>
      </c>
      <c r="G238" s="270" t="s">
        <v>804</v>
      </c>
      <c r="H238" s="271">
        <v>7</v>
      </c>
      <c r="I238" s="272"/>
      <c r="J238" s="273">
        <f>ROUND(I238*H238,2)</f>
        <v>0</v>
      </c>
      <c r="K238" s="269" t="s">
        <v>19</v>
      </c>
      <c r="L238" s="274"/>
      <c r="M238" s="275" t="s">
        <v>19</v>
      </c>
      <c r="N238" s="276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214</v>
      </c>
      <c r="AT238" s="226" t="s">
        <v>276</v>
      </c>
      <c r="AU238" s="226" t="s">
        <v>81</v>
      </c>
      <c r="AY238" s="19" t="s">
        <v>157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79</v>
      </c>
      <c r="BK238" s="227">
        <f>ROUND(I238*H238,2)</f>
        <v>0</v>
      </c>
      <c r="BL238" s="19" t="s">
        <v>163</v>
      </c>
      <c r="BM238" s="226" t="s">
        <v>644</v>
      </c>
    </row>
    <row r="239" s="2" customFormat="1" ht="24.15" customHeight="1">
      <c r="A239" s="40"/>
      <c r="B239" s="41"/>
      <c r="C239" s="215" t="s">
        <v>433</v>
      </c>
      <c r="D239" s="215" t="s">
        <v>159</v>
      </c>
      <c r="E239" s="216" t="s">
        <v>805</v>
      </c>
      <c r="F239" s="217" t="s">
        <v>806</v>
      </c>
      <c r="G239" s="218" t="s">
        <v>436</v>
      </c>
      <c r="H239" s="219">
        <v>1</v>
      </c>
      <c r="I239" s="220"/>
      <c r="J239" s="221">
        <f>ROUND(I239*H239,2)</f>
        <v>0</v>
      </c>
      <c r="K239" s="217" t="s">
        <v>657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163</v>
      </c>
      <c r="AT239" s="226" t="s">
        <v>159</v>
      </c>
      <c r="AU239" s="226" t="s">
        <v>81</v>
      </c>
      <c r="AY239" s="19" t="s">
        <v>157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79</v>
      </c>
      <c r="BK239" s="227">
        <f>ROUND(I239*H239,2)</f>
        <v>0</v>
      </c>
      <c r="BL239" s="19" t="s">
        <v>163</v>
      </c>
      <c r="BM239" s="226" t="s">
        <v>807</v>
      </c>
    </row>
    <row r="240" s="2" customFormat="1">
      <c r="A240" s="40"/>
      <c r="B240" s="41"/>
      <c r="C240" s="42"/>
      <c r="D240" s="265" t="s">
        <v>175</v>
      </c>
      <c r="E240" s="42"/>
      <c r="F240" s="266" t="s">
        <v>808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175</v>
      </c>
      <c r="AU240" s="19" t="s">
        <v>81</v>
      </c>
    </row>
    <row r="241" s="2" customFormat="1" ht="16.5" customHeight="1">
      <c r="A241" s="40"/>
      <c r="B241" s="41"/>
      <c r="C241" s="267" t="s">
        <v>441</v>
      </c>
      <c r="D241" s="267" t="s">
        <v>276</v>
      </c>
      <c r="E241" s="268" t="s">
        <v>809</v>
      </c>
      <c r="F241" s="269" t="s">
        <v>810</v>
      </c>
      <c r="G241" s="270" t="s">
        <v>436</v>
      </c>
      <c r="H241" s="271">
        <v>1</v>
      </c>
      <c r="I241" s="272"/>
      <c r="J241" s="273">
        <f>ROUND(I241*H241,2)</f>
        <v>0</v>
      </c>
      <c r="K241" s="269" t="s">
        <v>657</v>
      </c>
      <c r="L241" s="274"/>
      <c r="M241" s="275" t="s">
        <v>19</v>
      </c>
      <c r="N241" s="276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214</v>
      </c>
      <c r="AT241" s="226" t="s">
        <v>276</v>
      </c>
      <c r="AU241" s="226" t="s">
        <v>81</v>
      </c>
      <c r="AY241" s="19" t="s">
        <v>157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79</v>
      </c>
      <c r="BK241" s="227">
        <f>ROUND(I241*H241,2)</f>
        <v>0</v>
      </c>
      <c r="BL241" s="19" t="s">
        <v>163</v>
      </c>
      <c r="BM241" s="226" t="s">
        <v>811</v>
      </c>
    </row>
    <row r="242" s="2" customFormat="1" ht="24.15" customHeight="1">
      <c r="A242" s="40"/>
      <c r="B242" s="41"/>
      <c r="C242" s="215" t="s">
        <v>445</v>
      </c>
      <c r="D242" s="215" t="s">
        <v>159</v>
      </c>
      <c r="E242" s="216" t="s">
        <v>812</v>
      </c>
      <c r="F242" s="217" t="s">
        <v>813</v>
      </c>
      <c r="G242" s="218" t="s">
        <v>436</v>
      </c>
      <c r="H242" s="219">
        <v>4</v>
      </c>
      <c r="I242" s="220"/>
      <c r="J242" s="221">
        <f>ROUND(I242*H242,2)</f>
        <v>0</v>
      </c>
      <c r="K242" s="217" t="s">
        <v>657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163</v>
      </c>
      <c r="AT242" s="226" t="s">
        <v>159</v>
      </c>
      <c r="AU242" s="226" t="s">
        <v>81</v>
      </c>
      <c r="AY242" s="19" t="s">
        <v>157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79</v>
      </c>
      <c r="BK242" s="227">
        <f>ROUND(I242*H242,2)</f>
        <v>0</v>
      </c>
      <c r="BL242" s="19" t="s">
        <v>163</v>
      </c>
      <c r="BM242" s="226" t="s">
        <v>814</v>
      </c>
    </row>
    <row r="243" s="2" customFormat="1">
      <c r="A243" s="40"/>
      <c r="B243" s="41"/>
      <c r="C243" s="42"/>
      <c r="D243" s="265" t="s">
        <v>175</v>
      </c>
      <c r="E243" s="42"/>
      <c r="F243" s="266" t="s">
        <v>815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175</v>
      </c>
      <c r="AU243" s="19" t="s">
        <v>81</v>
      </c>
    </row>
    <row r="244" s="2" customFormat="1" ht="16.5" customHeight="1">
      <c r="A244" s="40"/>
      <c r="B244" s="41"/>
      <c r="C244" s="267" t="s">
        <v>451</v>
      </c>
      <c r="D244" s="267" t="s">
        <v>276</v>
      </c>
      <c r="E244" s="268" t="s">
        <v>816</v>
      </c>
      <c r="F244" s="269" t="s">
        <v>817</v>
      </c>
      <c r="G244" s="270" t="s">
        <v>436</v>
      </c>
      <c r="H244" s="271">
        <v>1</v>
      </c>
      <c r="I244" s="272"/>
      <c r="J244" s="273">
        <f>ROUND(I244*H244,2)</f>
        <v>0</v>
      </c>
      <c r="K244" s="269" t="s">
        <v>657</v>
      </c>
      <c r="L244" s="274"/>
      <c r="M244" s="275" t="s">
        <v>19</v>
      </c>
      <c r="N244" s="276" t="s">
        <v>43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214</v>
      </c>
      <c r="AT244" s="226" t="s">
        <v>276</v>
      </c>
      <c r="AU244" s="226" t="s">
        <v>81</v>
      </c>
      <c r="AY244" s="19" t="s">
        <v>157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79</v>
      </c>
      <c r="BK244" s="227">
        <f>ROUND(I244*H244,2)</f>
        <v>0</v>
      </c>
      <c r="BL244" s="19" t="s">
        <v>163</v>
      </c>
      <c r="BM244" s="226" t="s">
        <v>818</v>
      </c>
    </row>
    <row r="245" s="2" customFormat="1" ht="16.5" customHeight="1">
      <c r="A245" s="40"/>
      <c r="B245" s="41"/>
      <c r="C245" s="267" t="s">
        <v>455</v>
      </c>
      <c r="D245" s="267" t="s">
        <v>276</v>
      </c>
      <c r="E245" s="268" t="s">
        <v>819</v>
      </c>
      <c r="F245" s="269" t="s">
        <v>820</v>
      </c>
      <c r="G245" s="270" t="s">
        <v>436</v>
      </c>
      <c r="H245" s="271">
        <v>1</v>
      </c>
      <c r="I245" s="272"/>
      <c r="J245" s="273">
        <f>ROUND(I245*H245,2)</f>
        <v>0</v>
      </c>
      <c r="K245" s="269" t="s">
        <v>657</v>
      </c>
      <c r="L245" s="274"/>
      <c r="M245" s="275" t="s">
        <v>19</v>
      </c>
      <c r="N245" s="276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214</v>
      </c>
      <c r="AT245" s="226" t="s">
        <v>276</v>
      </c>
      <c r="AU245" s="226" t="s">
        <v>81</v>
      </c>
      <c r="AY245" s="19" t="s">
        <v>157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79</v>
      </c>
      <c r="BK245" s="227">
        <f>ROUND(I245*H245,2)</f>
        <v>0</v>
      </c>
      <c r="BL245" s="19" t="s">
        <v>163</v>
      </c>
      <c r="BM245" s="226" t="s">
        <v>821</v>
      </c>
    </row>
    <row r="246" s="2" customFormat="1" ht="16.5" customHeight="1">
      <c r="A246" s="40"/>
      <c r="B246" s="41"/>
      <c r="C246" s="267" t="s">
        <v>460</v>
      </c>
      <c r="D246" s="267" t="s">
        <v>276</v>
      </c>
      <c r="E246" s="268" t="s">
        <v>822</v>
      </c>
      <c r="F246" s="269" t="s">
        <v>823</v>
      </c>
      <c r="G246" s="270" t="s">
        <v>436</v>
      </c>
      <c r="H246" s="271">
        <v>2</v>
      </c>
      <c r="I246" s="272"/>
      <c r="J246" s="273">
        <f>ROUND(I246*H246,2)</f>
        <v>0</v>
      </c>
      <c r="K246" s="269" t="s">
        <v>657</v>
      </c>
      <c r="L246" s="274"/>
      <c r="M246" s="275" t="s">
        <v>19</v>
      </c>
      <c r="N246" s="276" t="s">
        <v>43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214</v>
      </c>
      <c r="AT246" s="226" t="s">
        <v>276</v>
      </c>
      <c r="AU246" s="226" t="s">
        <v>81</v>
      </c>
      <c r="AY246" s="19" t="s">
        <v>157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79</v>
      </c>
      <c r="BK246" s="227">
        <f>ROUND(I246*H246,2)</f>
        <v>0</v>
      </c>
      <c r="BL246" s="19" t="s">
        <v>163</v>
      </c>
      <c r="BM246" s="226" t="s">
        <v>824</v>
      </c>
    </row>
    <row r="247" s="2" customFormat="1" ht="24.15" customHeight="1">
      <c r="A247" s="40"/>
      <c r="B247" s="41"/>
      <c r="C247" s="215" t="s">
        <v>464</v>
      </c>
      <c r="D247" s="215" t="s">
        <v>159</v>
      </c>
      <c r="E247" s="216" t="s">
        <v>825</v>
      </c>
      <c r="F247" s="217" t="s">
        <v>826</v>
      </c>
      <c r="G247" s="218" t="s">
        <v>436</v>
      </c>
      <c r="H247" s="219">
        <v>4</v>
      </c>
      <c r="I247" s="220"/>
      <c r="J247" s="221">
        <f>ROUND(I247*H247,2)</f>
        <v>0</v>
      </c>
      <c r="K247" s="217" t="s">
        <v>657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163</v>
      </c>
      <c r="AT247" s="226" t="s">
        <v>159</v>
      </c>
      <c r="AU247" s="226" t="s">
        <v>81</v>
      </c>
      <c r="AY247" s="19" t="s">
        <v>157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79</v>
      </c>
      <c r="BK247" s="227">
        <f>ROUND(I247*H247,2)</f>
        <v>0</v>
      </c>
      <c r="BL247" s="19" t="s">
        <v>163</v>
      </c>
      <c r="BM247" s="226" t="s">
        <v>827</v>
      </c>
    </row>
    <row r="248" s="2" customFormat="1">
      <c r="A248" s="40"/>
      <c r="B248" s="41"/>
      <c r="C248" s="42"/>
      <c r="D248" s="265" t="s">
        <v>175</v>
      </c>
      <c r="E248" s="42"/>
      <c r="F248" s="266" t="s">
        <v>828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175</v>
      </c>
      <c r="AU248" s="19" t="s">
        <v>81</v>
      </c>
    </row>
    <row r="249" s="2" customFormat="1" ht="16.5" customHeight="1">
      <c r="A249" s="40"/>
      <c r="B249" s="41"/>
      <c r="C249" s="267" t="s">
        <v>469</v>
      </c>
      <c r="D249" s="267" t="s">
        <v>276</v>
      </c>
      <c r="E249" s="268" t="s">
        <v>829</v>
      </c>
      <c r="F249" s="269" t="s">
        <v>830</v>
      </c>
      <c r="G249" s="270" t="s">
        <v>436</v>
      </c>
      <c r="H249" s="271">
        <v>3</v>
      </c>
      <c r="I249" s="272"/>
      <c r="J249" s="273">
        <f>ROUND(I249*H249,2)</f>
        <v>0</v>
      </c>
      <c r="K249" s="269" t="s">
        <v>657</v>
      </c>
      <c r="L249" s="274"/>
      <c r="M249" s="275" t="s">
        <v>19</v>
      </c>
      <c r="N249" s="276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214</v>
      </c>
      <c r="AT249" s="226" t="s">
        <v>276</v>
      </c>
      <c r="AU249" s="226" t="s">
        <v>81</v>
      </c>
      <c r="AY249" s="19" t="s">
        <v>157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79</v>
      </c>
      <c r="BK249" s="227">
        <f>ROUND(I249*H249,2)</f>
        <v>0</v>
      </c>
      <c r="BL249" s="19" t="s">
        <v>163</v>
      </c>
      <c r="BM249" s="226" t="s">
        <v>199</v>
      </c>
    </row>
    <row r="250" s="2" customFormat="1" ht="16.5" customHeight="1">
      <c r="A250" s="40"/>
      <c r="B250" s="41"/>
      <c r="C250" s="267" t="s">
        <v>473</v>
      </c>
      <c r="D250" s="267" t="s">
        <v>276</v>
      </c>
      <c r="E250" s="268" t="s">
        <v>831</v>
      </c>
      <c r="F250" s="269" t="s">
        <v>832</v>
      </c>
      <c r="G250" s="270" t="s">
        <v>436</v>
      </c>
      <c r="H250" s="271">
        <v>1</v>
      </c>
      <c r="I250" s="272"/>
      <c r="J250" s="273">
        <f>ROUND(I250*H250,2)</f>
        <v>0</v>
      </c>
      <c r="K250" s="269" t="s">
        <v>657</v>
      </c>
      <c r="L250" s="274"/>
      <c r="M250" s="275" t="s">
        <v>19</v>
      </c>
      <c r="N250" s="276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214</v>
      </c>
      <c r="AT250" s="226" t="s">
        <v>276</v>
      </c>
      <c r="AU250" s="226" t="s">
        <v>81</v>
      </c>
      <c r="AY250" s="19" t="s">
        <v>157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79</v>
      </c>
      <c r="BK250" s="227">
        <f>ROUND(I250*H250,2)</f>
        <v>0</v>
      </c>
      <c r="BL250" s="19" t="s">
        <v>163</v>
      </c>
      <c r="BM250" s="226" t="s">
        <v>833</v>
      </c>
    </row>
    <row r="251" s="2" customFormat="1" ht="16.5" customHeight="1">
      <c r="A251" s="40"/>
      <c r="B251" s="41"/>
      <c r="C251" s="267" t="s">
        <v>478</v>
      </c>
      <c r="D251" s="267" t="s">
        <v>276</v>
      </c>
      <c r="E251" s="268" t="s">
        <v>834</v>
      </c>
      <c r="F251" s="269" t="s">
        <v>835</v>
      </c>
      <c r="G251" s="270" t="s">
        <v>804</v>
      </c>
      <c r="H251" s="271">
        <v>6</v>
      </c>
      <c r="I251" s="272"/>
      <c r="J251" s="273">
        <f>ROUND(I251*H251,2)</f>
        <v>0</v>
      </c>
      <c r="K251" s="269" t="s">
        <v>19</v>
      </c>
      <c r="L251" s="274"/>
      <c r="M251" s="275" t="s">
        <v>19</v>
      </c>
      <c r="N251" s="276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214</v>
      </c>
      <c r="AT251" s="226" t="s">
        <v>276</v>
      </c>
      <c r="AU251" s="226" t="s">
        <v>81</v>
      </c>
      <c r="AY251" s="19" t="s">
        <v>157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79</v>
      </c>
      <c r="BK251" s="227">
        <f>ROUND(I251*H251,2)</f>
        <v>0</v>
      </c>
      <c r="BL251" s="19" t="s">
        <v>163</v>
      </c>
      <c r="BM251" s="226" t="s">
        <v>169</v>
      </c>
    </row>
    <row r="252" s="2" customFormat="1" ht="24.15" customHeight="1">
      <c r="A252" s="40"/>
      <c r="B252" s="41"/>
      <c r="C252" s="215" t="s">
        <v>482</v>
      </c>
      <c r="D252" s="215" t="s">
        <v>159</v>
      </c>
      <c r="E252" s="216" t="s">
        <v>836</v>
      </c>
      <c r="F252" s="217" t="s">
        <v>837</v>
      </c>
      <c r="G252" s="218" t="s">
        <v>436</v>
      </c>
      <c r="H252" s="219">
        <v>1</v>
      </c>
      <c r="I252" s="220"/>
      <c r="J252" s="221">
        <f>ROUND(I252*H252,2)</f>
        <v>0</v>
      </c>
      <c r="K252" s="217" t="s">
        <v>657</v>
      </c>
      <c r="L252" s="46"/>
      <c r="M252" s="222" t="s">
        <v>19</v>
      </c>
      <c r="N252" s="223" t="s">
        <v>43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163</v>
      </c>
      <c r="AT252" s="226" t="s">
        <v>159</v>
      </c>
      <c r="AU252" s="226" t="s">
        <v>81</v>
      </c>
      <c r="AY252" s="19" t="s">
        <v>157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79</v>
      </c>
      <c r="BK252" s="227">
        <f>ROUND(I252*H252,2)</f>
        <v>0</v>
      </c>
      <c r="BL252" s="19" t="s">
        <v>163</v>
      </c>
      <c r="BM252" s="226" t="s">
        <v>838</v>
      </c>
    </row>
    <row r="253" s="2" customFormat="1">
      <c r="A253" s="40"/>
      <c r="B253" s="41"/>
      <c r="C253" s="42"/>
      <c r="D253" s="265" t="s">
        <v>175</v>
      </c>
      <c r="E253" s="42"/>
      <c r="F253" s="266" t="s">
        <v>839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175</v>
      </c>
      <c r="AU253" s="19" t="s">
        <v>81</v>
      </c>
    </row>
    <row r="254" s="2" customFormat="1" ht="16.5" customHeight="1">
      <c r="A254" s="40"/>
      <c r="B254" s="41"/>
      <c r="C254" s="267" t="s">
        <v>487</v>
      </c>
      <c r="D254" s="267" t="s">
        <v>276</v>
      </c>
      <c r="E254" s="268" t="s">
        <v>840</v>
      </c>
      <c r="F254" s="269" t="s">
        <v>841</v>
      </c>
      <c r="G254" s="270" t="s">
        <v>436</v>
      </c>
      <c r="H254" s="271">
        <v>1</v>
      </c>
      <c r="I254" s="272"/>
      <c r="J254" s="273">
        <f>ROUND(I254*H254,2)</f>
        <v>0</v>
      </c>
      <c r="K254" s="269" t="s">
        <v>657</v>
      </c>
      <c r="L254" s="274"/>
      <c r="M254" s="275" t="s">
        <v>19</v>
      </c>
      <c r="N254" s="276" t="s">
        <v>43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214</v>
      </c>
      <c r="AT254" s="226" t="s">
        <v>276</v>
      </c>
      <c r="AU254" s="226" t="s">
        <v>81</v>
      </c>
      <c r="AY254" s="19" t="s">
        <v>157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79</v>
      </c>
      <c r="BK254" s="227">
        <f>ROUND(I254*H254,2)</f>
        <v>0</v>
      </c>
      <c r="BL254" s="19" t="s">
        <v>163</v>
      </c>
      <c r="BM254" s="226" t="s">
        <v>842</v>
      </c>
    </row>
    <row r="255" s="2" customFormat="1" ht="24.15" customHeight="1">
      <c r="A255" s="40"/>
      <c r="B255" s="41"/>
      <c r="C255" s="215" t="s">
        <v>491</v>
      </c>
      <c r="D255" s="215" t="s">
        <v>159</v>
      </c>
      <c r="E255" s="216" t="s">
        <v>843</v>
      </c>
      <c r="F255" s="217" t="s">
        <v>844</v>
      </c>
      <c r="G255" s="218" t="s">
        <v>217</v>
      </c>
      <c r="H255" s="219">
        <v>107.2</v>
      </c>
      <c r="I255" s="220"/>
      <c r="J255" s="221">
        <f>ROUND(I255*H255,2)</f>
        <v>0</v>
      </c>
      <c r="K255" s="217" t="s">
        <v>657</v>
      </c>
      <c r="L255" s="46"/>
      <c r="M255" s="222" t="s">
        <v>19</v>
      </c>
      <c r="N255" s="223" t="s">
        <v>43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163</v>
      </c>
      <c r="AT255" s="226" t="s">
        <v>159</v>
      </c>
      <c r="AU255" s="226" t="s">
        <v>81</v>
      </c>
      <c r="AY255" s="19" t="s">
        <v>157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79</v>
      </c>
      <c r="BK255" s="227">
        <f>ROUND(I255*H255,2)</f>
        <v>0</v>
      </c>
      <c r="BL255" s="19" t="s">
        <v>163</v>
      </c>
      <c r="BM255" s="226" t="s">
        <v>845</v>
      </c>
    </row>
    <row r="256" s="2" customFormat="1">
      <c r="A256" s="40"/>
      <c r="B256" s="41"/>
      <c r="C256" s="42"/>
      <c r="D256" s="265" t="s">
        <v>175</v>
      </c>
      <c r="E256" s="42"/>
      <c r="F256" s="266" t="s">
        <v>846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175</v>
      </c>
      <c r="AU256" s="19" t="s">
        <v>81</v>
      </c>
    </row>
    <row r="257" s="14" customFormat="1">
      <c r="A257" s="14"/>
      <c r="B257" s="243"/>
      <c r="C257" s="244"/>
      <c r="D257" s="228" t="s">
        <v>167</v>
      </c>
      <c r="E257" s="245" t="s">
        <v>19</v>
      </c>
      <c r="F257" s="246" t="s">
        <v>847</v>
      </c>
      <c r="G257" s="244"/>
      <c r="H257" s="247">
        <v>107.2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167</v>
      </c>
      <c r="AU257" s="253" t="s">
        <v>81</v>
      </c>
      <c r="AV257" s="14" t="s">
        <v>81</v>
      </c>
      <c r="AW257" s="14" t="s">
        <v>33</v>
      </c>
      <c r="AX257" s="14" t="s">
        <v>72</v>
      </c>
      <c r="AY257" s="253" t="s">
        <v>157</v>
      </c>
    </row>
    <row r="258" s="15" customFormat="1">
      <c r="A258" s="15"/>
      <c r="B258" s="254"/>
      <c r="C258" s="255"/>
      <c r="D258" s="228" t="s">
        <v>167</v>
      </c>
      <c r="E258" s="256" t="s">
        <v>19</v>
      </c>
      <c r="F258" s="257" t="s">
        <v>170</v>
      </c>
      <c r="G258" s="255"/>
      <c r="H258" s="258">
        <v>107.2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167</v>
      </c>
      <c r="AU258" s="264" t="s">
        <v>81</v>
      </c>
      <c r="AV258" s="15" t="s">
        <v>163</v>
      </c>
      <c r="AW258" s="15" t="s">
        <v>33</v>
      </c>
      <c r="AX258" s="15" t="s">
        <v>79</v>
      </c>
      <c r="AY258" s="264" t="s">
        <v>157</v>
      </c>
    </row>
    <row r="259" s="2" customFormat="1" ht="16.5" customHeight="1">
      <c r="A259" s="40"/>
      <c r="B259" s="41"/>
      <c r="C259" s="267" t="s">
        <v>495</v>
      </c>
      <c r="D259" s="267" t="s">
        <v>276</v>
      </c>
      <c r="E259" s="268" t="s">
        <v>848</v>
      </c>
      <c r="F259" s="269" t="s">
        <v>849</v>
      </c>
      <c r="G259" s="270" t="s">
        <v>217</v>
      </c>
      <c r="H259" s="271">
        <v>108.80800000000001</v>
      </c>
      <c r="I259" s="272"/>
      <c r="J259" s="273">
        <f>ROUND(I259*H259,2)</f>
        <v>0</v>
      </c>
      <c r="K259" s="269" t="s">
        <v>657</v>
      </c>
      <c r="L259" s="274"/>
      <c r="M259" s="275" t="s">
        <v>19</v>
      </c>
      <c r="N259" s="276" t="s">
        <v>43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214</v>
      </c>
      <c r="AT259" s="226" t="s">
        <v>276</v>
      </c>
      <c r="AU259" s="226" t="s">
        <v>81</v>
      </c>
      <c r="AY259" s="19" t="s">
        <v>157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79</v>
      </c>
      <c r="BK259" s="227">
        <f>ROUND(I259*H259,2)</f>
        <v>0</v>
      </c>
      <c r="BL259" s="19" t="s">
        <v>163</v>
      </c>
      <c r="BM259" s="226" t="s">
        <v>850</v>
      </c>
    </row>
    <row r="260" s="14" customFormat="1">
      <c r="A260" s="14"/>
      <c r="B260" s="243"/>
      <c r="C260" s="244"/>
      <c r="D260" s="228" t="s">
        <v>167</v>
      </c>
      <c r="E260" s="245" t="s">
        <v>19</v>
      </c>
      <c r="F260" s="246" t="s">
        <v>851</v>
      </c>
      <c r="G260" s="244"/>
      <c r="H260" s="247">
        <v>108.80800000000001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167</v>
      </c>
      <c r="AU260" s="253" t="s">
        <v>81</v>
      </c>
      <c r="AV260" s="14" t="s">
        <v>81</v>
      </c>
      <c r="AW260" s="14" t="s">
        <v>33</v>
      </c>
      <c r="AX260" s="14" t="s">
        <v>72</v>
      </c>
      <c r="AY260" s="253" t="s">
        <v>157</v>
      </c>
    </row>
    <row r="261" s="15" customFormat="1">
      <c r="A261" s="15"/>
      <c r="B261" s="254"/>
      <c r="C261" s="255"/>
      <c r="D261" s="228" t="s">
        <v>167</v>
      </c>
      <c r="E261" s="256" t="s">
        <v>19</v>
      </c>
      <c r="F261" s="257" t="s">
        <v>170</v>
      </c>
      <c r="G261" s="255"/>
      <c r="H261" s="258">
        <v>108.80800000000001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4" t="s">
        <v>167</v>
      </c>
      <c r="AU261" s="264" t="s">
        <v>81</v>
      </c>
      <c r="AV261" s="15" t="s">
        <v>163</v>
      </c>
      <c r="AW261" s="15" t="s">
        <v>33</v>
      </c>
      <c r="AX261" s="15" t="s">
        <v>79</v>
      </c>
      <c r="AY261" s="264" t="s">
        <v>157</v>
      </c>
    </row>
    <row r="262" s="2" customFormat="1" ht="24.15" customHeight="1">
      <c r="A262" s="40"/>
      <c r="B262" s="41"/>
      <c r="C262" s="215" t="s">
        <v>499</v>
      </c>
      <c r="D262" s="215" t="s">
        <v>159</v>
      </c>
      <c r="E262" s="216" t="s">
        <v>852</v>
      </c>
      <c r="F262" s="217" t="s">
        <v>853</v>
      </c>
      <c r="G262" s="218" t="s">
        <v>217</v>
      </c>
      <c r="H262" s="219">
        <v>31</v>
      </c>
      <c r="I262" s="220"/>
      <c r="J262" s="221">
        <f>ROUND(I262*H262,2)</f>
        <v>0</v>
      </c>
      <c r="K262" s="217" t="s">
        <v>657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163</v>
      </c>
      <c r="AT262" s="226" t="s">
        <v>159</v>
      </c>
      <c r="AU262" s="226" t="s">
        <v>81</v>
      </c>
      <c r="AY262" s="19" t="s">
        <v>157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79</v>
      </c>
      <c r="BK262" s="227">
        <f>ROUND(I262*H262,2)</f>
        <v>0</v>
      </c>
      <c r="BL262" s="19" t="s">
        <v>163</v>
      </c>
      <c r="BM262" s="226" t="s">
        <v>854</v>
      </c>
    </row>
    <row r="263" s="2" customFormat="1">
      <c r="A263" s="40"/>
      <c r="B263" s="41"/>
      <c r="C263" s="42"/>
      <c r="D263" s="265" t="s">
        <v>175</v>
      </c>
      <c r="E263" s="42"/>
      <c r="F263" s="266" t="s">
        <v>855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175</v>
      </c>
      <c r="AU263" s="19" t="s">
        <v>81</v>
      </c>
    </row>
    <row r="264" s="14" customFormat="1">
      <c r="A264" s="14"/>
      <c r="B264" s="243"/>
      <c r="C264" s="244"/>
      <c r="D264" s="228" t="s">
        <v>167</v>
      </c>
      <c r="E264" s="245" t="s">
        <v>19</v>
      </c>
      <c r="F264" s="246" t="s">
        <v>856</v>
      </c>
      <c r="G264" s="244"/>
      <c r="H264" s="247">
        <v>31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167</v>
      </c>
      <c r="AU264" s="253" t="s">
        <v>81</v>
      </c>
      <c r="AV264" s="14" t="s">
        <v>81</v>
      </c>
      <c r="AW264" s="14" t="s">
        <v>33</v>
      </c>
      <c r="AX264" s="14" t="s">
        <v>72</v>
      </c>
      <c r="AY264" s="253" t="s">
        <v>157</v>
      </c>
    </row>
    <row r="265" s="15" customFormat="1">
      <c r="A265" s="15"/>
      <c r="B265" s="254"/>
      <c r="C265" s="255"/>
      <c r="D265" s="228" t="s">
        <v>167</v>
      </c>
      <c r="E265" s="256" t="s">
        <v>19</v>
      </c>
      <c r="F265" s="257" t="s">
        <v>170</v>
      </c>
      <c r="G265" s="255"/>
      <c r="H265" s="258">
        <v>31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4" t="s">
        <v>167</v>
      </c>
      <c r="AU265" s="264" t="s">
        <v>81</v>
      </c>
      <c r="AV265" s="15" t="s">
        <v>163</v>
      </c>
      <c r="AW265" s="15" t="s">
        <v>33</v>
      </c>
      <c r="AX265" s="15" t="s">
        <v>79</v>
      </c>
      <c r="AY265" s="264" t="s">
        <v>157</v>
      </c>
    </row>
    <row r="266" s="2" customFormat="1" ht="16.5" customHeight="1">
      <c r="A266" s="40"/>
      <c r="B266" s="41"/>
      <c r="C266" s="267" t="s">
        <v>506</v>
      </c>
      <c r="D266" s="267" t="s">
        <v>276</v>
      </c>
      <c r="E266" s="268" t="s">
        <v>857</v>
      </c>
      <c r="F266" s="269" t="s">
        <v>858</v>
      </c>
      <c r="G266" s="270" t="s">
        <v>217</v>
      </c>
      <c r="H266" s="271">
        <v>31.465</v>
      </c>
      <c r="I266" s="272"/>
      <c r="J266" s="273">
        <f>ROUND(I266*H266,2)</f>
        <v>0</v>
      </c>
      <c r="K266" s="269" t="s">
        <v>657</v>
      </c>
      <c r="L266" s="274"/>
      <c r="M266" s="275" t="s">
        <v>19</v>
      </c>
      <c r="N266" s="276" t="s">
        <v>43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214</v>
      </c>
      <c r="AT266" s="226" t="s">
        <v>276</v>
      </c>
      <c r="AU266" s="226" t="s">
        <v>81</v>
      </c>
      <c r="AY266" s="19" t="s">
        <v>157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79</v>
      </c>
      <c r="BK266" s="227">
        <f>ROUND(I266*H266,2)</f>
        <v>0</v>
      </c>
      <c r="BL266" s="19" t="s">
        <v>163</v>
      </c>
      <c r="BM266" s="226" t="s">
        <v>859</v>
      </c>
    </row>
    <row r="267" s="14" customFormat="1">
      <c r="A267" s="14"/>
      <c r="B267" s="243"/>
      <c r="C267" s="244"/>
      <c r="D267" s="228" t="s">
        <v>167</v>
      </c>
      <c r="E267" s="245" t="s">
        <v>19</v>
      </c>
      <c r="F267" s="246" t="s">
        <v>860</v>
      </c>
      <c r="G267" s="244"/>
      <c r="H267" s="247">
        <v>31.465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167</v>
      </c>
      <c r="AU267" s="253" t="s">
        <v>81</v>
      </c>
      <c r="AV267" s="14" t="s">
        <v>81</v>
      </c>
      <c r="AW267" s="14" t="s">
        <v>33</v>
      </c>
      <c r="AX267" s="14" t="s">
        <v>72</v>
      </c>
      <c r="AY267" s="253" t="s">
        <v>157</v>
      </c>
    </row>
    <row r="268" s="15" customFormat="1">
      <c r="A268" s="15"/>
      <c r="B268" s="254"/>
      <c r="C268" s="255"/>
      <c r="D268" s="228" t="s">
        <v>167</v>
      </c>
      <c r="E268" s="256" t="s">
        <v>19</v>
      </c>
      <c r="F268" s="257" t="s">
        <v>170</v>
      </c>
      <c r="G268" s="255"/>
      <c r="H268" s="258">
        <v>31.465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4" t="s">
        <v>167</v>
      </c>
      <c r="AU268" s="264" t="s">
        <v>81</v>
      </c>
      <c r="AV268" s="15" t="s">
        <v>163</v>
      </c>
      <c r="AW268" s="15" t="s">
        <v>33</v>
      </c>
      <c r="AX268" s="15" t="s">
        <v>79</v>
      </c>
      <c r="AY268" s="264" t="s">
        <v>157</v>
      </c>
    </row>
    <row r="269" s="2" customFormat="1" ht="16.5" customHeight="1">
      <c r="A269" s="40"/>
      <c r="B269" s="41"/>
      <c r="C269" s="215" t="s">
        <v>512</v>
      </c>
      <c r="D269" s="215" t="s">
        <v>159</v>
      </c>
      <c r="E269" s="216" t="s">
        <v>861</v>
      </c>
      <c r="F269" s="217" t="s">
        <v>862</v>
      </c>
      <c r="G269" s="218" t="s">
        <v>436</v>
      </c>
      <c r="H269" s="219">
        <v>20</v>
      </c>
      <c r="I269" s="220"/>
      <c r="J269" s="221">
        <f>ROUND(I269*H269,2)</f>
        <v>0</v>
      </c>
      <c r="K269" s="217" t="s">
        <v>657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163</v>
      </c>
      <c r="AT269" s="226" t="s">
        <v>159</v>
      </c>
      <c r="AU269" s="226" t="s">
        <v>81</v>
      </c>
      <c r="AY269" s="19" t="s">
        <v>157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79</v>
      </c>
      <c r="BK269" s="227">
        <f>ROUND(I269*H269,2)</f>
        <v>0</v>
      </c>
      <c r="BL269" s="19" t="s">
        <v>163</v>
      </c>
      <c r="BM269" s="226" t="s">
        <v>863</v>
      </c>
    </row>
    <row r="270" s="2" customFormat="1">
      <c r="A270" s="40"/>
      <c r="B270" s="41"/>
      <c r="C270" s="42"/>
      <c r="D270" s="265" t="s">
        <v>175</v>
      </c>
      <c r="E270" s="42"/>
      <c r="F270" s="266" t="s">
        <v>864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175</v>
      </c>
      <c r="AU270" s="19" t="s">
        <v>81</v>
      </c>
    </row>
    <row r="271" s="2" customFormat="1" ht="16.5" customHeight="1">
      <c r="A271" s="40"/>
      <c r="B271" s="41"/>
      <c r="C271" s="267" t="s">
        <v>517</v>
      </c>
      <c r="D271" s="267" t="s">
        <v>276</v>
      </c>
      <c r="E271" s="268" t="s">
        <v>865</v>
      </c>
      <c r="F271" s="269" t="s">
        <v>866</v>
      </c>
      <c r="G271" s="270" t="s">
        <v>436</v>
      </c>
      <c r="H271" s="271">
        <v>20</v>
      </c>
      <c r="I271" s="272"/>
      <c r="J271" s="273">
        <f>ROUND(I271*H271,2)</f>
        <v>0</v>
      </c>
      <c r="K271" s="269" t="s">
        <v>657</v>
      </c>
      <c r="L271" s="274"/>
      <c r="M271" s="275" t="s">
        <v>19</v>
      </c>
      <c r="N271" s="276" t="s">
        <v>43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214</v>
      </c>
      <c r="AT271" s="226" t="s">
        <v>276</v>
      </c>
      <c r="AU271" s="226" t="s">
        <v>81</v>
      </c>
      <c r="AY271" s="19" t="s">
        <v>157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79</v>
      </c>
      <c r="BK271" s="227">
        <f>ROUND(I271*H271,2)</f>
        <v>0</v>
      </c>
      <c r="BL271" s="19" t="s">
        <v>163</v>
      </c>
      <c r="BM271" s="226" t="s">
        <v>867</v>
      </c>
    </row>
    <row r="272" s="2" customFormat="1" ht="16.5" customHeight="1">
      <c r="A272" s="40"/>
      <c r="B272" s="41"/>
      <c r="C272" s="215" t="s">
        <v>522</v>
      </c>
      <c r="D272" s="215" t="s">
        <v>159</v>
      </c>
      <c r="E272" s="216" t="s">
        <v>868</v>
      </c>
      <c r="F272" s="217" t="s">
        <v>869</v>
      </c>
      <c r="G272" s="218" t="s">
        <v>436</v>
      </c>
      <c r="H272" s="219">
        <v>6</v>
      </c>
      <c r="I272" s="220"/>
      <c r="J272" s="221">
        <f>ROUND(I272*H272,2)</f>
        <v>0</v>
      </c>
      <c r="K272" s="217" t="s">
        <v>657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163</v>
      </c>
      <c r="AT272" s="226" t="s">
        <v>159</v>
      </c>
      <c r="AU272" s="226" t="s">
        <v>81</v>
      </c>
      <c r="AY272" s="19" t="s">
        <v>157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79</v>
      </c>
      <c r="BK272" s="227">
        <f>ROUND(I272*H272,2)</f>
        <v>0</v>
      </c>
      <c r="BL272" s="19" t="s">
        <v>163</v>
      </c>
      <c r="BM272" s="226" t="s">
        <v>870</v>
      </c>
    </row>
    <row r="273" s="2" customFormat="1">
      <c r="A273" s="40"/>
      <c r="B273" s="41"/>
      <c r="C273" s="42"/>
      <c r="D273" s="265" t="s">
        <v>175</v>
      </c>
      <c r="E273" s="42"/>
      <c r="F273" s="266" t="s">
        <v>871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175</v>
      </c>
      <c r="AU273" s="19" t="s">
        <v>81</v>
      </c>
    </row>
    <row r="274" s="2" customFormat="1" ht="16.5" customHeight="1">
      <c r="A274" s="40"/>
      <c r="B274" s="41"/>
      <c r="C274" s="267" t="s">
        <v>528</v>
      </c>
      <c r="D274" s="267" t="s">
        <v>276</v>
      </c>
      <c r="E274" s="268" t="s">
        <v>872</v>
      </c>
      <c r="F274" s="269" t="s">
        <v>873</v>
      </c>
      <c r="G274" s="270" t="s">
        <v>436</v>
      </c>
      <c r="H274" s="271">
        <v>6</v>
      </c>
      <c r="I274" s="272"/>
      <c r="J274" s="273">
        <f>ROUND(I274*H274,2)</f>
        <v>0</v>
      </c>
      <c r="K274" s="269" t="s">
        <v>657</v>
      </c>
      <c r="L274" s="274"/>
      <c r="M274" s="275" t="s">
        <v>19</v>
      </c>
      <c r="N274" s="276" t="s">
        <v>43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214</v>
      </c>
      <c r="AT274" s="226" t="s">
        <v>276</v>
      </c>
      <c r="AU274" s="226" t="s">
        <v>81</v>
      </c>
      <c r="AY274" s="19" t="s">
        <v>157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79</v>
      </c>
      <c r="BK274" s="227">
        <f>ROUND(I274*H274,2)</f>
        <v>0</v>
      </c>
      <c r="BL274" s="19" t="s">
        <v>163</v>
      </c>
      <c r="BM274" s="226" t="s">
        <v>874</v>
      </c>
    </row>
    <row r="275" s="2" customFormat="1" ht="21.75" customHeight="1">
      <c r="A275" s="40"/>
      <c r="B275" s="41"/>
      <c r="C275" s="215" t="s">
        <v>531</v>
      </c>
      <c r="D275" s="215" t="s">
        <v>159</v>
      </c>
      <c r="E275" s="216" t="s">
        <v>875</v>
      </c>
      <c r="F275" s="217" t="s">
        <v>876</v>
      </c>
      <c r="G275" s="218" t="s">
        <v>436</v>
      </c>
      <c r="H275" s="219">
        <v>20</v>
      </c>
      <c r="I275" s="220"/>
      <c r="J275" s="221">
        <f>ROUND(I275*H275,2)</f>
        <v>0</v>
      </c>
      <c r="K275" s="217" t="s">
        <v>657</v>
      </c>
      <c r="L275" s="46"/>
      <c r="M275" s="222" t="s">
        <v>19</v>
      </c>
      <c r="N275" s="223" t="s">
        <v>43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163</v>
      </c>
      <c r="AT275" s="226" t="s">
        <v>159</v>
      </c>
      <c r="AU275" s="226" t="s">
        <v>81</v>
      </c>
      <c r="AY275" s="19" t="s">
        <v>157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79</v>
      </c>
      <c r="BK275" s="227">
        <f>ROUND(I275*H275,2)</f>
        <v>0</v>
      </c>
      <c r="BL275" s="19" t="s">
        <v>163</v>
      </c>
      <c r="BM275" s="226" t="s">
        <v>877</v>
      </c>
    </row>
    <row r="276" s="2" customFormat="1">
      <c r="A276" s="40"/>
      <c r="B276" s="41"/>
      <c r="C276" s="42"/>
      <c r="D276" s="265" t="s">
        <v>175</v>
      </c>
      <c r="E276" s="42"/>
      <c r="F276" s="266" t="s">
        <v>878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175</v>
      </c>
      <c r="AU276" s="19" t="s">
        <v>81</v>
      </c>
    </row>
    <row r="277" s="2" customFormat="1" ht="24.15" customHeight="1">
      <c r="A277" s="40"/>
      <c r="B277" s="41"/>
      <c r="C277" s="267" t="s">
        <v>538</v>
      </c>
      <c r="D277" s="267" t="s">
        <v>276</v>
      </c>
      <c r="E277" s="268" t="s">
        <v>879</v>
      </c>
      <c r="F277" s="269" t="s">
        <v>880</v>
      </c>
      <c r="G277" s="270" t="s">
        <v>436</v>
      </c>
      <c r="H277" s="271">
        <v>20</v>
      </c>
      <c r="I277" s="272"/>
      <c r="J277" s="273">
        <f>ROUND(I277*H277,2)</f>
        <v>0</v>
      </c>
      <c r="K277" s="269" t="s">
        <v>19</v>
      </c>
      <c r="L277" s="274"/>
      <c r="M277" s="275" t="s">
        <v>19</v>
      </c>
      <c r="N277" s="276" t="s">
        <v>43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214</v>
      </c>
      <c r="AT277" s="226" t="s">
        <v>276</v>
      </c>
      <c r="AU277" s="226" t="s">
        <v>81</v>
      </c>
      <c r="AY277" s="19" t="s">
        <v>157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79</v>
      </c>
      <c r="BK277" s="227">
        <f>ROUND(I277*H277,2)</f>
        <v>0</v>
      </c>
      <c r="BL277" s="19" t="s">
        <v>163</v>
      </c>
      <c r="BM277" s="226" t="s">
        <v>881</v>
      </c>
    </row>
    <row r="278" s="2" customFormat="1" ht="24.15" customHeight="1">
      <c r="A278" s="40"/>
      <c r="B278" s="41"/>
      <c r="C278" s="267" t="s">
        <v>543</v>
      </c>
      <c r="D278" s="267" t="s">
        <v>276</v>
      </c>
      <c r="E278" s="268" t="s">
        <v>882</v>
      </c>
      <c r="F278" s="269" t="s">
        <v>883</v>
      </c>
      <c r="G278" s="270" t="s">
        <v>436</v>
      </c>
      <c r="H278" s="271">
        <v>20</v>
      </c>
      <c r="I278" s="272"/>
      <c r="J278" s="273">
        <f>ROUND(I278*H278,2)</f>
        <v>0</v>
      </c>
      <c r="K278" s="269" t="s">
        <v>19</v>
      </c>
      <c r="L278" s="274"/>
      <c r="M278" s="275" t="s">
        <v>19</v>
      </c>
      <c r="N278" s="276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214</v>
      </c>
      <c r="AT278" s="226" t="s">
        <v>276</v>
      </c>
      <c r="AU278" s="226" t="s">
        <v>81</v>
      </c>
      <c r="AY278" s="19" t="s">
        <v>157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79</v>
      </c>
      <c r="BK278" s="227">
        <f>ROUND(I278*H278,2)</f>
        <v>0</v>
      </c>
      <c r="BL278" s="19" t="s">
        <v>163</v>
      </c>
      <c r="BM278" s="226" t="s">
        <v>884</v>
      </c>
    </row>
    <row r="279" s="2" customFormat="1" ht="21.75" customHeight="1">
      <c r="A279" s="40"/>
      <c r="B279" s="41"/>
      <c r="C279" s="215" t="s">
        <v>548</v>
      </c>
      <c r="D279" s="215" t="s">
        <v>159</v>
      </c>
      <c r="E279" s="216" t="s">
        <v>885</v>
      </c>
      <c r="F279" s="217" t="s">
        <v>886</v>
      </c>
      <c r="G279" s="218" t="s">
        <v>436</v>
      </c>
      <c r="H279" s="219">
        <v>6</v>
      </c>
      <c r="I279" s="220"/>
      <c r="J279" s="221">
        <f>ROUND(I279*H279,2)</f>
        <v>0</v>
      </c>
      <c r="K279" s="217" t="s">
        <v>657</v>
      </c>
      <c r="L279" s="46"/>
      <c r="M279" s="222" t="s">
        <v>19</v>
      </c>
      <c r="N279" s="223" t="s">
        <v>43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163</v>
      </c>
      <c r="AT279" s="226" t="s">
        <v>159</v>
      </c>
      <c r="AU279" s="226" t="s">
        <v>81</v>
      </c>
      <c r="AY279" s="19" t="s">
        <v>157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79</v>
      </c>
      <c r="BK279" s="227">
        <f>ROUND(I279*H279,2)</f>
        <v>0</v>
      </c>
      <c r="BL279" s="19" t="s">
        <v>163</v>
      </c>
      <c r="BM279" s="226" t="s">
        <v>887</v>
      </c>
    </row>
    <row r="280" s="2" customFormat="1">
      <c r="A280" s="40"/>
      <c r="B280" s="41"/>
      <c r="C280" s="42"/>
      <c r="D280" s="265" t="s">
        <v>175</v>
      </c>
      <c r="E280" s="42"/>
      <c r="F280" s="266" t="s">
        <v>888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175</v>
      </c>
      <c r="AU280" s="19" t="s">
        <v>81</v>
      </c>
    </row>
    <row r="281" s="2" customFormat="1" ht="24.15" customHeight="1">
      <c r="A281" s="40"/>
      <c r="B281" s="41"/>
      <c r="C281" s="267" t="s">
        <v>553</v>
      </c>
      <c r="D281" s="267" t="s">
        <v>276</v>
      </c>
      <c r="E281" s="268" t="s">
        <v>889</v>
      </c>
      <c r="F281" s="269" t="s">
        <v>890</v>
      </c>
      <c r="G281" s="270" t="s">
        <v>436</v>
      </c>
      <c r="H281" s="271">
        <v>6</v>
      </c>
      <c r="I281" s="272"/>
      <c r="J281" s="273">
        <f>ROUND(I281*H281,2)</f>
        <v>0</v>
      </c>
      <c r="K281" s="269" t="s">
        <v>19</v>
      </c>
      <c r="L281" s="274"/>
      <c r="M281" s="275" t="s">
        <v>19</v>
      </c>
      <c r="N281" s="276" t="s">
        <v>43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214</v>
      </c>
      <c r="AT281" s="226" t="s">
        <v>276</v>
      </c>
      <c r="AU281" s="226" t="s">
        <v>81</v>
      </c>
      <c r="AY281" s="19" t="s">
        <v>157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79</v>
      </c>
      <c r="BK281" s="227">
        <f>ROUND(I281*H281,2)</f>
        <v>0</v>
      </c>
      <c r="BL281" s="19" t="s">
        <v>163</v>
      </c>
      <c r="BM281" s="226" t="s">
        <v>891</v>
      </c>
    </row>
    <row r="282" s="2" customFormat="1" ht="24.15" customHeight="1">
      <c r="A282" s="40"/>
      <c r="B282" s="41"/>
      <c r="C282" s="267" t="s">
        <v>559</v>
      </c>
      <c r="D282" s="267" t="s">
        <v>276</v>
      </c>
      <c r="E282" s="268" t="s">
        <v>882</v>
      </c>
      <c r="F282" s="269" t="s">
        <v>883</v>
      </c>
      <c r="G282" s="270" t="s">
        <v>436</v>
      </c>
      <c r="H282" s="271">
        <v>6</v>
      </c>
      <c r="I282" s="272"/>
      <c r="J282" s="273">
        <f>ROUND(I282*H282,2)</f>
        <v>0</v>
      </c>
      <c r="K282" s="269" t="s">
        <v>19</v>
      </c>
      <c r="L282" s="274"/>
      <c r="M282" s="275" t="s">
        <v>19</v>
      </c>
      <c r="N282" s="276" t="s">
        <v>43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214</v>
      </c>
      <c r="AT282" s="226" t="s">
        <v>276</v>
      </c>
      <c r="AU282" s="226" t="s">
        <v>81</v>
      </c>
      <c r="AY282" s="19" t="s">
        <v>157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79</v>
      </c>
      <c r="BK282" s="227">
        <f>ROUND(I282*H282,2)</f>
        <v>0</v>
      </c>
      <c r="BL282" s="19" t="s">
        <v>163</v>
      </c>
      <c r="BM282" s="226" t="s">
        <v>892</v>
      </c>
    </row>
    <row r="283" s="2" customFormat="1" ht="24.15" customHeight="1">
      <c r="A283" s="40"/>
      <c r="B283" s="41"/>
      <c r="C283" s="215" t="s">
        <v>564</v>
      </c>
      <c r="D283" s="215" t="s">
        <v>159</v>
      </c>
      <c r="E283" s="216" t="s">
        <v>893</v>
      </c>
      <c r="F283" s="217" t="s">
        <v>894</v>
      </c>
      <c r="G283" s="218" t="s">
        <v>436</v>
      </c>
      <c r="H283" s="219">
        <v>2</v>
      </c>
      <c r="I283" s="220"/>
      <c r="J283" s="221">
        <f>ROUND(I283*H283,2)</f>
        <v>0</v>
      </c>
      <c r="K283" s="217" t="s">
        <v>657</v>
      </c>
      <c r="L283" s="46"/>
      <c r="M283" s="222" t="s">
        <v>19</v>
      </c>
      <c r="N283" s="223" t="s">
        <v>43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163</v>
      </c>
      <c r="AT283" s="226" t="s">
        <v>159</v>
      </c>
      <c r="AU283" s="226" t="s">
        <v>81</v>
      </c>
      <c r="AY283" s="19" t="s">
        <v>157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79</v>
      </c>
      <c r="BK283" s="227">
        <f>ROUND(I283*H283,2)</f>
        <v>0</v>
      </c>
      <c r="BL283" s="19" t="s">
        <v>163</v>
      </c>
      <c r="BM283" s="226" t="s">
        <v>895</v>
      </c>
    </row>
    <row r="284" s="2" customFormat="1">
      <c r="A284" s="40"/>
      <c r="B284" s="41"/>
      <c r="C284" s="42"/>
      <c r="D284" s="265" t="s">
        <v>175</v>
      </c>
      <c r="E284" s="42"/>
      <c r="F284" s="266" t="s">
        <v>896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175</v>
      </c>
      <c r="AU284" s="19" t="s">
        <v>81</v>
      </c>
    </row>
    <row r="285" s="14" customFormat="1">
      <c r="A285" s="14"/>
      <c r="B285" s="243"/>
      <c r="C285" s="244"/>
      <c r="D285" s="228" t="s">
        <v>167</v>
      </c>
      <c r="E285" s="245" t="s">
        <v>19</v>
      </c>
      <c r="F285" s="246" t="s">
        <v>897</v>
      </c>
      <c r="G285" s="244"/>
      <c r="H285" s="247">
        <v>2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167</v>
      </c>
      <c r="AU285" s="253" t="s">
        <v>81</v>
      </c>
      <c r="AV285" s="14" t="s">
        <v>81</v>
      </c>
      <c r="AW285" s="14" t="s">
        <v>33</v>
      </c>
      <c r="AX285" s="14" t="s">
        <v>72</v>
      </c>
      <c r="AY285" s="253" t="s">
        <v>157</v>
      </c>
    </row>
    <row r="286" s="15" customFormat="1">
      <c r="A286" s="15"/>
      <c r="B286" s="254"/>
      <c r="C286" s="255"/>
      <c r="D286" s="228" t="s">
        <v>167</v>
      </c>
      <c r="E286" s="256" t="s">
        <v>19</v>
      </c>
      <c r="F286" s="257" t="s">
        <v>170</v>
      </c>
      <c r="G286" s="255"/>
      <c r="H286" s="258">
        <v>2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167</v>
      </c>
      <c r="AU286" s="264" t="s">
        <v>81</v>
      </c>
      <c r="AV286" s="15" t="s">
        <v>163</v>
      </c>
      <c r="AW286" s="15" t="s">
        <v>33</v>
      </c>
      <c r="AX286" s="15" t="s">
        <v>79</v>
      </c>
      <c r="AY286" s="264" t="s">
        <v>157</v>
      </c>
    </row>
    <row r="287" s="2" customFormat="1" ht="24.15" customHeight="1">
      <c r="A287" s="40"/>
      <c r="B287" s="41"/>
      <c r="C287" s="267" t="s">
        <v>569</v>
      </c>
      <c r="D287" s="267" t="s">
        <v>276</v>
      </c>
      <c r="E287" s="268" t="s">
        <v>898</v>
      </c>
      <c r="F287" s="269" t="s">
        <v>899</v>
      </c>
      <c r="G287" s="270" t="s">
        <v>436</v>
      </c>
      <c r="H287" s="271">
        <v>2</v>
      </c>
      <c r="I287" s="272"/>
      <c r="J287" s="273">
        <f>ROUND(I287*H287,2)</f>
        <v>0</v>
      </c>
      <c r="K287" s="269" t="s">
        <v>19</v>
      </c>
      <c r="L287" s="274"/>
      <c r="M287" s="275" t="s">
        <v>19</v>
      </c>
      <c r="N287" s="276" t="s">
        <v>43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214</v>
      </c>
      <c r="AT287" s="226" t="s">
        <v>276</v>
      </c>
      <c r="AU287" s="226" t="s">
        <v>81</v>
      </c>
      <c r="AY287" s="19" t="s">
        <v>157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79</v>
      </c>
      <c r="BK287" s="227">
        <f>ROUND(I287*H287,2)</f>
        <v>0</v>
      </c>
      <c r="BL287" s="19" t="s">
        <v>163</v>
      </c>
      <c r="BM287" s="226" t="s">
        <v>900</v>
      </c>
    </row>
    <row r="288" s="2" customFormat="1" ht="24.15" customHeight="1">
      <c r="A288" s="40"/>
      <c r="B288" s="41"/>
      <c r="C288" s="267" t="s">
        <v>574</v>
      </c>
      <c r="D288" s="267" t="s">
        <v>276</v>
      </c>
      <c r="E288" s="268" t="s">
        <v>901</v>
      </c>
      <c r="F288" s="269" t="s">
        <v>902</v>
      </c>
      <c r="G288" s="270" t="s">
        <v>436</v>
      </c>
      <c r="H288" s="271">
        <v>2</v>
      </c>
      <c r="I288" s="272"/>
      <c r="J288" s="273">
        <f>ROUND(I288*H288,2)</f>
        <v>0</v>
      </c>
      <c r="K288" s="269" t="s">
        <v>19</v>
      </c>
      <c r="L288" s="274"/>
      <c r="M288" s="275" t="s">
        <v>19</v>
      </c>
      <c r="N288" s="276" t="s">
        <v>43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214</v>
      </c>
      <c r="AT288" s="226" t="s">
        <v>276</v>
      </c>
      <c r="AU288" s="226" t="s">
        <v>81</v>
      </c>
      <c r="AY288" s="19" t="s">
        <v>157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79</v>
      </c>
      <c r="BK288" s="227">
        <f>ROUND(I288*H288,2)</f>
        <v>0</v>
      </c>
      <c r="BL288" s="19" t="s">
        <v>163</v>
      </c>
      <c r="BM288" s="226" t="s">
        <v>903</v>
      </c>
    </row>
    <row r="289" s="2" customFormat="1" ht="16.5" customHeight="1">
      <c r="A289" s="40"/>
      <c r="B289" s="41"/>
      <c r="C289" s="215" t="s">
        <v>579</v>
      </c>
      <c r="D289" s="215" t="s">
        <v>159</v>
      </c>
      <c r="E289" s="216" t="s">
        <v>904</v>
      </c>
      <c r="F289" s="217" t="s">
        <v>905</v>
      </c>
      <c r="G289" s="218" t="s">
        <v>436</v>
      </c>
      <c r="H289" s="219">
        <v>1</v>
      </c>
      <c r="I289" s="220"/>
      <c r="J289" s="221">
        <f>ROUND(I289*H289,2)</f>
        <v>0</v>
      </c>
      <c r="K289" s="217" t="s">
        <v>657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163</v>
      </c>
      <c r="AT289" s="226" t="s">
        <v>159</v>
      </c>
      <c r="AU289" s="226" t="s">
        <v>81</v>
      </c>
      <c r="AY289" s="19" t="s">
        <v>157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79</v>
      </c>
      <c r="BK289" s="227">
        <f>ROUND(I289*H289,2)</f>
        <v>0</v>
      </c>
      <c r="BL289" s="19" t="s">
        <v>163</v>
      </c>
      <c r="BM289" s="226" t="s">
        <v>906</v>
      </c>
    </row>
    <row r="290" s="2" customFormat="1">
      <c r="A290" s="40"/>
      <c r="B290" s="41"/>
      <c r="C290" s="42"/>
      <c r="D290" s="265" t="s">
        <v>175</v>
      </c>
      <c r="E290" s="42"/>
      <c r="F290" s="266" t="s">
        <v>907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175</v>
      </c>
      <c r="AU290" s="19" t="s">
        <v>81</v>
      </c>
    </row>
    <row r="291" s="2" customFormat="1" ht="24.15" customHeight="1">
      <c r="A291" s="40"/>
      <c r="B291" s="41"/>
      <c r="C291" s="267" t="s">
        <v>584</v>
      </c>
      <c r="D291" s="267" t="s">
        <v>276</v>
      </c>
      <c r="E291" s="268" t="s">
        <v>908</v>
      </c>
      <c r="F291" s="269" t="s">
        <v>909</v>
      </c>
      <c r="G291" s="270" t="s">
        <v>436</v>
      </c>
      <c r="H291" s="271">
        <v>1</v>
      </c>
      <c r="I291" s="272"/>
      <c r="J291" s="273">
        <f>ROUND(I291*H291,2)</f>
        <v>0</v>
      </c>
      <c r="K291" s="269" t="s">
        <v>19</v>
      </c>
      <c r="L291" s="274"/>
      <c r="M291" s="275" t="s">
        <v>19</v>
      </c>
      <c r="N291" s="276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214</v>
      </c>
      <c r="AT291" s="226" t="s">
        <v>276</v>
      </c>
      <c r="AU291" s="226" t="s">
        <v>81</v>
      </c>
      <c r="AY291" s="19" t="s">
        <v>157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79</v>
      </c>
      <c r="BK291" s="227">
        <f>ROUND(I291*H291,2)</f>
        <v>0</v>
      </c>
      <c r="BL291" s="19" t="s">
        <v>163</v>
      </c>
      <c r="BM291" s="226" t="s">
        <v>910</v>
      </c>
    </row>
    <row r="292" s="2" customFormat="1" ht="24.15" customHeight="1">
      <c r="A292" s="40"/>
      <c r="B292" s="41"/>
      <c r="C292" s="267" t="s">
        <v>591</v>
      </c>
      <c r="D292" s="267" t="s">
        <v>276</v>
      </c>
      <c r="E292" s="268" t="s">
        <v>911</v>
      </c>
      <c r="F292" s="269" t="s">
        <v>912</v>
      </c>
      <c r="G292" s="270" t="s">
        <v>436</v>
      </c>
      <c r="H292" s="271">
        <v>1</v>
      </c>
      <c r="I292" s="272"/>
      <c r="J292" s="273">
        <f>ROUND(I292*H292,2)</f>
        <v>0</v>
      </c>
      <c r="K292" s="269" t="s">
        <v>19</v>
      </c>
      <c r="L292" s="274"/>
      <c r="M292" s="275" t="s">
        <v>19</v>
      </c>
      <c r="N292" s="276" t="s">
        <v>43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214</v>
      </c>
      <c r="AT292" s="226" t="s">
        <v>276</v>
      </c>
      <c r="AU292" s="226" t="s">
        <v>81</v>
      </c>
      <c r="AY292" s="19" t="s">
        <v>157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79</v>
      </c>
      <c r="BK292" s="227">
        <f>ROUND(I292*H292,2)</f>
        <v>0</v>
      </c>
      <c r="BL292" s="19" t="s">
        <v>163</v>
      </c>
      <c r="BM292" s="226" t="s">
        <v>913</v>
      </c>
    </row>
    <row r="293" s="2" customFormat="1" ht="24.15" customHeight="1">
      <c r="A293" s="40"/>
      <c r="B293" s="41"/>
      <c r="C293" s="215" t="s">
        <v>600</v>
      </c>
      <c r="D293" s="215" t="s">
        <v>159</v>
      </c>
      <c r="E293" s="216" t="s">
        <v>914</v>
      </c>
      <c r="F293" s="217" t="s">
        <v>915</v>
      </c>
      <c r="G293" s="218" t="s">
        <v>436</v>
      </c>
      <c r="H293" s="219">
        <v>3</v>
      </c>
      <c r="I293" s="220"/>
      <c r="J293" s="221">
        <f>ROUND(I293*H293,2)</f>
        <v>0</v>
      </c>
      <c r="K293" s="217" t="s">
        <v>657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163</v>
      </c>
      <c r="AT293" s="226" t="s">
        <v>159</v>
      </c>
      <c r="AU293" s="226" t="s">
        <v>81</v>
      </c>
      <c r="AY293" s="19" t="s">
        <v>157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79</v>
      </c>
      <c r="BK293" s="227">
        <f>ROUND(I293*H293,2)</f>
        <v>0</v>
      </c>
      <c r="BL293" s="19" t="s">
        <v>163</v>
      </c>
      <c r="BM293" s="226" t="s">
        <v>916</v>
      </c>
    </row>
    <row r="294" s="2" customFormat="1">
      <c r="A294" s="40"/>
      <c r="B294" s="41"/>
      <c r="C294" s="42"/>
      <c r="D294" s="265" t="s">
        <v>175</v>
      </c>
      <c r="E294" s="42"/>
      <c r="F294" s="266" t="s">
        <v>917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175</v>
      </c>
      <c r="AU294" s="19" t="s">
        <v>81</v>
      </c>
    </row>
    <row r="295" s="14" customFormat="1">
      <c r="A295" s="14"/>
      <c r="B295" s="243"/>
      <c r="C295" s="244"/>
      <c r="D295" s="228" t="s">
        <v>167</v>
      </c>
      <c r="E295" s="245" t="s">
        <v>19</v>
      </c>
      <c r="F295" s="246" t="s">
        <v>918</v>
      </c>
      <c r="G295" s="244"/>
      <c r="H295" s="247">
        <v>3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167</v>
      </c>
      <c r="AU295" s="253" t="s">
        <v>81</v>
      </c>
      <c r="AV295" s="14" t="s">
        <v>81</v>
      </c>
      <c r="AW295" s="14" t="s">
        <v>33</v>
      </c>
      <c r="AX295" s="14" t="s">
        <v>72</v>
      </c>
      <c r="AY295" s="253" t="s">
        <v>157</v>
      </c>
    </row>
    <row r="296" s="15" customFormat="1">
      <c r="A296" s="15"/>
      <c r="B296" s="254"/>
      <c r="C296" s="255"/>
      <c r="D296" s="228" t="s">
        <v>167</v>
      </c>
      <c r="E296" s="256" t="s">
        <v>19</v>
      </c>
      <c r="F296" s="257" t="s">
        <v>170</v>
      </c>
      <c r="G296" s="255"/>
      <c r="H296" s="258">
        <v>3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4" t="s">
        <v>167</v>
      </c>
      <c r="AU296" s="264" t="s">
        <v>81</v>
      </c>
      <c r="AV296" s="15" t="s">
        <v>163</v>
      </c>
      <c r="AW296" s="15" t="s">
        <v>33</v>
      </c>
      <c r="AX296" s="15" t="s">
        <v>79</v>
      </c>
      <c r="AY296" s="264" t="s">
        <v>157</v>
      </c>
    </row>
    <row r="297" s="2" customFormat="1" ht="24.15" customHeight="1">
      <c r="A297" s="40"/>
      <c r="B297" s="41"/>
      <c r="C297" s="267" t="s">
        <v>609</v>
      </c>
      <c r="D297" s="267" t="s">
        <v>276</v>
      </c>
      <c r="E297" s="268" t="s">
        <v>919</v>
      </c>
      <c r="F297" s="269" t="s">
        <v>920</v>
      </c>
      <c r="G297" s="270" t="s">
        <v>436</v>
      </c>
      <c r="H297" s="271">
        <v>3</v>
      </c>
      <c r="I297" s="272"/>
      <c r="J297" s="273">
        <f>ROUND(I297*H297,2)</f>
        <v>0</v>
      </c>
      <c r="K297" s="269" t="s">
        <v>19</v>
      </c>
      <c r="L297" s="274"/>
      <c r="M297" s="275" t="s">
        <v>19</v>
      </c>
      <c r="N297" s="276" t="s">
        <v>43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214</v>
      </c>
      <c r="AT297" s="226" t="s">
        <v>276</v>
      </c>
      <c r="AU297" s="226" t="s">
        <v>81</v>
      </c>
      <c r="AY297" s="19" t="s">
        <v>157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79</v>
      </c>
      <c r="BK297" s="227">
        <f>ROUND(I297*H297,2)</f>
        <v>0</v>
      </c>
      <c r="BL297" s="19" t="s">
        <v>163</v>
      </c>
      <c r="BM297" s="226" t="s">
        <v>921</v>
      </c>
    </row>
    <row r="298" s="2" customFormat="1" ht="24.15" customHeight="1">
      <c r="A298" s="40"/>
      <c r="B298" s="41"/>
      <c r="C298" s="267" t="s">
        <v>616</v>
      </c>
      <c r="D298" s="267" t="s">
        <v>276</v>
      </c>
      <c r="E298" s="268" t="s">
        <v>901</v>
      </c>
      <c r="F298" s="269" t="s">
        <v>902</v>
      </c>
      <c r="G298" s="270" t="s">
        <v>436</v>
      </c>
      <c r="H298" s="271">
        <v>3</v>
      </c>
      <c r="I298" s="272"/>
      <c r="J298" s="273">
        <f>ROUND(I298*H298,2)</f>
        <v>0</v>
      </c>
      <c r="K298" s="269" t="s">
        <v>19</v>
      </c>
      <c r="L298" s="274"/>
      <c r="M298" s="275" t="s">
        <v>19</v>
      </c>
      <c r="N298" s="276" t="s">
        <v>43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214</v>
      </c>
      <c r="AT298" s="226" t="s">
        <v>276</v>
      </c>
      <c r="AU298" s="226" t="s">
        <v>81</v>
      </c>
      <c r="AY298" s="19" t="s">
        <v>157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79</v>
      </c>
      <c r="BK298" s="227">
        <f>ROUND(I298*H298,2)</f>
        <v>0</v>
      </c>
      <c r="BL298" s="19" t="s">
        <v>163</v>
      </c>
      <c r="BM298" s="226" t="s">
        <v>922</v>
      </c>
    </row>
    <row r="299" s="2" customFormat="1" ht="24.15" customHeight="1">
      <c r="A299" s="40"/>
      <c r="B299" s="41"/>
      <c r="C299" s="215" t="s">
        <v>625</v>
      </c>
      <c r="D299" s="215" t="s">
        <v>159</v>
      </c>
      <c r="E299" s="216" t="s">
        <v>923</v>
      </c>
      <c r="F299" s="217" t="s">
        <v>924</v>
      </c>
      <c r="G299" s="218" t="s">
        <v>436</v>
      </c>
      <c r="H299" s="219">
        <v>26</v>
      </c>
      <c r="I299" s="220"/>
      <c r="J299" s="221">
        <f>ROUND(I299*H299,2)</f>
        <v>0</v>
      </c>
      <c r="K299" s="217" t="s">
        <v>657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163</v>
      </c>
      <c r="AT299" s="226" t="s">
        <v>159</v>
      </c>
      <c r="AU299" s="226" t="s">
        <v>81</v>
      </c>
      <c r="AY299" s="19" t="s">
        <v>157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79</v>
      </c>
      <c r="BK299" s="227">
        <f>ROUND(I299*H299,2)</f>
        <v>0</v>
      </c>
      <c r="BL299" s="19" t="s">
        <v>163</v>
      </c>
      <c r="BM299" s="226" t="s">
        <v>925</v>
      </c>
    </row>
    <row r="300" s="2" customFormat="1">
      <c r="A300" s="40"/>
      <c r="B300" s="41"/>
      <c r="C300" s="42"/>
      <c r="D300" s="265" t="s">
        <v>175</v>
      </c>
      <c r="E300" s="42"/>
      <c r="F300" s="266" t="s">
        <v>926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175</v>
      </c>
      <c r="AU300" s="19" t="s">
        <v>81</v>
      </c>
    </row>
    <row r="301" s="2" customFormat="1" ht="24.15" customHeight="1">
      <c r="A301" s="40"/>
      <c r="B301" s="41"/>
      <c r="C301" s="267" t="s">
        <v>630</v>
      </c>
      <c r="D301" s="267" t="s">
        <v>276</v>
      </c>
      <c r="E301" s="268" t="s">
        <v>927</v>
      </c>
      <c r="F301" s="269" t="s">
        <v>928</v>
      </c>
      <c r="G301" s="270" t="s">
        <v>436</v>
      </c>
      <c r="H301" s="271">
        <v>5</v>
      </c>
      <c r="I301" s="272"/>
      <c r="J301" s="273">
        <f>ROUND(I301*H301,2)</f>
        <v>0</v>
      </c>
      <c r="K301" s="269" t="s">
        <v>19</v>
      </c>
      <c r="L301" s="274"/>
      <c r="M301" s="275" t="s">
        <v>19</v>
      </c>
      <c r="N301" s="276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214</v>
      </c>
      <c r="AT301" s="226" t="s">
        <v>276</v>
      </c>
      <c r="AU301" s="226" t="s">
        <v>81</v>
      </c>
      <c r="AY301" s="19" t="s">
        <v>157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79</v>
      </c>
      <c r="BK301" s="227">
        <f>ROUND(I301*H301,2)</f>
        <v>0</v>
      </c>
      <c r="BL301" s="19" t="s">
        <v>163</v>
      </c>
      <c r="BM301" s="226" t="s">
        <v>929</v>
      </c>
    </row>
    <row r="302" s="2" customFormat="1" ht="24.15" customHeight="1">
      <c r="A302" s="40"/>
      <c r="B302" s="41"/>
      <c r="C302" s="267" t="s">
        <v>635</v>
      </c>
      <c r="D302" s="267" t="s">
        <v>276</v>
      </c>
      <c r="E302" s="268" t="s">
        <v>930</v>
      </c>
      <c r="F302" s="269" t="s">
        <v>931</v>
      </c>
      <c r="G302" s="270" t="s">
        <v>436</v>
      </c>
      <c r="H302" s="271">
        <v>6</v>
      </c>
      <c r="I302" s="272"/>
      <c r="J302" s="273">
        <f>ROUND(I302*H302,2)</f>
        <v>0</v>
      </c>
      <c r="K302" s="269" t="s">
        <v>19</v>
      </c>
      <c r="L302" s="274"/>
      <c r="M302" s="275" t="s">
        <v>19</v>
      </c>
      <c r="N302" s="276" t="s">
        <v>43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214</v>
      </c>
      <c r="AT302" s="226" t="s">
        <v>276</v>
      </c>
      <c r="AU302" s="226" t="s">
        <v>81</v>
      </c>
      <c r="AY302" s="19" t="s">
        <v>157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79</v>
      </c>
      <c r="BK302" s="227">
        <f>ROUND(I302*H302,2)</f>
        <v>0</v>
      </c>
      <c r="BL302" s="19" t="s">
        <v>163</v>
      </c>
      <c r="BM302" s="226" t="s">
        <v>932</v>
      </c>
    </row>
    <row r="303" s="2" customFormat="1" ht="24.15" customHeight="1">
      <c r="A303" s="40"/>
      <c r="B303" s="41"/>
      <c r="C303" s="267" t="s">
        <v>641</v>
      </c>
      <c r="D303" s="267" t="s">
        <v>276</v>
      </c>
      <c r="E303" s="268" t="s">
        <v>933</v>
      </c>
      <c r="F303" s="269" t="s">
        <v>934</v>
      </c>
      <c r="G303" s="270" t="s">
        <v>436</v>
      </c>
      <c r="H303" s="271">
        <v>15</v>
      </c>
      <c r="I303" s="272"/>
      <c r="J303" s="273">
        <f>ROUND(I303*H303,2)</f>
        <v>0</v>
      </c>
      <c r="K303" s="269" t="s">
        <v>19</v>
      </c>
      <c r="L303" s="274"/>
      <c r="M303" s="275" t="s">
        <v>19</v>
      </c>
      <c r="N303" s="276" t="s">
        <v>43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214</v>
      </c>
      <c r="AT303" s="226" t="s">
        <v>276</v>
      </c>
      <c r="AU303" s="226" t="s">
        <v>81</v>
      </c>
      <c r="AY303" s="19" t="s">
        <v>157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79</v>
      </c>
      <c r="BK303" s="227">
        <f>ROUND(I303*H303,2)</f>
        <v>0</v>
      </c>
      <c r="BL303" s="19" t="s">
        <v>163</v>
      </c>
      <c r="BM303" s="226" t="s">
        <v>935</v>
      </c>
    </row>
    <row r="304" s="2" customFormat="1" ht="16.5" customHeight="1">
      <c r="A304" s="40"/>
      <c r="B304" s="41"/>
      <c r="C304" s="215" t="s">
        <v>644</v>
      </c>
      <c r="D304" s="215" t="s">
        <v>159</v>
      </c>
      <c r="E304" s="216" t="s">
        <v>936</v>
      </c>
      <c r="F304" s="217" t="s">
        <v>937</v>
      </c>
      <c r="G304" s="218" t="s">
        <v>217</v>
      </c>
      <c r="H304" s="219">
        <v>226.30000000000001</v>
      </c>
      <c r="I304" s="220"/>
      <c r="J304" s="221">
        <f>ROUND(I304*H304,2)</f>
        <v>0</v>
      </c>
      <c r="K304" s="217" t="s">
        <v>657</v>
      </c>
      <c r="L304" s="46"/>
      <c r="M304" s="222" t="s">
        <v>19</v>
      </c>
      <c r="N304" s="223" t="s">
        <v>43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163</v>
      </c>
      <c r="AT304" s="226" t="s">
        <v>159</v>
      </c>
      <c r="AU304" s="226" t="s">
        <v>81</v>
      </c>
      <c r="AY304" s="19" t="s">
        <v>157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79</v>
      </c>
      <c r="BK304" s="227">
        <f>ROUND(I304*H304,2)</f>
        <v>0</v>
      </c>
      <c r="BL304" s="19" t="s">
        <v>163</v>
      </c>
      <c r="BM304" s="226" t="s">
        <v>938</v>
      </c>
    </row>
    <row r="305" s="2" customFormat="1">
      <c r="A305" s="40"/>
      <c r="B305" s="41"/>
      <c r="C305" s="42"/>
      <c r="D305" s="265" t="s">
        <v>175</v>
      </c>
      <c r="E305" s="42"/>
      <c r="F305" s="266" t="s">
        <v>939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175</v>
      </c>
      <c r="AU305" s="19" t="s">
        <v>81</v>
      </c>
    </row>
    <row r="306" s="14" customFormat="1">
      <c r="A306" s="14"/>
      <c r="B306" s="243"/>
      <c r="C306" s="244"/>
      <c r="D306" s="228" t="s">
        <v>167</v>
      </c>
      <c r="E306" s="245" t="s">
        <v>19</v>
      </c>
      <c r="F306" s="246" t="s">
        <v>940</v>
      </c>
      <c r="G306" s="244"/>
      <c r="H306" s="247">
        <v>226.30000000000001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167</v>
      </c>
      <c r="AU306" s="253" t="s">
        <v>81</v>
      </c>
      <c r="AV306" s="14" t="s">
        <v>81</v>
      </c>
      <c r="AW306" s="14" t="s">
        <v>33</v>
      </c>
      <c r="AX306" s="14" t="s">
        <v>72</v>
      </c>
      <c r="AY306" s="253" t="s">
        <v>157</v>
      </c>
    </row>
    <row r="307" s="15" customFormat="1">
      <c r="A307" s="15"/>
      <c r="B307" s="254"/>
      <c r="C307" s="255"/>
      <c r="D307" s="228" t="s">
        <v>167</v>
      </c>
      <c r="E307" s="256" t="s">
        <v>19</v>
      </c>
      <c r="F307" s="257" t="s">
        <v>170</v>
      </c>
      <c r="G307" s="255"/>
      <c r="H307" s="258">
        <v>226.30000000000001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4" t="s">
        <v>167</v>
      </c>
      <c r="AU307" s="264" t="s">
        <v>81</v>
      </c>
      <c r="AV307" s="15" t="s">
        <v>163</v>
      </c>
      <c r="AW307" s="15" t="s">
        <v>33</v>
      </c>
      <c r="AX307" s="15" t="s">
        <v>79</v>
      </c>
      <c r="AY307" s="264" t="s">
        <v>157</v>
      </c>
    </row>
    <row r="308" s="2" customFormat="1" ht="16.5" customHeight="1">
      <c r="A308" s="40"/>
      <c r="B308" s="41"/>
      <c r="C308" s="215" t="s">
        <v>649</v>
      </c>
      <c r="D308" s="215" t="s">
        <v>159</v>
      </c>
      <c r="E308" s="216" t="s">
        <v>941</v>
      </c>
      <c r="F308" s="217" t="s">
        <v>942</v>
      </c>
      <c r="G308" s="218" t="s">
        <v>217</v>
      </c>
      <c r="H308" s="219">
        <v>71.299999999999997</v>
      </c>
      <c r="I308" s="220"/>
      <c r="J308" s="221">
        <f>ROUND(I308*H308,2)</f>
        <v>0</v>
      </c>
      <c r="K308" s="217" t="s">
        <v>657</v>
      </c>
      <c r="L308" s="46"/>
      <c r="M308" s="222" t="s">
        <v>19</v>
      </c>
      <c r="N308" s="223" t="s">
        <v>43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163</v>
      </c>
      <c r="AT308" s="226" t="s">
        <v>159</v>
      </c>
      <c r="AU308" s="226" t="s">
        <v>81</v>
      </c>
      <c r="AY308" s="19" t="s">
        <v>157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79</v>
      </c>
      <c r="BK308" s="227">
        <f>ROUND(I308*H308,2)</f>
        <v>0</v>
      </c>
      <c r="BL308" s="19" t="s">
        <v>163</v>
      </c>
      <c r="BM308" s="226" t="s">
        <v>943</v>
      </c>
    </row>
    <row r="309" s="2" customFormat="1">
      <c r="A309" s="40"/>
      <c r="B309" s="41"/>
      <c r="C309" s="42"/>
      <c r="D309" s="265" t="s">
        <v>175</v>
      </c>
      <c r="E309" s="42"/>
      <c r="F309" s="266" t="s">
        <v>944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175</v>
      </c>
      <c r="AU309" s="19" t="s">
        <v>81</v>
      </c>
    </row>
    <row r="310" s="14" customFormat="1">
      <c r="A310" s="14"/>
      <c r="B310" s="243"/>
      <c r="C310" s="244"/>
      <c r="D310" s="228" t="s">
        <v>167</v>
      </c>
      <c r="E310" s="245" t="s">
        <v>19</v>
      </c>
      <c r="F310" s="246" t="s">
        <v>945</v>
      </c>
      <c r="G310" s="244"/>
      <c r="H310" s="247">
        <v>71.299999999999997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167</v>
      </c>
      <c r="AU310" s="253" t="s">
        <v>81</v>
      </c>
      <c r="AV310" s="14" t="s">
        <v>81</v>
      </c>
      <c r="AW310" s="14" t="s">
        <v>33</v>
      </c>
      <c r="AX310" s="14" t="s">
        <v>72</v>
      </c>
      <c r="AY310" s="253" t="s">
        <v>157</v>
      </c>
    </row>
    <row r="311" s="15" customFormat="1">
      <c r="A311" s="15"/>
      <c r="B311" s="254"/>
      <c r="C311" s="255"/>
      <c r="D311" s="228" t="s">
        <v>167</v>
      </c>
      <c r="E311" s="256" t="s">
        <v>19</v>
      </c>
      <c r="F311" s="257" t="s">
        <v>170</v>
      </c>
      <c r="G311" s="255"/>
      <c r="H311" s="258">
        <v>71.299999999999997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167</v>
      </c>
      <c r="AU311" s="264" t="s">
        <v>81</v>
      </c>
      <c r="AV311" s="15" t="s">
        <v>163</v>
      </c>
      <c r="AW311" s="15" t="s">
        <v>33</v>
      </c>
      <c r="AX311" s="15" t="s">
        <v>79</v>
      </c>
      <c r="AY311" s="264" t="s">
        <v>157</v>
      </c>
    </row>
    <row r="312" s="2" customFormat="1" ht="16.5" customHeight="1">
      <c r="A312" s="40"/>
      <c r="B312" s="41"/>
      <c r="C312" s="215" t="s">
        <v>807</v>
      </c>
      <c r="D312" s="215" t="s">
        <v>159</v>
      </c>
      <c r="E312" s="216" t="s">
        <v>946</v>
      </c>
      <c r="F312" s="217" t="s">
        <v>947</v>
      </c>
      <c r="G312" s="218" t="s">
        <v>217</v>
      </c>
      <c r="H312" s="219">
        <v>297.60000000000002</v>
      </c>
      <c r="I312" s="220"/>
      <c r="J312" s="221">
        <f>ROUND(I312*H312,2)</f>
        <v>0</v>
      </c>
      <c r="K312" s="217" t="s">
        <v>657</v>
      </c>
      <c r="L312" s="46"/>
      <c r="M312" s="222" t="s">
        <v>19</v>
      </c>
      <c r="N312" s="223" t="s">
        <v>43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163</v>
      </c>
      <c r="AT312" s="226" t="s">
        <v>159</v>
      </c>
      <c r="AU312" s="226" t="s">
        <v>81</v>
      </c>
      <c r="AY312" s="19" t="s">
        <v>157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79</v>
      </c>
      <c r="BK312" s="227">
        <f>ROUND(I312*H312,2)</f>
        <v>0</v>
      </c>
      <c r="BL312" s="19" t="s">
        <v>163</v>
      </c>
      <c r="BM312" s="226" t="s">
        <v>948</v>
      </c>
    </row>
    <row r="313" s="2" customFormat="1">
      <c r="A313" s="40"/>
      <c r="B313" s="41"/>
      <c r="C313" s="42"/>
      <c r="D313" s="265" t="s">
        <v>175</v>
      </c>
      <c r="E313" s="42"/>
      <c r="F313" s="266" t="s">
        <v>949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175</v>
      </c>
      <c r="AU313" s="19" t="s">
        <v>81</v>
      </c>
    </row>
    <row r="314" s="14" customFormat="1">
      <c r="A314" s="14"/>
      <c r="B314" s="243"/>
      <c r="C314" s="244"/>
      <c r="D314" s="228" t="s">
        <v>167</v>
      </c>
      <c r="E314" s="245" t="s">
        <v>19</v>
      </c>
      <c r="F314" s="246" t="s">
        <v>950</v>
      </c>
      <c r="G314" s="244"/>
      <c r="H314" s="247">
        <v>297.60000000000002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167</v>
      </c>
      <c r="AU314" s="253" t="s">
        <v>81</v>
      </c>
      <c r="AV314" s="14" t="s">
        <v>81</v>
      </c>
      <c r="AW314" s="14" t="s">
        <v>33</v>
      </c>
      <c r="AX314" s="14" t="s">
        <v>72</v>
      </c>
      <c r="AY314" s="253" t="s">
        <v>157</v>
      </c>
    </row>
    <row r="315" s="15" customFormat="1">
      <c r="A315" s="15"/>
      <c r="B315" s="254"/>
      <c r="C315" s="255"/>
      <c r="D315" s="228" t="s">
        <v>167</v>
      </c>
      <c r="E315" s="256" t="s">
        <v>19</v>
      </c>
      <c r="F315" s="257" t="s">
        <v>170</v>
      </c>
      <c r="G315" s="255"/>
      <c r="H315" s="258">
        <v>297.60000000000002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4" t="s">
        <v>167</v>
      </c>
      <c r="AU315" s="264" t="s">
        <v>81</v>
      </c>
      <c r="AV315" s="15" t="s">
        <v>163</v>
      </c>
      <c r="AW315" s="15" t="s">
        <v>33</v>
      </c>
      <c r="AX315" s="15" t="s">
        <v>79</v>
      </c>
      <c r="AY315" s="264" t="s">
        <v>157</v>
      </c>
    </row>
    <row r="316" s="2" customFormat="1" ht="16.5" customHeight="1">
      <c r="A316" s="40"/>
      <c r="B316" s="41"/>
      <c r="C316" s="215" t="s">
        <v>951</v>
      </c>
      <c r="D316" s="215" t="s">
        <v>159</v>
      </c>
      <c r="E316" s="216" t="s">
        <v>952</v>
      </c>
      <c r="F316" s="217" t="s">
        <v>953</v>
      </c>
      <c r="G316" s="218" t="s">
        <v>436</v>
      </c>
      <c r="H316" s="219">
        <v>3</v>
      </c>
      <c r="I316" s="220"/>
      <c r="J316" s="221">
        <f>ROUND(I316*H316,2)</f>
        <v>0</v>
      </c>
      <c r="K316" s="217" t="s">
        <v>657</v>
      </c>
      <c r="L316" s="46"/>
      <c r="M316" s="222" t="s">
        <v>19</v>
      </c>
      <c r="N316" s="223" t="s">
        <v>43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163</v>
      </c>
      <c r="AT316" s="226" t="s">
        <v>159</v>
      </c>
      <c r="AU316" s="226" t="s">
        <v>81</v>
      </c>
      <c r="AY316" s="19" t="s">
        <v>157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79</v>
      </c>
      <c r="BK316" s="227">
        <f>ROUND(I316*H316,2)</f>
        <v>0</v>
      </c>
      <c r="BL316" s="19" t="s">
        <v>163</v>
      </c>
      <c r="BM316" s="226" t="s">
        <v>954</v>
      </c>
    </row>
    <row r="317" s="2" customFormat="1">
      <c r="A317" s="40"/>
      <c r="B317" s="41"/>
      <c r="C317" s="42"/>
      <c r="D317" s="265" t="s">
        <v>175</v>
      </c>
      <c r="E317" s="42"/>
      <c r="F317" s="266" t="s">
        <v>955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175</v>
      </c>
      <c r="AU317" s="19" t="s">
        <v>81</v>
      </c>
    </row>
    <row r="318" s="2" customFormat="1" ht="16.5" customHeight="1">
      <c r="A318" s="40"/>
      <c r="B318" s="41"/>
      <c r="C318" s="215" t="s">
        <v>811</v>
      </c>
      <c r="D318" s="215" t="s">
        <v>159</v>
      </c>
      <c r="E318" s="216" t="s">
        <v>956</v>
      </c>
      <c r="F318" s="217" t="s">
        <v>957</v>
      </c>
      <c r="G318" s="218" t="s">
        <v>436</v>
      </c>
      <c r="H318" s="219">
        <v>26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43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163</v>
      </c>
      <c r="AT318" s="226" t="s">
        <v>159</v>
      </c>
      <c r="AU318" s="226" t="s">
        <v>81</v>
      </c>
      <c r="AY318" s="19" t="s">
        <v>157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79</v>
      </c>
      <c r="BK318" s="227">
        <f>ROUND(I318*H318,2)</f>
        <v>0</v>
      </c>
      <c r="BL318" s="19" t="s">
        <v>163</v>
      </c>
      <c r="BM318" s="226" t="s">
        <v>958</v>
      </c>
    </row>
    <row r="319" s="2" customFormat="1" ht="24.15" customHeight="1">
      <c r="A319" s="40"/>
      <c r="B319" s="41"/>
      <c r="C319" s="267" t="s">
        <v>959</v>
      </c>
      <c r="D319" s="267" t="s">
        <v>276</v>
      </c>
      <c r="E319" s="268" t="s">
        <v>960</v>
      </c>
      <c r="F319" s="269" t="s">
        <v>961</v>
      </c>
      <c r="G319" s="270" t="s">
        <v>436</v>
      </c>
      <c r="H319" s="271">
        <v>26</v>
      </c>
      <c r="I319" s="272"/>
      <c r="J319" s="273">
        <f>ROUND(I319*H319,2)</f>
        <v>0</v>
      </c>
      <c r="K319" s="269" t="s">
        <v>19</v>
      </c>
      <c r="L319" s="274"/>
      <c r="M319" s="275" t="s">
        <v>19</v>
      </c>
      <c r="N319" s="276" t="s">
        <v>43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214</v>
      </c>
      <c r="AT319" s="226" t="s">
        <v>276</v>
      </c>
      <c r="AU319" s="226" t="s">
        <v>81</v>
      </c>
      <c r="AY319" s="19" t="s">
        <v>157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79</v>
      </c>
      <c r="BK319" s="227">
        <f>ROUND(I319*H319,2)</f>
        <v>0</v>
      </c>
      <c r="BL319" s="19" t="s">
        <v>163</v>
      </c>
      <c r="BM319" s="226" t="s">
        <v>962</v>
      </c>
    </row>
    <row r="320" s="2" customFormat="1" ht="16.5" customHeight="1">
      <c r="A320" s="40"/>
      <c r="B320" s="41"/>
      <c r="C320" s="215" t="s">
        <v>814</v>
      </c>
      <c r="D320" s="215" t="s">
        <v>159</v>
      </c>
      <c r="E320" s="216" t="s">
        <v>963</v>
      </c>
      <c r="F320" s="217" t="s">
        <v>964</v>
      </c>
      <c r="G320" s="218" t="s">
        <v>436</v>
      </c>
      <c r="H320" s="219">
        <v>5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43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163</v>
      </c>
      <c r="AT320" s="226" t="s">
        <v>159</v>
      </c>
      <c r="AU320" s="226" t="s">
        <v>81</v>
      </c>
      <c r="AY320" s="19" t="s">
        <v>157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79</v>
      </c>
      <c r="BK320" s="227">
        <f>ROUND(I320*H320,2)</f>
        <v>0</v>
      </c>
      <c r="BL320" s="19" t="s">
        <v>163</v>
      </c>
      <c r="BM320" s="226" t="s">
        <v>965</v>
      </c>
    </row>
    <row r="321" s="2" customFormat="1" ht="24.15" customHeight="1">
      <c r="A321" s="40"/>
      <c r="B321" s="41"/>
      <c r="C321" s="267" t="s">
        <v>966</v>
      </c>
      <c r="D321" s="267" t="s">
        <v>276</v>
      </c>
      <c r="E321" s="268" t="s">
        <v>967</v>
      </c>
      <c r="F321" s="269" t="s">
        <v>968</v>
      </c>
      <c r="G321" s="270" t="s">
        <v>436</v>
      </c>
      <c r="H321" s="271">
        <v>5</v>
      </c>
      <c r="I321" s="272"/>
      <c r="J321" s="273">
        <f>ROUND(I321*H321,2)</f>
        <v>0</v>
      </c>
      <c r="K321" s="269" t="s">
        <v>19</v>
      </c>
      <c r="L321" s="274"/>
      <c r="M321" s="275" t="s">
        <v>19</v>
      </c>
      <c r="N321" s="276" t="s">
        <v>43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214</v>
      </c>
      <c r="AT321" s="226" t="s">
        <v>276</v>
      </c>
      <c r="AU321" s="226" t="s">
        <v>81</v>
      </c>
      <c r="AY321" s="19" t="s">
        <v>157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79</v>
      </c>
      <c r="BK321" s="227">
        <f>ROUND(I321*H321,2)</f>
        <v>0</v>
      </c>
      <c r="BL321" s="19" t="s">
        <v>163</v>
      </c>
      <c r="BM321" s="226" t="s">
        <v>969</v>
      </c>
    </row>
    <row r="322" s="2" customFormat="1" ht="16.5" customHeight="1">
      <c r="A322" s="40"/>
      <c r="B322" s="41"/>
      <c r="C322" s="215" t="s">
        <v>818</v>
      </c>
      <c r="D322" s="215" t="s">
        <v>159</v>
      </c>
      <c r="E322" s="216" t="s">
        <v>970</v>
      </c>
      <c r="F322" s="217" t="s">
        <v>971</v>
      </c>
      <c r="G322" s="218" t="s">
        <v>436</v>
      </c>
      <c r="H322" s="219">
        <v>1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43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163</v>
      </c>
      <c r="AT322" s="226" t="s">
        <v>159</v>
      </c>
      <c r="AU322" s="226" t="s">
        <v>81</v>
      </c>
      <c r="AY322" s="19" t="s">
        <v>157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79</v>
      </c>
      <c r="BK322" s="227">
        <f>ROUND(I322*H322,2)</f>
        <v>0</v>
      </c>
      <c r="BL322" s="19" t="s">
        <v>163</v>
      </c>
      <c r="BM322" s="226" t="s">
        <v>972</v>
      </c>
    </row>
    <row r="323" s="2" customFormat="1" ht="24.15" customHeight="1">
      <c r="A323" s="40"/>
      <c r="B323" s="41"/>
      <c r="C323" s="267" t="s">
        <v>973</v>
      </c>
      <c r="D323" s="267" t="s">
        <v>276</v>
      </c>
      <c r="E323" s="268" t="s">
        <v>974</v>
      </c>
      <c r="F323" s="269" t="s">
        <v>975</v>
      </c>
      <c r="G323" s="270" t="s">
        <v>436</v>
      </c>
      <c r="H323" s="271">
        <v>1</v>
      </c>
      <c r="I323" s="272"/>
      <c r="J323" s="273">
        <f>ROUND(I323*H323,2)</f>
        <v>0</v>
      </c>
      <c r="K323" s="269" t="s">
        <v>19</v>
      </c>
      <c r="L323" s="274"/>
      <c r="M323" s="275" t="s">
        <v>19</v>
      </c>
      <c r="N323" s="276" t="s">
        <v>43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214</v>
      </c>
      <c r="AT323" s="226" t="s">
        <v>276</v>
      </c>
      <c r="AU323" s="226" t="s">
        <v>81</v>
      </c>
      <c r="AY323" s="19" t="s">
        <v>157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79</v>
      </c>
      <c r="BK323" s="227">
        <f>ROUND(I323*H323,2)</f>
        <v>0</v>
      </c>
      <c r="BL323" s="19" t="s">
        <v>163</v>
      </c>
      <c r="BM323" s="226" t="s">
        <v>976</v>
      </c>
    </row>
    <row r="324" s="2" customFormat="1" ht="16.5" customHeight="1">
      <c r="A324" s="40"/>
      <c r="B324" s="41"/>
      <c r="C324" s="215" t="s">
        <v>821</v>
      </c>
      <c r="D324" s="215" t="s">
        <v>159</v>
      </c>
      <c r="E324" s="216" t="s">
        <v>977</v>
      </c>
      <c r="F324" s="217" t="s">
        <v>978</v>
      </c>
      <c r="G324" s="218" t="s">
        <v>217</v>
      </c>
      <c r="H324" s="219">
        <v>379.68000000000001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43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163</v>
      </c>
      <c r="AT324" s="226" t="s">
        <v>159</v>
      </c>
      <c r="AU324" s="226" t="s">
        <v>81</v>
      </c>
      <c r="AY324" s="19" t="s">
        <v>157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79</v>
      </c>
      <c r="BK324" s="227">
        <f>ROUND(I324*H324,2)</f>
        <v>0</v>
      </c>
      <c r="BL324" s="19" t="s">
        <v>163</v>
      </c>
      <c r="BM324" s="226" t="s">
        <v>979</v>
      </c>
    </row>
    <row r="325" s="2" customFormat="1" ht="16.5" customHeight="1">
      <c r="A325" s="40"/>
      <c r="B325" s="41"/>
      <c r="C325" s="215" t="s">
        <v>980</v>
      </c>
      <c r="D325" s="215" t="s">
        <v>159</v>
      </c>
      <c r="E325" s="216" t="s">
        <v>981</v>
      </c>
      <c r="F325" s="217" t="s">
        <v>982</v>
      </c>
      <c r="G325" s="218" t="s">
        <v>217</v>
      </c>
      <c r="H325" s="219">
        <v>300.57600000000002</v>
      </c>
      <c r="I325" s="220"/>
      <c r="J325" s="221">
        <f>ROUND(I325*H325,2)</f>
        <v>0</v>
      </c>
      <c r="K325" s="217" t="s">
        <v>657</v>
      </c>
      <c r="L325" s="46"/>
      <c r="M325" s="222" t="s">
        <v>19</v>
      </c>
      <c r="N325" s="223" t="s">
        <v>43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163</v>
      </c>
      <c r="AT325" s="226" t="s">
        <v>159</v>
      </c>
      <c r="AU325" s="226" t="s">
        <v>81</v>
      </c>
      <c r="AY325" s="19" t="s">
        <v>157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79</v>
      </c>
      <c r="BK325" s="227">
        <f>ROUND(I325*H325,2)</f>
        <v>0</v>
      </c>
      <c r="BL325" s="19" t="s">
        <v>163</v>
      </c>
      <c r="BM325" s="226" t="s">
        <v>983</v>
      </c>
    </row>
    <row r="326" s="2" customFormat="1">
      <c r="A326" s="40"/>
      <c r="B326" s="41"/>
      <c r="C326" s="42"/>
      <c r="D326" s="265" t="s">
        <v>175</v>
      </c>
      <c r="E326" s="42"/>
      <c r="F326" s="266" t="s">
        <v>984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175</v>
      </c>
      <c r="AU326" s="19" t="s">
        <v>81</v>
      </c>
    </row>
    <row r="327" s="2" customFormat="1" ht="24.15" customHeight="1">
      <c r="A327" s="40"/>
      <c r="B327" s="41"/>
      <c r="C327" s="215" t="s">
        <v>824</v>
      </c>
      <c r="D327" s="215" t="s">
        <v>159</v>
      </c>
      <c r="E327" s="216" t="s">
        <v>985</v>
      </c>
      <c r="F327" s="217" t="s">
        <v>986</v>
      </c>
      <c r="G327" s="218" t="s">
        <v>120</v>
      </c>
      <c r="H327" s="219">
        <v>1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43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163</v>
      </c>
      <c r="AT327" s="226" t="s">
        <v>159</v>
      </c>
      <c r="AU327" s="226" t="s">
        <v>81</v>
      </c>
      <c r="AY327" s="19" t="s">
        <v>157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79</v>
      </c>
      <c r="BK327" s="227">
        <f>ROUND(I327*H327,2)</f>
        <v>0</v>
      </c>
      <c r="BL327" s="19" t="s">
        <v>163</v>
      </c>
      <c r="BM327" s="226" t="s">
        <v>987</v>
      </c>
    </row>
    <row r="328" s="12" customFormat="1" ht="22.8" customHeight="1">
      <c r="A328" s="12"/>
      <c r="B328" s="199"/>
      <c r="C328" s="200"/>
      <c r="D328" s="201" t="s">
        <v>71</v>
      </c>
      <c r="E328" s="213" t="s">
        <v>121</v>
      </c>
      <c r="F328" s="213" t="s">
        <v>511</v>
      </c>
      <c r="G328" s="200"/>
      <c r="H328" s="200"/>
      <c r="I328" s="203"/>
      <c r="J328" s="214">
        <f>BK328</f>
        <v>0</v>
      </c>
      <c r="K328" s="200"/>
      <c r="L328" s="205"/>
      <c r="M328" s="206"/>
      <c r="N328" s="207"/>
      <c r="O328" s="207"/>
      <c r="P328" s="208">
        <f>SUM(P329:P336)</f>
        <v>0</v>
      </c>
      <c r="Q328" s="207"/>
      <c r="R328" s="208">
        <f>SUM(R329:R336)</f>
        <v>0</v>
      </c>
      <c r="S328" s="207"/>
      <c r="T328" s="209">
        <f>SUM(T329:T336)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79</v>
      </c>
      <c r="AT328" s="211" t="s">
        <v>71</v>
      </c>
      <c r="AU328" s="211" t="s">
        <v>79</v>
      </c>
      <c r="AY328" s="210" t="s">
        <v>157</v>
      </c>
      <c r="BK328" s="212">
        <f>SUM(BK329:BK336)</f>
        <v>0</v>
      </c>
    </row>
    <row r="329" s="2" customFormat="1" ht="33" customHeight="1">
      <c r="A329" s="40"/>
      <c r="B329" s="41"/>
      <c r="C329" s="215" t="s">
        <v>988</v>
      </c>
      <c r="D329" s="215" t="s">
        <v>159</v>
      </c>
      <c r="E329" s="216" t="s">
        <v>560</v>
      </c>
      <c r="F329" s="217" t="s">
        <v>561</v>
      </c>
      <c r="G329" s="218" t="s">
        <v>217</v>
      </c>
      <c r="H329" s="219">
        <v>9</v>
      </c>
      <c r="I329" s="220"/>
      <c r="J329" s="221">
        <f>ROUND(I329*H329,2)</f>
        <v>0</v>
      </c>
      <c r="K329" s="217" t="s">
        <v>657</v>
      </c>
      <c r="L329" s="46"/>
      <c r="M329" s="222" t="s">
        <v>19</v>
      </c>
      <c r="N329" s="223" t="s">
        <v>43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163</v>
      </c>
      <c r="AT329" s="226" t="s">
        <v>159</v>
      </c>
      <c r="AU329" s="226" t="s">
        <v>81</v>
      </c>
      <c r="AY329" s="19" t="s">
        <v>157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79</v>
      </c>
      <c r="BK329" s="227">
        <f>ROUND(I329*H329,2)</f>
        <v>0</v>
      </c>
      <c r="BL329" s="19" t="s">
        <v>163</v>
      </c>
      <c r="BM329" s="226" t="s">
        <v>989</v>
      </c>
    </row>
    <row r="330" s="2" customFormat="1">
      <c r="A330" s="40"/>
      <c r="B330" s="41"/>
      <c r="C330" s="42"/>
      <c r="D330" s="265" t="s">
        <v>175</v>
      </c>
      <c r="E330" s="42"/>
      <c r="F330" s="266" t="s">
        <v>990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175</v>
      </c>
      <c r="AU330" s="19" t="s">
        <v>81</v>
      </c>
    </row>
    <row r="331" s="14" customFormat="1">
      <c r="A331" s="14"/>
      <c r="B331" s="243"/>
      <c r="C331" s="244"/>
      <c r="D331" s="228" t="s">
        <v>167</v>
      </c>
      <c r="E331" s="245" t="s">
        <v>19</v>
      </c>
      <c r="F331" s="246" t="s">
        <v>991</v>
      </c>
      <c r="G331" s="244"/>
      <c r="H331" s="247">
        <v>9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167</v>
      </c>
      <c r="AU331" s="253" t="s">
        <v>81</v>
      </c>
      <c r="AV331" s="14" t="s">
        <v>81</v>
      </c>
      <c r="AW331" s="14" t="s">
        <v>33</v>
      </c>
      <c r="AX331" s="14" t="s">
        <v>72</v>
      </c>
      <c r="AY331" s="253" t="s">
        <v>157</v>
      </c>
    </row>
    <row r="332" s="15" customFormat="1">
      <c r="A332" s="15"/>
      <c r="B332" s="254"/>
      <c r="C332" s="255"/>
      <c r="D332" s="228" t="s">
        <v>167</v>
      </c>
      <c r="E332" s="256" t="s">
        <v>19</v>
      </c>
      <c r="F332" s="257" t="s">
        <v>170</v>
      </c>
      <c r="G332" s="255"/>
      <c r="H332" s="258">
        <v>9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167</v>
      </c>
      <c r="AU332" s="264" t="s">
        <v>81</v>
      </c>
      <c r="AV332" s="15" t="s">
        <v>163</v>
      </c>
      <c r="AW332" s="15" t="s">
        <v>33</v>
      </c>
      <c r="AX332" s="15" t="s">
        <v>79</v>
      </c>
      <c r="AY332" s="264" t="s">
        <v>157</v>
      </c>
    </row>
    <row r="333" s="2" customFormat="1" ht="16.5" customHeight="1">
      <c r="A333" s="40"/>
      <c r="B333" s="41"/>
      <c r="C333" s="215" t="s">
        <v>827</v>
      </c>
      <c r="D333" s="215" t="s">
        <v>159</v>
      </c>
      <c r="E333" s="216" t="s">
        <v>554</v>
      </c>
      <c r="F333" s="217" t="s">
        <v>555</v>
      </c>
      <c r="G333" s="218" t="s">
        <v>217</v>
      </c>
      <c r="H333" s="219">
        <v>9</v>
      </c>
      <c r="I333" s="220"/>
      <c r="J333" s="221">
        <f>ROUND(I333*H333,2)</f>
        <v>0</v>
      </c>
      <c r="K333" s="217" t="s">
        <v>657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163</v>
      </c>
      <c r="AT333" s="226" t="s">
        <v>159</v>
      </c>
      <c r="AU333" s="226" t="s">
        <v>81</v>
      </c>
      <c r="AY333" s="19" t="s">
        <v>157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79</v>
      </c>
      <c r="BK333" s="227">
        <f>ROUND(I333*H333,2)</f>
        <v>0</v>
      </c>
      <c r="BL333" s="19" t="s">
        <v>163</v>
      </c>
      <c r="BM333" s="226" t="s">
        <v>992</v>
      </c>
    </row>
    <row r="334" s="2" customFormat="1">
      <c r="A334" s="40"/>
      <c r="B334" s="41"/>
      <c r="C334" s="42"/>
      <c r="D334" s="265" t="s">
        <v>175</v>
      </c>
      <c r="E334" s="42"/>
      <c r="F334" s="266" t="s">
        <v>993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175</v>
      </c>
      <c r="AU334" s="19" t="s">
        <v>81</v>
      </c>
    </row>
    <row r="335" s="2" customFormat="1" ht="37.8" customHeight="1">
      <c r="A335" s="40"/>
      <c r="B335" s="41"/>
      <c r="C335" s="215" t="s">
        <v>994</v>
      </c>
      <c r="D335" s="215" t="s">
        <v>159</v>
      </c>
      <c r="E335" s="216" t="s">
        <v>995</v>
      </c>
      <c r="F335" s="217" t="s">
        <v>996</v>
      </c>
      <c r="G335" s="218" t="s">
        <v>217</v>
      </c>
      <c r="H335" s="219">
        <v>2</v>
      </c>
      <c r="I335" s="220"/>
      <c r="J335" s="221">
        <f>ROUND(I335*H335,2)</f>
        <v>0</v>
      </c>
      <c r="K335" s="217" t="s">
        <v>657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163</v>
      </c>
      <c r="AT335" s="226" t="s">
        <v>159</v>
      </c>
      <c r="AU335" s="226" t="s">
        <v>81</v>
      </c>
      <c r="AY335" s="19" t="s">
        <v>157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79</v>
      </c>
      <c r="BK335" s="227">
        <f>ROUND(I335*H335,2)</f>
        <v>0</v>
      </c>
      <c r="BL335" s="19" t="s">
        <v>163</v>
      </c>
      <c r="BM335" s="226" t="s">
        <v>997</v>
      </c>
    </row>
    <row r="336" s="2" customFormat="1">
      <c r="A336" s="40"/>
      <c r="B336" s="41"/>
      <c r="C336" s="42"/>
      <c r="D336" s="265" t="s">
        <v>175</v>
      </c>
      <c r="E336" s="42"/>
      <c r="F336" s="266" t="s">
        <v>998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175</v>
      </c>
      <c r="AU336" s="19" t="s">
        <v>81</v>
      </c>
    </row>
    <row r="337" s="12" customFormat="1" ht="22.8" customHeight="1">
      <c r="A337" s="12"/>
      <c r="B337" s="199"/>
      <c r="C337" s="200"/>
      <c r="D337" s="201" t="s">
        <v>71</v>
      </c>
      <c r="E337" s="213" t="s">
        <v>589</v>
      </c>
      <c r="F337" s="213" t="s">
        <v>590</v>
      </c>
      <c r="G337" s="200"/>
      <c r="H337" s="200"/>
      <c r="I337" s="203"/>
      <c r="J337" s="214">
        <f>BK337</f>
        <v>0</v>
      </c>
      <c r="K337" s="200"/>
      <c r="L337" s="205"/>
      <c r="M337" s="206"/>
      <c r="N337" s="207"/>
      <c r="O337" s="207"/>
      <c r="P337" s="208">
        <f>SUM(P338:P347)</f>
        <v>0</v>
      </c>
      <c r="Q337" s="207"/>
      <c r="R337" s="208">
        <f>SUM(R338:R347)</f>
        <v>0</v>
      </c>
      <c r="S337" s="207"/>
      <c r="T337" s="209">
        <f>SUM(T338:T347)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0" t="s">
        <v>79</v>
      </c>
      <c r="AT337" s="211" t="s">
        <v>71</v>
      </c>
      <c r="AU337" s="211" t="s">
        <v>79</v>
      </c>
      <c r="AY337" s="210" t="s">
        <v>157</v>
      </c>
      <c r="BK337" s="212">
        <f>SUM(BK338:BK347)</f>
        <v>0</v>
      </c>
    </row>
    <row r="338" s="2" customFormat="1" ht="24.15" customHeight="1">
      <c r="A338" s="40"/>
      <c r="B338" s="41"/>
      <c r="C338" s="215" t="s">
        <v>199</v>
      </c>
      <c r="D338" s="215" t="s">
        <v>159</v>
      </c>
      <c r="E338" s="216" t="s">
        <v>999</v>
      </c>
      <c r="F338" s="217" t="s">
        <v>1000</v>
      </c>
      <c r="G338" s="218" t="s">
        <v>234</v>
      </c>
      <c r="H338" s="219">
        <v>3.1600000000000001</v>
      </c>
      <c r="I338" s="220"/>
      <c r="J338" s="221">
        <f>ROUND(I338*H338,2)</f>
        <v>0</v>
      </c>
      <c r="K338" s="217" t="s">
        <v>657</v>
      </c>
      <c r="L338" s="46"/>
      <c r="M338" s="222" t="s">
        <v>19</v>
      </c>
      <c r="N338" s="223" t="s">
        <v>43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163</v>
      </c>
      <c r="AT338" s="226" t="s">
        <v>159</v>
      </c>
      <c r="AU338" s="226" t="s">
        <v>81</v>
      </c>
      <c r="AY338" s="19" t="s">
        <v>157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79</v>
      </c>
      <c r="BK338" s="227">
        <f>ROUND(I338*H338,2)</f>
        <v>0</v>
      </c>
      <c r="BL338" s="19" t="s">
        <v>163</v>
      </c>
      <c r="BM338" s="226" t="s">
        <v>1001</v>
      </c>
    </row>
    <row r="339" s="2" customFormat="1">
      <c r="A339" s="40"/>
      <c r="B339" s="41"/>
      <c r="C339" s="42"/>
      <c r="D339" s="265" t="s">
        <v>175</v>
      </c>
      <c r="E339" s="42"/>
      <c r="F339" s="266" t="s">
        <v>1002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175</v>
      </c>
      <c r="AU339" s="19" t="s">
        <v>81</v>
      </c>
    </row>
    <row r="340" s="14" customFormat="1">
      <c r="A340" s="14"/>
      <c r="B340" s="243"/>
      <c r="C340" s="244"/>
      <c r="D340" s="228" t="s">
        <v>167</v>
      </c>
      <c r="E340" s="245" t="s">
        <v>19</v>
      </c>
      <c r="F340" s="246" t="s">
        <v>1003</v>
      </c>
      <c r="G340" s="244"/>
      <c r="H340" s="247">
        <v>3.1600000000000001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167</v>
      </c>
      <c r="AU340" s="253" t="s">
        <v>81</v>
      </c>
      <c r="AV340" s="14" t="s">
        <v>81</v>
      </c>
      <c r="AW340" s="14" t="s">
        <v>33</v>
      </c>
      <c r="AX340" s="14" t="s">
        <v>72</v>
      </c>
      <c r="AY340" s="253" t="s">
        <v>157</v>
      </c>
    </row>
    <row r="341" s="15" customFormat="1">
      <c r="A341" s="15"/>
      <c r="B341" s="254"/>
      <c r="C341" s="255"/>
      <c r="D341" s="228" t="s">
        <v>167</v>
      </c>
      <c r="E341" s="256" t="s">
        <v>19</v>
      </c>
      <c r="F341" s="257" t="s">
        <v>170</v>
      </c>
      <c r="G341" s="255"/>
      <c r="H341" s="258">
        <v>3.1600000000000001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4" t="s">
        <v>167</v>
      </c>
      <c r="AU341" s="264" t="s">
        <v>81</v>
      </c>
      <c r="AV341" s="15" t="s">
        <v>163</v>
      </c>
      <c r="AW341" s="15" t="s">
        <v>33</v>
      </c>
      <c r="AX341" s="15" t="s">
        <v>79</v>
      </c>
      <c r="AY341" s="264" t="s">
        <v>157</v>
      </c>
    </row>
    <row r="342" s="2" customFormat="1" ht="24.15" customHeight="1">
      <c r="A342" s="40"/>
      <c r="B342" s="41"/>
      <c r="C342" s="215" t="s">
        <v>1004</v>
      </c>
      <c r="D342" s="215" t="s">
        <v>159</v>
      </c>
      <c r="E342" s="216" t="s">
        <v>1005</v>
      </c>
      <c r="F342" s="217" t="s">
        <v>1006</v>
      </c>
      <c r="G342" s="218" t="s">
        <v>234</v>
      </c>
      <c r="H342" s="219">
        <v>15.800000000000001</v>
      </c>
      <c r="I342" s="220"/>
      <c r="J342" s="221">
        <f>ROUND(I342*H342,2)</f>
        <v>0</v>
      </c>
      <c r="K342" s="217" t="s">
        <v>657</v>
      </c>
      <c r="L342" s="46"/>
      <c r="M342" s="222" t="s">
        <v>19</v>
      </c>
      <c r="N342" s="223" t="s">
        <v>43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163</v>
      </c>
      <c r="AT342" s="226" t="s">
        <v>159</v>
      </c>
      <c r="AU342" s="226" t="s">
        <v>81</v>
      </c>
      <c r="AY342" s="19" t="s">
        <v>157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79</v>
      </c>
      <c r="BK342" s="227">
        <f>ROUND(I342*H342,2)</f>
        <v>0</v>
      </c>
      <c r="BL342" s="19" t="s">
        <v>163</v>
      </c>
      <c r="BM342" s="226" t="s">
        <v>1007</v>
      </c>
    </row>
    <row r="343" s="2" customFormat="1">
      <c r="A343" s="40"/>
      <c r="B343" s="41"/>
      <c r="C343" s="42"/>
      <c r="D343" s="265" t="s">
        <v>175</v>
      </c>
      <c r="E343" s="42"/>
      <c r="F343" s="266" t="s">
        <v>1008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175</v>
      </c>
      <c r="AU343" s="19" t="s">
        <v>81</v>
      </c>
    </row>
    <row r="344" s="14" customFormat="1">
      <c r="A344" s="14"/>
      <c r="B344" s="243"/>
      <c r="C344" s="244"/>
      <c r="D344" s="228" t="s">
        <v>167</v>
      </c>
      <c r="E344" s="245" t="s">
        <v>19</v>
      </c>
      <c r="F344" s="246" t="s">
        <v>1009</v>
      </c>
      <c r="G344" s="244"/>
      <c r="H344" s="247">
        <v>15.800000000000001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167</v>
      </c>
      <c r="AU344" s="253" t="s">
        <v>81</v>
      </c>
      <c r="AV344" s="14" t="s">
        <v>81</v>
      </c>
      <c r="AW344" s="14" t="s">
        <v>33</v>
      </c>
      <c r="AX344" s="14" t="s">
        <v>72</v>
      </c>
      <c r="AY344" s="253" t="s">
        <v>157</v>
      </c>
    </row>
    <row r="345" s="15" customFormat="1">
      <c r="A345" s="15"/>
      <c r="B345" s="254"/>
      <c r="C345" s="255"/>
      <c r="D345" s="228" t="s">
        <v>167</v>
      </c>
      <c r="E345" s="256" t="s">
        <v>19</v>
      </c>
      <c r="F345" s="257" t="s">
        <v>170</v>
      </c>
      <c r="G345" s="255"/>
      <c r="H345" s="258">
        <v>15.800000000000001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4" t="s">
        <v>167</v>
      </c>
      <c r="AU345" s="264" t="s">
        <v>81</v>
      </c>
      <c r="AV345" s="15" t="s">
        <v>163</v>
      </c>
      <c r="AW345" s="15" t="s">
        <v>33</v>
      </c>
      <c r="AX345" s="15" t="s">
        <v>79</v>
      </c>
      <c r="AY345" s="264" t="s">
        <v>157</v>
      </c>
    </row>
    <row r="346" s="2" customFormat="1" ht="24.15" customHeight="1">
      <c r="A346" s="40"/>
      <c r="B346" s="41"/>
      <c r="C346" s="215" t="s">
        <v>833</v>
      </c>
      <c r="D346" s="215" t="s">
        <v>159</v>
      </c>
      <c r="E346" s="216" t="s">
        <v>1010</v>
      </c>
      <c r="F346" s="217" t="s">
        <v>1011</v>
      </c>
      <c r="G346" s="218" t="s">
        <v>234</v>
      </c>
      <c r="H346" s="219">
        <v>3.1600000000000001</v>
      </c>
      <c r="I346" s="220"/>
      <c r="J346" s="221">
        <f>ROUND(I346*H346,2)</f>
        <v>0</v>
      </c>
      <c r="K346" s="217" t="s">
        <v>657</v>
      </c>
      <c r="L346" s="46"/>
      <c r="M346" s="222" t="s">
        <v>19</v>
      </c>
      <c r="N346" s="223" t="s">
        <v>43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163</v>
      </c>
      <c r="AT346" s="226" t="s">
        <v>159</v>
      </c>
      <c r="AU346" s="226" t="s">
        <v>81</v>
      </c>
      <c r="AY346" s="19" t="s">
        <v>157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79</v>
      </c>
      <c r="BK346" s="227">
        <f>ROUND(I346*H346,2)</f>
        <v>0</v>
      </c>
      <c r="BL346" s="19" t="s">
        <v>163</v>
      </c>
      <c r="BM346" s="226" t="s">
        <v>1012</v>
      </c>
    </row>
    <row r="347" s="2" customFormat="1">
      <c r="A347" s="40"/>
      <c r="B347" s="41"/>
      <c r="C347" s="42"/>
      <c r="D347" s="265" t="s">
        <v>175</v>
      </c>
      <c r="E347" s="42"/>
      <c r="F347" s="266" t="s">
        <v>1013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175</v>
      </c>
      <c r="AU347" s="19" t="s">
        <v>81</v>
      </c>
    </row>
    <row r="348" s="12" customFormat="1" ht="22.8" customHeight="1">
      <c r="A348" s="12"/>
      <c r="B348" s="199"/>
      <c r="C348" s="200"/>
      <c r="D348" s="201" t="s">
        <v>71</v>
      </c>
      <c r="E348" s="213" t="s">
        <v>614</v>
      </c>
      <c r="F348" s="213" t="s">
        <v>615</v>
      </c>
      <c r="G348" s="200"/>
      <c r="H348" s="200"/>
      <c r="I348" s="203"/>
      <c r="J348" s="214">
        <f>BK348</f>
        <v>0</v>
      </c>
      <c r="K348" s="200"/>
      <c r="L348" s="205"/>
      <c r="M348" s="206"/>
      <c r="N348" s="207"/>
      <c r="O348" s="207"/>
      <c r="P348" s="208">
        <f>SUM(P349:P352)</f>
        <v>0</v>
      </c>
      <c r="Q348" s="207"/>
      <c r="R348" s="208">
        <f>SUM(R349:R352)</f>
        <v>0</v>
      </c>
      <c r="S348" s="207"/>
      <c r="T348" s="209">
        <f>SUM(T349:T352)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0" t="s">
        <v>79</v>
      </c>
      <c r="AT348" s="211" t="s">
        <v>71</v>
      </c>
      <c r="AU348" s="211" t="s">
        <v>79</v>
      </c>
      <c r="AY348" s="210" t="s">
        <v>157</v>
      </c>
      <c r="BK348" s="212">
        <f>SUM(BK349:BK352)</f>
        <v>0</v>
      </c>
    </row>
    <row r="349" s="2" customFormat="1" ht="24.15" customHeight="1">
      <c r="A349" s="40"/>
      <c r="B349" s="41"/>
      <c r="C349" s="215" t="s">
        <v>1014</v>
      </c>
      <c r="D349" s="215" t="s">
        <v>159</v>
      </c>
      <c r="E349" s="216" t="s">
        <v>617</v>
      </c>
      <c r="F349" s="217" t="s">
        <v>1015</v>
      </c>
      <c r="G349" s="218" t="s">
        <v>234</v>
      </c>
      <c r="H349" s="219">
        <v>269.89800000000002</v>
      </c>
      <c r="I349" s="220"/>
      <c r="J349" s="221">
        <f>ROUND(I349*H349,2)</f>
        <v>0</v>
      </c>
      <c r="K349" s="217" t="s">
        <v>657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163</v>
      </c>
      <c r="AT349" s="226" t="s">
        <v>159</v>
      </c>
      <c r="AU349" s="226" t="s">
        <v>81</v>
      </c>
      <c r="AY349" s="19" t="s">
        <v>157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79</v>
      </c>
      <c r="BK349" s="227">
        <f>ROUND(I349*H349,2)</f>
        <v>0</v>
      </c>
      <c r="BL349" s="19" t="s">
        <v>163</v>
      </c>
      <c r="BM349" s="226" t="s">
        <v>1016</v>
      </c>
    </row>
    <row r="350" s="2" customFormat="1">
      <c r="A350" s="40"/>
      <c r="B350" s="41"/>
      <c r="C350" s="42"/>
      <c r="D350" s="265" t="s">
        <v>175</v>
      </c>
      <c r="E350" s="42"/>
      <c r="F350" s="266" t="s">
        <v>1017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175</v>
      </c>
      <c r="AU350" s="19" t="s">
        <v>81</v>
      </c>
    </row>
    <row r="351" s="2" customFormat="1" ht="24.15" customHeight="1">
      <c r="A351" s="40"/>
      <c r="B351" s="41"/>
      <c r="C351" s="215" t="s">
        <v>169</v>
      </c>
      <c r="D351" s="215" t="s">
        <v>159</v>
      </c>
      <c r="E351" s="216" t="s">
        <v>1018</v>
      </c>
      <c r="F351" s="217" t="s">
        <v>1019</v>
      </c>
      <c r="G351" s="218" t="s">
        <v>234</v>
      </c>
      <c r="H351" s="219">
        <v>13.151</v>
      </c>
      <c r="I351" s="220"/>
      <c r="J351" s="221">
        <f>ROUND(I351*H351,2)</f>
        <v>0</v>
      </c>
      <c r="K351" s="217" t="s">
        <v>657</v>
      </c>
      <c r="L351" s="46"/>
      <c r="M351" s="222" t="s">
        <v>19</v>
      </c>
      <c r="N351" s="223" t="s">
        <v>43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163</v>
      </c>
      <c r="AT351" s="226" t="s">
        <v>159</v>
      </c>
      <c r="AU351" s="226" t="s">
        <v>81</v>
      </c>
      <c r="AY351" s="19" t="s">
        <v>157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79</v>
      </c>
      <c r="BK351" s="227">
        <f>ROUND(I351*H351,2)</f>
        <v>0</v>
      </c>
      <c r="BL351" s="19" t="s">
        <v>163</v>
      </c>
      <c r="BM351" s="226" t="s">
        <v>1020</v>
      </c>
    </row>
    <row r="352" s="2" customFormat="1">
      <c r="A352" s="40"/>
      <c r="B352" s="41"/>
      <c r="C352" s="42"/>
      <c r="D352" s="265" t="s">
        <v>175</v>
      </c>
      <c r="E352" s="42"/>
      <c r="F352" s="266" t="s">
        <v>1021</v>
      </c>
      <c r="G352" s="42"/>
      <c r="H352" s="42"/>
      <c r="I352" s="230"/>
      <c r="J352" s="42"/>
      <c r="K352" s="42"/>
      <c r="L352" s="46"/>
      <c r="M352" s="293"/>
      <c r="N352" s="294"/>
      <c r="O352" s="279"/>
      <c r="P352" s="279"/>
      <c r="Q352" s="279"/>
      <c r="R352" s="279"/>
      <c r="S352" s="279"/>
      <c r="T352" s="295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175</v>
      </c>
      <c r="AU352" s="19" t="s">
        <v>81</v>
      </c>
    </row>
    <row r="353" s="2" customFormat="1" ht="6.96" customHeight="1">
      <c r="A353" s="40"/>
      <c r="B353" s="61"/>
      <c r="C353" s="62"/>
      <c r="D353" s="62"/>
      <c r="E353" s="62"/>
      <c r="F353" s="62"/>
      <c r="G353" s="62"/>
      <c r="H353" s="62"/>
      <c r="I353" s="62"/>
      <c r="J353" s="62"/>
      <c r="K353" s="62"/>
      <c r="L353" s="46"/>
      <c r="M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</sheetData>
  <sheetProtection sheet="1" autoFilter="0" formatColumns="0" formatRows="0" objects="1" scenarios="1" spinCount="100000" saltValue="d52r/Lq0bxVBTR/n5Jk39WQxI0J/ZO9UBDWjKTw1KgPFBjngw/clikgWx5w2T3xfI1GsL1jK0QwudoFka+X9wg==" hashValue="Tyn/DXGgpa6yMxl/fBqmz9hJ83vDrEg8yvfwCJEyUnbx/idMEHDQhqVh6hG0H7yQMoifoV6hop++aZs7MUEaAw==" algorithmName="SHA-512" password="CC35"/>
  <autoFilter ref="C92:K3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1/113107183"/>
    <hyperlink ref="F102" r:id="rId2" display="https://podminky.urs.cz/item/CS_URS_2024_01/113107222"/>
    <hyperlink ref="F107" r:id="rId3" display="https://podminky.urs.cz/item/CS_URS_2024_01/113107223"/>
    <hyperlink ref="F113" r:id="rId4" display="https://podminky.urs.cz/item/CS_URS_2024_01/113201111"/>
    <hyperlink ref="F117" r:id="rId5" display="https://podminky.urs.cz/item/CS_URS_2024_01/119001401"/>
    <hyperlink ref="F122" r:id="rId6" display="https://podminky.urs.cz/item/CS_URS_2024_01/119001411"/>
    <hyperlink ref="F127" r:id="rId7" display="https://podminky.urs.cz/item/CS_URS_2024_01/119001421"/>
    <hyperlink ref="F132" r:id="rId8" display="https://podminky.urs.cz/item/CS_URS_2024_01/120001101"/>
    <hyperlink ref="F138" r:id="rId9" display="https://podminky.urs.cz/item/CS_URS_2024_01/132254204"/>
    <hyperlink ref="F147" r:id="rId10" display="https://podminky.urs.cz/item/CS_URS_2024_01/132354204"/>
    <hyperlink ref="F149" r:id="rId11" display="https://podminky.urs.cz/item/CS_URS_2024_01/151101101"/>
    <hyperlink ref="F154" r:id="rId12" display="https://podminky.urs.cz/item/CS_URS_2024_01/151101111"/>
    <hyperlink ref="F156" r:id="rId13" display="https://podminky.urs.cz/item/CS_URS_2024_01/162551108"/>
    <hyperlink ref="F160" r:id="rId14" display="https://podminky.urs.cz/item/CS_URS_2024_01/167151111"/>
    <hyperlink ref="F172" r:id="rId15" display="https://podminky.urs.cz/item/CS_URS_2024_01/174101101"/>
    <hyperlink ref="F182" r:id="rId16" display="https://podminky.urs.cz/item/CS_URS_2024_01/175151101"/>
    <hyperlink ref="F194" r:id="rId17" display="https://podminky.urs.cz/item/CS_URS_2024_01/451572111"/>
    <hyperlink ref="F206" r:id="rId18" display="https://podminky.urs.cz/item/CS_URS_2024_01/565145101"/>
    <hyperlink ref="F210" r:id="rId19" display="https://podminky.urs.cz/item/CS_URS_2024_01/577134031"/>
    <hyperlink ref="F215" r:id="rId20" display="https://podminky.urs.cz/item/CS_URS_2024_01/851241131"/>
    <hyperlink ref="F221" r:id="rId21" display="https://podminky.urs.cz/item/CS_URS_2024_01/851261131"/>
    <hyperlink ref="F229" r:id="rId22" display="https://podminky.urs.cz/item/CS_URS_2024_01/857241131"/>
    <hyperlink ref="F233" r:id="rId23" display="https://podminky.urs.cz/item/CS_URS_2024_01/857242122"/>
    <hyperlink ref="F240" r:id="rId24" display="https://podminky.urs.cz/item/CS_URS_2024_01/857244122"/>
    <hyperlink ref="F243" r:id="rId25" display="https://podminky.urs.cz/item/CS_URS_2024_01/857261131"/>
    <hyperlink ref="F248" r:id="rId26" display="https://podminky.urs.cz/item/CS_URS_2024_01/857262122"/>
    <hyperlink ref="F253" r:id="rId27" display="https://podminky.urs.cz/item/CS_URS_2024_01/857264122"/>
    <hyperlink ref="F256" r:id="rId28" display="https://podminky.urs.cz/item/CS_URS_2024_01/871161211"/>
    <hyperlink ref="F263" r:id="rId29" display="https://podminky.urs.cz/item/CS_URS_2024_01/871171211"/>
    <hyperlink ref="F270" r:id="rId30" display="https://podminky.urs.cz/item/CS_URS_2024_01/879161111"/>
    <hyperlink ref="F273" r:id="rId31" display="https://podminky.urs.cz/item/CS_URS_2024_01/879171111"/>
    <hyperlink ref="F276" r:id="rId32" display="https://podminky.urs.cz/item/CS_URS_2024_01/891161324"/>
    <hyperlink ref="F280" r:id="rId33" display="https://podminky.urs.cz/item/CS_URS_2024_01/891171324"/>
    <hyperlink ref="F284" r:id="rId34" display="https://podminky.urs.cz/item/CS_URS_2024_01/891241112"/>
    <hyperlink ref="F290" r:id="rId35" display="https://podminky.urs.cz/item/CS_URS_2024_01/891247112"/>
    <hyperlink ref="F294" r:id="rId36" display="https://podminky.urs.cz/item/CS_URS_2024_01/891261112"/>
    <hyperlink ref="F300" r:id="rId37" display="https://podminky.urs.cz/item/CS_URS_2024_01/891269111"/>
    <hyperlink ref="F305" r:id="rId38" display="https://podminky.urs.cz/item/CS_URS_2024_01/892241111"/>
    <hyperlink ref="F309" r:id="rId39" display="https://podminky.urs.cz/item/CS_URS_2024_01/892271111"/>
    <hyperlink ref="F313" r:id="rId40" display="https://podminky.urs.cz/item/CS_URS_2024_01/892273122"/>
    <hyperlink ref="F317" r:id="rId41" display="https://podminky.urs.cz/item/CS_URS_2024_01/892372111"/>
    <hyperlink ref="F326" r:id="rId42" display="https://podminky.urs.cz/item/CS_URS_2024_01/899722113"/>
    <hyperlink ref="F330" r:id="rId43" display="https://podminky.urs.cz/item/CS_URS_2024_01/919732211"/>
    <hyperlink ref="F334" r:id="rId44" display="https://podminky.urs.cz/item/CS_URS_2024_01/919735112"/>
    <hyperlink ref="F336" r:id="rId45" display="https://podminky.urs.cz/item/CS_URS_2024_01/979024442"/>
    <hyperlink ref="F339" r:id="rId46" display="https://podminky.urs.cz/item/CS_URS_2024_01/997221551"/>
    <hyperlink ref="F343" r:id="rId47" display="https://podminky.urs.cz/item/CS_URS_2024_01/997221559"/>
    <hyperlink ref="F347" r:id="rId48" display="https://podminky.urs.cz/item/CS_URS_2024_01/997221645"/>
    <hyperlink ref="F350" r:id="rId49" display="https://podminky.urs.cz/item/CS_URS_2024_01/998225111"/>
    <hyperlink ref="F352" r:id="rId50" display="https://podminky.urs.cz/item/CS_URS_2024_01/998273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komunikace, výměna vodovodu a opravy na kanalizaci v Klatovech 2025, 2. část</v>
      </c>
      <c r="F7" s="145"/>
      <c r="G7" s="145"/>
      <c r="H7" s="145"/>
      <c r="L7" s="22"/>
    </row>
    <row r="8" s="1" customFormat="1" ht="12" customHeight="1">
      <c r="B8" s="22"/>
      <c r="D8" s="145" t="s">
        <v>117</v>
      </c>
      <c r="L8" s="22"/>
    </row>
    <row r="9" s="2" customFormat="1" ht="16.5" customHeight="1">
      <c r="A9" s="40"/>
      <c r="B9" s="46"/>
      <c r="C9" s="40"/>
      <c r="D9" s="40"/>
      <c r="E9" s="146" t="s">
        <v>122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1022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125</v>
      </c>
      <c r="G14" s="40"/>
      <c r="H14" s="40"/>
      <c r="I14" s="145" t="s">
        <v>23</v>
      </c>
      <c r="J14" s="149" t="str">
        <f>'Rekapitulace stavby'!AN8</f>
        <v>2. 12. 2024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Klatovy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Ing. Tomáš Macán</v>
      </c>
      <c r="F23" s="40"/>
      <c r="G23" s="40"/>
      <c r="H23" s="40"/>
      <c r="I23" s="145" t="s">
        <v>28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Žižkovský Petr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ROUND((SUM(BE92:BE267)),  2)</f>
        <v>0</v>
      </c>
      <c r="G35" s="40"/>
      <c r="H35" s="40"/>
      <c r="I35" s="160">
        <v>0.20999999999999999</v>
      </c>
      <c r="J35" s="159">
        <f>ROUND(((SUM(BE92:BE267))*I35),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ROUND((SUM(BF92:BF267)),  2)</f>
        <v>0</v>
      </c>
      <c r="G36" s="40"/>
      <c r="H36" s="40"/>
      <c r="I36" s="160">
        <v>0.12</v>
      </c>
      <c r="J36" s="159">
        <f>ROUND(((SUM(BF92:BF267))*I36),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ROUND((SUM(BG92:BG267)),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ROUND((SUM(BH92:BH267)),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ROUND((SUM(BI92:BI267)),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komunikace, výměna vodovodu a opravy na kanalizaci v Klatovech 2025, 2.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301 - OPRAVY NA KANALIZACI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2. 12. 2024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Klatovy</v>
      </c>
      <c r="G58" s="42"/>
      <c r="H58" s="42"/>
      <c r="I58" s="34" t="s">
        <v>31</v>
      </c>
      <c r="J58" s="38" t="str">
        <f>E23</f>
        <v xml:space="preserve"> Ing. Tomáš Macán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Žižkovský Petr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77"/>
      <c r="C64" s="178"/>
      <c r="D64" s="179" t="s">
        <v>130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131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1023</v>
      </c>
      <c r="E66" s="185"/>
      <c r="F66" s="185"/>
      <c r="G66" s="185"/>
      <c r="H66" s="185"/>
      <c r="I66" s="185"/>
      <c r="J66" s="186">
        <f>J175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133</v>
      </c>
      <c r="E67" s="185"/>
      <c r="F67" s="185"/>
      <c r="G67" s="185"/>
      <c r="H67" s="185"/>
      <c r="I67" s="185"/>
      <c r="J67" s="186">
        <f>J188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654</v>
      </c>
      <c r="E68" s="185"/>
      <c r="F68" s="185"/>
      <c r="G68" s="185"/>
      <c r="H68" s="185"/>
      <c r="I68" s="185"/>
      <c r="J68" s="186">
        <f>J198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135</v>
      </c>
      <c r="E69" s="185"/>
      <c r="F69" s="185"/>
      <c r="G69" s="185"/>
      <c r="H69" s="185"/>
      <c r="I69" s="185"/>
      <c r="J69" s="186">
        <f>J202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138</v>
      </c>
      <c r="E70" s="185"/>
      <c r="F70" s="185"/>
      <c r="G70" s="185"/>
      <c r="H70" s="185"/>
      <c r="I70" s="185"/>
      <c r="J70" s="186">
        <f>J265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142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Oprava povrchu komunikace, výměna vodovodu a opravy na kanalizaci v Klatovech 2025, 2. část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117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122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123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 301 - OPRAVY NA KANALIZACI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2. 12. 2024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Město Klatovy</v>
      </c>
      <c r="G88" s="42"/>
      <c r="H88" s="42"/>
      <c r="I88" s="34" t="s">
        <v>31</v>
      </c>
      <c r="J88" s="38" t="str">
        <f>E23</f>
        <v xml:space="preserve"> Ing. Tomáš Macán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34</v>
      </c>
      <c r="J89" s="38" t="str">
        <f>E26</f>
        <v>Žižkovský Petr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143</v>
      </c>
      <c r="D91" s="191" t="s">
        <v>57</v>
      </c>
      <c r="E91" s="191" t="s">
        <v>53</v>
      </c>
      <c r="F91" s="191" t="s">
        <v>54</v>
      </c>
      <c r="G91" s="191" t="s">
        <v>144</v>
      </c>
      <c r="H91" s="191" t="s">
        <v>145</v>
      </c>
      <c r="I91" s="191" t="s">
        <v>146</v>
      </c>
      <c r="J91" s="191" t="s">
        <v>128</v>
      </c>
      <c r="K91" s="192" t="s">
        <v>147</v>
      </c>
      <c r="L91" s="193"/>
      <c r="M91" s="94" t="s">
        <v>19</v>
      </c>
      <c r="N91" s="95" t="s">
        <v>42</v>
      </c>
      <c r="O91" s="95" t="s">
        <v>148</v>
      </c>
      <c r="P91" s="95" t="s">
        <v>149</v>
      </c>
      <c r="Q91" s="95" t="s">
        <v>150</v>
      </c>
      <c r="R91" s="95" t="s">
        <v>151</v>
      </c>
      <c r="S91" s="95" t="s">
        <v>152</v>
      </c>
      <c r="T91" s="96" t="s">
        <v>153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154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0</v>
      </c>
      <c r="S92" s="98"/>
      <c r="T92" s="197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129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155</v>
      </c>
      <c r="F93" s="202" t="s">
        <v>156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P94+P175+P188+P198+P202+P265</f>
        <v>0</v>
      </c>
      <c r="Q93" s="207"/>
      <c r="R93" s="208">
        <f>R94+R175+R188+R198+R202+R265</f>
        <v>0</v>
      </c>
      <c r="S93" s="207"/>
      <c r="T93" s="209">
        <f>T94+T175+T188+T198+T202+T265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79</v>
      </c>
      <c r="AT93" s="211" t="s">
        <v>71</v>
      </c>
      <c r="AU93" s="211" t="s">
        <v>72</v>
      </c>
      <c r="AY93" s="210" t="s">
        <v>157</v>
      </c>
      <c r="BK93" s="212">
        <f>BK94+BK175+BK188+BK198+BK202+BK265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79</v>
      </c>
      <c r="F94" s="213" t="s">
        <v>158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SUM(P95:P174)</f>
        <v>0</v>
      </c>
      <c r="Q94" s="207"/>
      <c r="R94" s="208">
        <f>SUM(R95:R174)</f>
        <v>0</v>
      </c>
      <c r="S94" s="207"/>
      <c r="T94" s="209">
        <f>SUM(T95:T174)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79</v>
      </c>
      <c r="AT94" s="211" t="s">
        <v>71</v>
      </c>
      <c r="AU94" s="211" t="s">
        <v>79</v>
      </c>
      <c r="AY94" s="210" t="s">
        <v>157</v>
      </c>
      <c r="BK94" s="212">
        <f>SUM(BK95:BK174)</f>
        <v>0</v>
      </c>
    </row>
    <row r="95" s="2" customFormat="1" ht="37.8" customHeight="1">
      <c r="A95" s="40"/>
      <c r="B95" s="41"/>
      <c r="C95" s="215" t="s">
        <v>79</v>
      </c>
      <c r="D95" s="215" t="s">
        <v>159</v>
      </c>
      <c r="E95" s="216" t="s">
        <v>665</v>
      </c>
      <c r="F95" s="217" t="s">
        <v>666</v>
      </c>
      <c r="G95" s="218" t="s">
        <v>162</v>
      </c>
      <c r="H95" s="219">
        <v>46</v>
      </c>
      <c r="I95" s="220"/>
      <c r="J95" s="221">
        <f>ROUND(I95*H95,2)</f>
        <v>0</v>
      </c>
      <c r="K95" s="217" t="s">
        <v>657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163</v>
      </c>
      <c r="AT95" s="226" t="s">
        <v>159</v>
      </c>
      <c r="AU95" s="226" t="s">
        <v>81</v>
      </c>
      <c r="AY95" s="19" t="s">
        <v>157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79</v>
      </c>
      <c r="BK95" s="227">
        <f>ROUND(I95*H95,2)</f>
        <v>0</v>
      </c>
      <c r="BL95" s="19" t="s">
        <v>163</v>
      </c>
      <c r="BM95" s="226" t="s">
        <v>81</v>
      </c>
    </row>
    <row r="96" s="2" customFormat="1">
      <c r="A96" s="40"/>
      <c r="B96" s="41"/>
      <c r="C96" s="42"/>
      <c r="D96" s="265" t="s">
        <v>175</v>
      </c>
      <c r="E96" s="42"/>
      <c r="F96" s="266" t="s">
        <v>667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175</v>
      </c>
      <c r="AU96" s="19" t="s">
        <v>81</v>
      </c>
    </row>
    <row r="97" s="13" customFormat="1">
      <c r="A97" s="13"/>
      <c r="B97" s="233"/>
      <c r="C97" s="234"/>
      <c r="D97" s="228" t="s">
        <v>167</v>
      </c>
      <c r="E97" s="235" t="s">
        <v>19</v>
      </c>
      <c r="F97" s="236" t="s">
        <v>668</v>
      </c>
      <c r="G97" s="234"/>
      <c r="H97" s="235" t="s">
        <v>19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167</v>
      </c>
      <c r="AU97" s="242" t="s">
        <v>81</v>
      </c>
      <c r="AV97" s="13" t="s">
        <v>79</v>
      </c>
      <c r="AW97" s="13" t="s">
        <v>33</v>
      </c>
      <c r="AX97" s="13" t="s">
        <v>72</v>
      </c>
      <c r="AY97" s="242" t="s">
        <v>157</v>
      </c>
    </row>
    <row r="98" s="14" customFormat="1">
      <c r="A98" s="14"/>
      <c r="B98" s="243"/>
      <c r="C98" s="244"/>
      <c r="D98" s="228" t="s">
        <v>167</v>
      </c>
      <c r="E98" s="245" t="s">
        <v>19</v>
      </c>
      <c r="F98" s="246" t="s">
        <v>1024</v>
      </c>
      <c r="G98" s="244"/>
      <c r="H98" s="247">
        <v>42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167</v>
      </c>
      <c r="AU98" s="253" t="s">
        <v>81</v>
      </c>
      <c r="AV98" s="14" t="s">
        <v>81</v>
      </c>
      <c r="AW98" s="14" t="s">
        <v>33</v>
      </c>
      <c r="AX98" s="14" t="s">
        <v>72</v>
      </c>
      <c r="AY98" s="253" t="s">
        <v>157</v>
      </c>
    </row>
    <row r="99" s="14" customFormat="1">
      <c r="A99" s="14"/>
      <c r="B99" s="243"/>
      <c r="C99" s="244"/>
      <c r="D99" s="228" t="s">
        <v>167</v>
      </c>
      <c r="E99" s="245" t="s">
        <v>19</v>
      </c>
      <c r="F99" s="246" t="s">
        <v>1025</v>
      </c>
      <c r="G99" s="244"/>
      <c r="H99" s="247">
        <v>4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167</v>
      </c>
      <c r="AU99" s="253" t="s">
        <v>81</v>
      </c>
      <c r="AV99" s="14" t="s">
        <v>81</v>
      </c>
      <c r="AW99" s="14" t="s">
        <v>33</v>
      </c>
      <c r="AX99" s="14" t="s">
        <v>72</v>
      </c>
      <c r="AY99" s="253" t="s">
        <v>157</v>
      </c>
    </row>
    <row r="100" s="15" customFormat="1">
      <c r="A100" s="15"/>
      <c r="B100" s="254"/>
      <c r="C100" s="255"/>
      <c r="D100" s="228" t="s">
        <v>167</v>
      </c>
      <c r="E100" s="256" t="s">
        <v>19</v>
      </c>
      <c r="F100" s="257" t="s">
        <v>170</v>
      </c>
      <c r="G100" s="255"/>
      <c r="H100" s="258">
        <v>46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4" t="s">
        <v>167</v>
      </c>
      <c r="AU100" s="264" t="s">
        <v>81</v>
      </c>
      <c r="AV100" s="15" t="s">
        <v>163</v>
      </c>
      <c r="AW100" s="15" t="s">
        <v>33</v>
      </c>
      <c r="AX100" s="15" t="s">
        <v>79</v>
      </c>
      <c r="AY100" s="264" t="s">
        <v>157</v>
      </c>
    </row>
    <row r="101" s="2" customFormat="1" ht="24.15" customHeight="1">
      <c r="A101" s="40"/>
      <c r="B101" s="41"/>
      <c r="C101" s="215" t="s">
        <v>81</v>
      </c>
      <c r="D101" s="215" t="s">
        <v>159</v>
      </c>
      <c r="E101" s="216" t="s">
        <v>671</v>
      </c>
      <c r="F101" s="217" t="s">
        <v>672</v>
      </c>
      <c r="G101" s="218" t="s">
        <v>217</v>
      </c>
      <c r="H101" s="219">
        <v>6</v>
      </c>
      <c r="I101" s="220"/>
      <c r="J101" s="221">
        <f>ROUND(I101*H101,2)</f>
        <v>0</v>
      </c>
      <c r="K101" s="217" t="s">
        <v>657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163</v>
      </c>
      <c r="AT101" s="226" t="s">
        <v>159</v>
      </c>
      <c r="AU101" s="226" t="s">
        <v>81</v>
      </c>
      <c r="AY101" s="19" t="s">
        <v>157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79</v>
      </c>
      <c r="BK101" s="227">
        <f>ROUND(I101*H101,2)</f>
        <v>0</v>
      </c>
      <c r="BL101" s="19" t="s">
        <v>163</v>
      </c>
      <c r="BM101" s="226" t="s">
        <v>163</v>
      </c>
    </row>
    <row r="102" s="2" customFormat="1">
      <c r="A102" s="40"/>
      <c r="B102" s="41"/>
      <c r="C102" s="42"/>
      <c r="D102" s="265" t="s">
        <v>175</v>
      </c>
      <c r="E102" s="42"/>
      <c r="F102" s="266" t="s">
        <v>673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175</v>
      </c>
      <c r="AU102" s="19" t="s">
        <v>81</v>
      </c>
    </row>
    <row r="103" s="14" customFormat="1">
      <c r="A103" s="14"/>
      <c r="B103" s="243"/>
      <c r="C103" s="244"/>
      <c r="D103" s="228" t="s">
        <v>167</v>
      </c>
      <c r="E103" s="245" t="s">
        <v>19</v>
      </c>
      <c r="F103" s="246" t="s">
        <v>1026</v>
      </c>
      <c r="G103" s="244"/>
      <c r="H103" s="247">
        <v>6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167</v>
      </c>
      <c r="AU103" s="253" t="s">
        <v>81</v>
      </c>
      <c r="AV103" s="14" t="s">
        <v>81</v>
      </c>
      <c r="AW103" s="14" t="s">
        <v>33</v>
      </c>
      <c r="AX103" s="14" t="s">
        <v>72</v>
      </c>
      <c r="AY103" s="253" t="s">
        <v>157</v>
      </c>
    </row>
    <row r="104" s="15" customFormat="1">
      <c r="A104" s="15"/>
      <c r="B104" s="254"/>
      <c r="C104" s="255"/>
      <c r="D104" s="228" t="s">
        <v>167</v>
      </c>
      <c r="E104" s="256" t="s">
        <v>19</v>
      </c>
      <c r="F104" s="257" t="s">
        <v>170</v>
      </c>
      <c r="G104" s="255"/>
      <c r="H104" s="258">
        <v>6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167</v>
      </c>
      <c r="AU104" s="264" t="s">
        <v>81</v>
      </c>
      <c r="AV104" s="15" t="s">
        <v>163</v>
      </c>
      <c r="AW104" s="15" t="s">
        <v>33</v>
      </c>
      <c r="AX104" s="15" t="s">
        <v>79</v>
      </c>
      <c r="AY104" s="264" t="s">
        <v>157</v>
      </c>
    </row>
    <row r="105" s="2" customFormat="1" ht="16.5" customHeight="1">
      <c r="A105" s="40"/>
      <c r="B105" s="41"/>
      <c r="C105" s="215" t="s">
        <v>180</v>
      </c>
      <c r="D105" s="215" t="s">
        <v>159</v>
      </c>
      <c r="E105" s="216" t="s">
        <v>1027</v>
      </c>
      <c r="F105" s="217" t="s">
        <v>1028</v>
      </c>
      <c r="G105" s="218" t="s">
        <v>1029</v>
      </c>
      <c r="H105" s="219">
        <v>40</v>
      </c>
      <c r="I105" s="220"/>
      <c r="J105" s="221">
        <f>ROUND(I105*H105,2)</f>
        <v>0</v>
      </c>
      <c r="K105" s="217" t="s">
        <v>657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163</v>
      </c>
      <c r="AT105" s="226" t="s">
        <v>159</v>
      </c>
      <c r="AU105" s="226" t="s">
        <v>81</v>
      </c>
      <c r="AY105" s="19" t="s">
        <v>157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79</v>
      </c>
      <c r="BK105" s="227">
        <f>ROUND(I105*H105,2)</f>
        <v>0</v>
      </c>
      <c r="BL105" s="19" t="s">
        <v>163</v>
      </c>
      <c r="BM105" s="226" t="s">
        <v>200</v>
      </c>
    </row>
    <row r="106" s="2" customFormat="1">
      <c r="A106" s="40"/>
      <c r="B106" s="41"/>
      <c r="C106" s="42"/>
      <c r="D106" s="265" t="s">
        <v>175</v>
      </c>
      <c r="E106" s="42"/>
      <c r="F106" s="266" t="s">
        <v>1030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175</v>
      </c>
      <c r="AU106" s="19" t="s">
        <v>81</v>
      </c>
    </row>
    <row r="107" s="2" customFormat="1" ht="24.15" customHeight="1">
      <c r="A107" s="40"/>
      <c r="B107" s="41"/>
      <c r="C107" s="215" t="s">
        <v>163</v>
      </c>
      <c r="D107" s="215" t="s">
        <v>159</v>
      </c>
      <c r="E107" s="216" t="s">
        <v>1031</v>
      </c>
      <c r="F107" s="217" t="s">
        <v>1032</v>
      </c>
      <c r="G107" s="218" t="s">
        <v>1033</v>
      </c>
      <c r="H107" s="219">
        <v>5</v>
      </c>
      <c r="I107" s="220"/>
      <c r="J107" s="221">
        <f>ROUND(I107*H107,2)</f>
        <v>0</v>
      </c>
      <c r="K107" s="217" t="s">
        <v>657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163</v>
      </c>
      <c r="AT107" s="226" t="s">
        <v>159</v>
      </c>
      <c r="AU107" s="226" t="s">
        <v>81</v>
      </c>
      <c r="AY107" s="19" t="s">
        <v>157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79</v>
      </c>
      <c r="BK107" s="227">
        <f>ROUND(I107*H107,2)</f>
        <v>0</v>
      </c>
      <c r="BL107" s="19" t="s">
        <v>163</v>
      </c>
      <c r="BM107" s="226" t="s">
        <v>214</v>
      </c>
    </row>
    <row r="108" s="2" customFormat="1">
      <c r="A108" s="40"/>
      <c r="B108" s="41"/>
      <c r="C108" s="42"/>
      <c r="D108" s="265" t="s">
        <v>175</v>
      </c>
      <c r="E108" s="42"/>
      <c r="F108" s="266" t="s">
        <v>1034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175</v>
      </c>
      <c r="AU108" s="19" t="s">
        <v>81</v>
      </c>
    </row>
    <row r="109" s="2" customFormat="1" ht="49.05" customHeight="1">
      <c r="A109" s="40"/>
      <c r="B109" s="41"/>
      <c r="C109" s="215" t="s">
        <v>192</v>
      </c>
      <c r="D109" s="215" t="s">
        <v>159</v>
      </c>
      <c r="E109" s="216" t="s">
        <v>675</v>
      </c>
      <c r="F109" s="217" t="s">
        <v>1035</v>
      </c>
      <c r="G109" s="218" t="s">
        <v>217</v>
      </c>
      <c r="H109" s="219">
        <v>9</v>
      </c>
      <c r="I109" s="220"/>
      <c r="J109" s="221">
        <f>ROUND(I109*H109,2)</f>
        <v>0</v>
      </c>
      <c r="K109" s="217" t="s">
        <v>657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163</v>
      </c>
      <c r="AT109" s="226" t="s">
        <v>159</v>
      </c>
      <c r="AU109" s="226" t="s">
        <v>81</v>
      </c>
      <c r="AY109" s="19" t="s">
        <v>157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79</v>
      </c>
      <c r="BK109" s="227">
        <f>ROUND(I109*H109,2)</f>
        <v>0</v>
      </c>
      <c r="BL109" s="19" t="s">
        <v>163</v>
      </c>
      <c r="BM109" s="226" t="s">
        <v>226</v>
      </c>
    </row>
    <row r="110" s="2" customFormat="1">
      <c r="A110" s="40"/>
      <c r="B110" s="41"/>
      <c r="C110" s="42"/>
      <c r="D110" s="265" t="s">
        <v>175</v>
      </c>
      <c r="E110" s="42"/>
      <c r="F110" s="266" t="s">
        <v>677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175</v>
      </c>
      <c r="AU110" s="19" t="s">
        <v>81</v>
      </c>
    </row>
    <row r="111" s="14" customFormat="1">
      <c r="A111" s="14"/>
      <c r="B111" s="243"/>
      <c r="C111" s="244"/>
      <c r="D111" s="228" t="s">
        <v>167</v>
      </c>
      <c r="E111" s="245" t="s">
        <v>19</v>
      </c>
      <c r="F111" s="246" t="s">
        <v>1036</v>
      </c>
      <c r="G111" s="244"/>
      <c r="H111" s="247">
        <v>6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167</v>
      </c>
      <c r="AU111" s="253" t="s">
        <v>81</v>
      </c>
      <c r="AV111" s="14" t="s">
        <v>81</v>
      </c>
      <c r="AW111" s="14" t="s">
        <v>33</v>
      </c>
      <c r="AX111" s="14" t="s">
        <v>72</v>
      </c>
      <c r="AY111" s="253" t="s">
        <v>157</v>
      </c>
    </row>
    <row r="112" s="14" customFormat="1">
      <c r="A112" s="14"/>
      <c r="B112" s="243"/>
      <c r="C112" s="244"/>
      <c r="D112" s="228" t="s">
        <v>167</v>
      </c>
      <c r="E112" s="245" t="s">
        <v>19</v>
      </c>
      <c r="F112" s="246" t="s">
        <v>1037</v>
      </c>
      <c r="G112" s="244"/>
      <c r="H112" s="247">
        <v>3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167</v>
      </c>
      <c r="AU112" s="253" t="s">
        <v>81</v>
      </c>
      <c r="AV112" s="14" t="s">
        <v>81</v>
      </c>
      <c r="AW112" s="14" t="s">
        <v>33</v>
      </c>
      <c r="AX112" s="14" t="s">
        <v>72</v>
      </c>
      <c r="AY112" s="253" t="s">
        <v>157</v>
      </c>
    </row>
    <row r="113" s="15" customFormat="1">
      <c r="A113" s="15"/>
      <c r="B113" s="254"/>
      <c r="C113" s="255"/>
      <c r="D113" s="228" t="s">
        <v>167</v>
      </c>
      <c r="E113" s="256" t="s">
        <v>19</v>
      </c>
      <c r="F113" s="257" t="s">
        <v>170</v>
      </c>
      <c r="G113" s="255"/>
      <c r="H113" s="258">
        <v>9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167</v>
      </c>
      <c r="AU113" s="264" t="s">
        <v>81</v>
      </c>
      <c r="AV113" s="15" t="s">
        <v>163</v>
      </c>
      <c r="AW113" s="15" t="s">
        <v>33</v>
      </c>
      <c r="AX113" s="15" t="s">
        <v>79</v>
      </c>
      <c r="AY113" s="264" t="s">
        <v>157</v>
      </c>
    </row>
    <row r="114" s="2" customFormat="1" ht="49.05" customHeight="1">
      <c r="A114" s="40"/>
      <c r="B114" s="41"/>
      <c r="C114" s="215" t="s">
        <v>200</v>
      </c>
      <c r="D114" s="215" t="s">
        <v>159</v>
      </c>
      <c r="E114" s="216" t="s">
        <v>684</v>
      </c>
      <c r="F114" s="217" t="s">
        <v>1038</v>
      </c>
      <c r="G114" s="218" t="s">
        <v>217</v>
      </c>
      <c r="H114" s="219">
        <v>3</v>
      </c>
      <c r="I114" s="220"/>
      <c r="J114" s="221">
        <f>ROUND(I114*H114,2)</f>
        <v>0</v>
      </c>
      <c r="K114" s="217" t="s">
        <v>657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163</v>
      </c>
      <c r="AT114" s="226" t="s">
        <v>159</v>
      </c>
      <c r="AU114" s="226" t="s">
        <v>81</v>
      </c>
      <c r="AY114" s="19" t="s">
        <v>157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79</v>
      </c>
      <c r="BK114" s="227">
        <f>ROUND(I114*H114,2)</f>
        <v>0</v>
      </c>
      <c r="BL114" s="19" t="s">
        <v>163</v>
      </c>
      <c r="BM114" s="226" t="s">
        <v>8</v>
      </c>
    </row>
    <row r="115" s="2" customFormat="1">
      <c r="A115" s="40"/>
      <c r="B115" s="41"/>
      <c r="C115" s="42"/>
      <c r="D115" s="265" t="s">
        <v>175</v>
      </c>
      <c r="E115" s="42"/>
      <c r="F115" s="266" t="s">
        <v>685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175</v>
      </c>
      <c r="AU115" s="19" t="s">
        <v>81</v>
      </c>
    </row>
    <row r="116" s="14" customFormat="1">
      <c r="A116" s="14"/>
      <c r="B116" s="243"/>
      <c r="C116" s="244"/>
      <c r="D116" s="228" t="s">
        <v>167</v>
      </c>
      <c r="E116" s="245" t="s">
        <v>19</v>
      </c>
      <c r="F116" s="246" t="s">
        <v>1037</v>
      </c>
      <c r="G116" s="244"/>
      <c r="H116" s="247">
        <v>3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167</v>
      </c>
      <c r="AU116" s="253" t="s">
        <v>81</v>
      </c>
      <c r="AV116" s="14" t="s">
        <v>81</v>
      </c>
      <c r="AW116" s="14" t="s">
        <v>33</v>
      </c>
      <c r="AX116" s="14" t="s">
        <v>72</v>
      </c>
      <c r="AY116" s="253" t="s">
        <v>157</v>
      </c>
    </row>
    <row r="117" s="15" customFormat="1">
      <c r="A117" s="15"/>
      <c r="B117" s="254"/>
      <c r="C117" s="255"/>
      <c r="D117" s="228" t="s">
        <v>167</v>
      </c>
      <c r="E117" s="256" t="s">
        <v>19</v>
      </c>
      <c r="F117" s="257" t="s">
        <v>170</v>
      </c>
      <c r="G117" s="255"/>
      <c r="H117" s="258">
        <v>3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167</v>
      </c>
      <c r="AU117" s="264" t="s">
        <v>81</v>
      </c>
      <c r="AV117" s="15" t="s">
        <v>163</v>
      </c>
      <c r="AW117" s="15" t="s">
        <v>33</v>
      </c>
      <c r="AX117" s="15" t="s">
        <v>79</v>
      </c>
      <c r="AY117" s="264" t="s">
        <v>157</v>
      </c>
    </row>
    <row r="118" s="2" customFormat="1" ht="24.15" customHeight="1">
      <c r="A118" s="40"/>
      <c r="B118" s="41"/>
      <c r="C118" s="215" t="s">
        <v>208</v>
      </c>
      <c r="D118" s="215" t="s">
        <v>159</v>
      </c>
      <c r="E118" s="216" t="s">
        <v>688</v>
      </c>
      <c r="F118" s="217" t="s">
        <v>689</v>
      </c>
      <c r="G118" s="218" t="s">
        <v>101</v>
      </c>
      <c r="H118" s="219">
        <v>16.559999999999999</v>
      </c>
      <c r="I118" s="220"/>
      <c r="J118" s="221">
        <f>ROUND(I118*H118,2)</f>
        <v>0</v>
      </c>
      <c r="K118" s="217" t="s">
        <v>657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163</v>
      </c>
      <c r="AT118" s="226" t="s">
        <v>159</v>
      </c>
      <c r="AU118" s="226" t="s">
        <v>81</v>
      </c>
      <c r="AY118" s="19" t="s">
        <v>157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79</v>
      </c>
      <c r="BK118" s="227">
        <f>ROUND(I118*H118,2)</f>
        <v>0</v>
      </c>
      <c r="BL118" s="19" t="s">
        <v>163</v>
      </c>
      <c r="BM118" s="226" t="s">
        <v>265</v>
      </c>
    </row>
    <row r="119" s="2" customFormat="1">
      <c r="A119" s="40"/>
      <c r="B119" s="41"/>
      <c r="C119" s="42"/>
      <c r="D119" s="265" t="s">
        <v>175</v>
      </c>
      <c r="E119" s="42"/>
      <c r="F119" s="266" t="s">
        <v>690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175</v>
      </c>
      <c r="AU119" s="19" t="s">
        <v>81</v>
      </c>
    </row>
    <row r="120" s="14" customFormat="1">
      <c r="A120" s="14"/>
      <c r="B120" s="243"/>
      <c r="C120" s="244"/>
      <c r="D120" s="228" t="s">
        <v>167</v>
      </c>
      <c r="E120" s="245" t="s">
        <v>19</v>
      </c>
      <c r="F120" s="246" t="s">
        <v>1039</v>
      </c>
      <c r="G120" s="244"/>
      <c r="H120" s="247">
        <v>12.960000000000001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167</v>
      </c>
      <c r="AU120" s="253" t="s">
        <v>81</v>
      </c>
      <c r="AV120" s="14" t="s">
        <v>81</v>
      </c>
      <c r="AW120" s="14" t="s">
        <v>33</v>
      </c>
      <c r="AX120" s="14" t="s">
        <v>72</v>
      </c>
      <c r="AY120" s="253" t="s">
        <v>157</v>
      </c>
    </row>
    <row r="121" s="14" customFormat="1">
      <c r="A121" s="14"/>
      <c r="B121" s="243"/>
      <c r="C121" s="244"/>
      <c r="D121" s="228" t="s">
        <v>167</v>
      </c>
      <c r="E121" s="245" t="s">
        <v>19</v>
      </c>
      <c r="F121" s="246" t="s">
        <v>1040</v>
      </c>
      <c r="G121" s="244"/>
      <c r="H121" s="247">
        <v>3.6000000000000001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167</v>
      </c>
      <c r="AU121" s="253" t="s">
        <v>81</v>
      </c>
      <c r="AV121" s="14" t="s">
        <v>81</v>
      </c>
      <c r="AW121" s="14" t="s">
        <v>33</v>
      </c>
      <c r="AX121" s="14" t="s">
        <v>72</v>
      </c>
      <c r="AY121" s="253" t="s">
        <v>157</v>
      </c>
    </row>
    <row r="122" s="15" customFormat="1">
      <c r="A122" s="15"/>
      <c r="B122" s="254"/>
      <c r="C122" s="255"/>
      <c r="D122" s="228" t="s">
        <v>167</v>
      </c>
      <c r="E122" s="256" t="s">
        <v>19</v>
      </c>
      <c r="F122" s="257" t="s">
        <v>170</v>
      </c>
      <c r="G122" s="255"/>
      <c r="H122" s="258">
        <v>16.560000000000002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167</v>
      </c>
      <c r="AU122" s="264" t="s">
        <v>81</v>
      </c>
      <c r="AV122" s="15" t="s">
        <v>163</v>
      </c>
      <c r="AW122" s="15" t="s">
        <v>33</v>
      </c>
      <c r="AX122" s="15" t="s">
        <v>79</v>
      </c>
      <c r="AY122" s="264" t="s">
        <v>157</v>
      </c>
    </row>
    <row r="123" s="2" customFormat="1" ht="24.15" customHeight="1">
      <c r="A123" s="40"/>
      <c r="B123" s="41"/>
      <c r="C123" s="215" t="s">
        <v>214</v>
      </c>
      <c r="D123" s="215" t="s">
        <v>159</v>
      </c>
      <c r="E123" s="216" t="s">
        <v>694</v>
      </c>
      <c r="F123" s="217" t="s">
        <v>695</v>
      </c>
      <c r="G123" s="218" t="s">
        <v>101</v>
      </c>
      <c r="H123" s="219">
        <v>58.649999999999999</v>
      </c>
      <c r="I123" s="220"/>
      <c r="J123" s="221">
        <f>ROUND(I123*H123,2)</f>
        <v>0</v>
      </c>
      <c r="K123" s="217" t="s">
        <v>657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163</v>
      </c>
      <c r="AT123" s="226" t="s">
        <v>159</v>
      </c>
      <c r="AU123" s="226" t="s">
        <v>81</v>
      </c>
      <c r="AY123" s="19" t="s">
        <v>157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79</v>
      </c>
      <c r="BK123" s="227">
        <f>ROUND(I123*H123,2)</f>
        <v>0</v>
      </c>
      <c r="BL123" s="19" t="s">
        <v>163</v>
      </c>
      <c r="BM123" s="226" t="s">
        <v>275</v>
      </c>
    </row>
    <row r="124" s="2" customFormat="1">
      <c r="A124" s="40"/>
      <c r="B124" s="41"/>
      <c r="C124" s="42"/>
      <c r="D124" s="265" t="s">
        <v>175</v>
      </c>
      <c r="E124" s="42"/>
      <c r="F124" s="266" t="s">
        <v>696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175</v>
      </c>
      <c r="AU124" s="19" t="s">
        <v>81</v>
      </c>
    </row>
    <row r="125" s="14" customFormat="1">
      <c r="A125" s="14"/>
      <c r="B125" s="243"/>
      <c r="C125" s="244"/>
      <c r="D125" s="228" t="s">
        <v>167</v>
      </c>
      <c r="E125" s="245" t="s">
        <v>19</v>
      </c>
      <c r="F125" s="246" t="s">
        <v>1041</v>
      </c>
      <c r="G125" s="244"/>
      <c r="H125" s="247">
        <v>121.8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167</v>
      </c>
      <c r="AU125" s="253" t="s">
        <v>81</v>
      </c>
      <c r="AV125" s="14" t="s">
        <v>81</v>
      </c>
      <c r="AW125" s="14" t="s">
        <v>33</v>
      </c>
      <c r="AX125" s="14" t="s">
        <v>72</v>
      </c>
      <c r="AY125" s="253" t="s">
        <v>157</v>
      </c>
    </row>
    <row r="126" s="14" customFormat="1">
      <c r="A126" s="14"/>
      <c r="B126" s="243"/>
      <c r="C126" s="244"/>
      <c r="D126" s="228" t="s">
        <v>167</v>
      </c>
      <c r="E126" s="245" t="s">
        <v>19</v>
      </c>
      <c r="F126" s="246" t="s">
        <v>1042</v>
      </c>
      <c r="G126" s="244"/>
      <c r="H126" s="247">
        <v>11.6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167</v>
      </c>
      <c r="AU126" s="253" t="s">
        <v>81</v>
      </c>
      <c r="AV126" s="14" t="s">
        <v>81</v>
      </c>
      <c r="AW126" s="14" t="s">
        <v>33</v>
      </c>
      <c r="AX126" s="14" t="s">
        <v>72</v>
      </c>
      <c r="AY126" s="253" t="s">
        <v>157</v>
      </c>
    </row>
    <row r="127" s="16" customFormat="1">
      <c r="A127" s="16"/>
      <c r="B127" s="282"/>
      <c r="C127" s="283"/>
      <c r="D127" s="228" t="s">
        <v>167</v>
      </c>
      <c r="E127" s="284" t="s">
        <v>19</v>
      </c>
      <c r="F127" s="285" t="s">
        <v>699</v>
      </c>
      <c r="G127" s="283"/>
      <c r="H127" s="286">
        <v>133.40000000000001</v>
      </c>
      <c r="I127" s="287"/>
      <c r="J127" s="283"/>
      <c r="K127" s="283"/>
      <c r="L127" s="288"/>
      <c r="M127" s="289"/>
      <c r="N127" s="290"/>
      <c r="O127" s="290"/>
      <c r="P127" s="290"/>
      <c r="Q127" s="290"/>
      <c r="R127" s="290"/>
      <c r="S127" s="290"/>
      <c r="T127" s="29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92" t="s">
        <v>167</v>
      </c>
      <c r="AU127" s="292" t="s">
        <v>81</v>
      </c>
      <c r="AV127" s="16" t="s">
        <v>180</v>
      </c>
      <c r="AW127" s="16" t="s">
        <v>33</v>
      </c>
      <c r="AX127" s="16" t="s">
        <v>72</v>
      </c>
      <c r="AY127" s="292" t="s">
        <v>157</v>
      </c>
    </row>
    <row r="128" s="14" customFormat="1">
      <c r="A128" s="14"/>
      <c r="B128" s="243"/>
      <c r="C128" s="244"/>
      <c r="D128" s="228" t="s">
        <v>167</v>
      </c>
      <c r="E128" s="245" t="s">
        <v>19</v>
      </c>
      <c r="F128" s="246" t="s">
        <v>1043</v>
      </c>
      <c r="G128" s="244"/>
      <c r="H128" s="247">
        <v>-16.100000000000001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167</v>
      </c>
      <c r="AU128" s="253" t="s">
        <v>81</v>
      </c>
      <c r="AV128" s="14" t="s">
        <v>81</v>
      </c>
      <c r="AW128" s="14" t="s">
        <v>33</v>
      </c>
      <c r="AX128" s="14" t="s">
        <v>72</v>
      </c>
      <c r="AY128" s="253" t="s">
        <v>157</v>
      </c>
    </row>
    <row r="129" s="15" customFormat="1">
      <c r="A129" s="15"/>
      <c r="B129" s="254"/>
      <c r="C129" s="255"/>
      <c r="D129" s="228" t="s">
        <v>167</v>
      </c>
      <c r="E129" s="256" t="s">
        <v>19</v>
      </c>
      <c r="F129" s="257" t="s">
        <v>170</v>
      </c>
      <c r="G129" s="255"/>
      <c r="H129" s="258">
        <v>117.30000000000001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4" t="s">
        <v>167</v>
      </c>
      <c r="AU129" s="264" t="s">
        <v>81</v>
      </c>
      <c r="AV129" s="15" t="s">
        <v>163</v>
      </c>
      <c r="AW129" s="15" t="s">
        <v>33</v>
      </c>
      <c r="AX129" s="15" t="s">
        <v>72</v>
      </c>
      <c r="AY129" s="264" t="s">
        <v>157</v>
      </c>
    </row>
    <row r="130" s="14" customFormat="1">
      <c r="A130" s="14"/>
      <c r="B130" s="243"/>
      <c r="C130" s="244"/>
      <c r="D130" s="228" t="s">
        <v>167</v>
      </c>
      <c r="E130" s="245" t="s">
        <v>19</v>
      </c>
      <c r="F130" s="246" t="s">
        <v>1044</v>
      </c>
      <c r="G130" s="244"/>
      <c r="H130" s="247">
        <v>58.649999999999999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167</v>
      </c>
      <c r="AU130" s="253" t="s">
        <v>81</v>
      </c>
      <c r="AV130" s="14" t="s">
        <v>81</v>
      </c>
      <c r="AW130" s="14" t="s">
        <v>33</v>
      </c>
      <c r="AX130" s="14" t="s">
        <v>72</v>
      </c>
      <c r="AY130" s="253" t="s">
        <v>157</v>
      </c>
    </row>
    <row r="131" s="15" customFormat="1">
      <c r="A131" s="15"/>
      <c r="B131" s="254"/>
      <c r="C131" s="255"/>
      <c r="D131" s="228" t="s">
        <v>167</v>
      </c>
      <c r="E131" s="256" t="s">
        <v>19</v>
      </c>
      <c r="F131" s="257" t="s">
        <v>170</v>
      </c>
      <c r="G131" s="255"/>
      <c r="H131" s="258">
        <v>58.649999999999999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167</v>
      </c>
      <c r="AU131" s="264" t="s">
        <v>81</v>
      </c>
      <c r="AV131" s="15" t="s">
        <v>163</v>
      </c>
      <c r="AW131" s="15" t="s">
        <v>33</v>
      </c>
      <c r="AX131" s="15" t="s">
        <v>79</v>
      </c>
      <c r="AY131" s="264" t="s">
        <v>157</v>
      </c>
    </row>
    <row r="132" s="2" customFormat="1" ht="24.15" customHeight="1">
      <c r="A132" s="40"/>
      <c r="B132" s="41"/>
      <c r="C132" s="215" t="s">
        <v>121</v>
      </c>
      <c r="D132" s="215" t="s">
        <v>159</v>
      </c>
      <c r="E132" s="216" t="s">
        <v>702</v>
      </c>
      <c r="F132" s="217" t="s">
        <v>703</v>
      </c>
      <c r="G132" s="218" t="s">
        <v>101</v>
      </c>
      <c r="H132" s="219">
        <v>58.649999999999999</v>
      </c>
      <c r="I132" s="220"/>
      <c r="J132" s="221">
        <f>ROUND(I132*H132,2)</f>
        <v>0</v>
      </c>
      <c r="K132" s="217" t="s">
        <v>657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163</v>
      </c>
      <c r="AT132" s="226" t="s">
        <v>159</v>
      </c>
      <c r="AU132" s="226" t="s">
        <v>81</v>
      </c>
      <c r="AY132" s="19" t="s">
        <v>157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79</v>
      </c>
      <c r="BK132" s="227">
        <f>ROUND(I132*H132,2)</f>
        <v>0</v>
      </c>
      <c r="BL132" s="19" t="s">
        <v>163</v>
      </c>
      <c r="BM132" s="226" t="s">
        <v>290</v>
      </c>
    </row>
    <row r="133" s="2" customFormat="1">
      <c r="A133" s="40"/>
      <c r="B133" s="41"/>
      <c r="C133" s="42"/>
      <c r="D133" s="265" t="s">
        <v>175</v>
      </c>
      <c r="E133" s="42"/>
      <c r="F133" s="266" t="s">
        <v>704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175</v>
      </c>
      <c r="AU133" s="19" t="s">
        <v>81</v>
      </c>
    </row>
    <row r="134" s="2" customFormat="1" ht="24.15" customHeight="1">
      <c r="A134" s="40"/>
      <c r="B134" s="41"/>
      <c r="C134" s="215" t="s">
        <v>226</v>
      </c>
      <c r="D134" s="215" t="s">
        <v>159</v>
      </c>
      <c r="E134" s="216" t="s">
        <v>1045</v>
      </c>
      <c r="F134" s="217" t="s">
        <v>1046</v>
      </c>
      <c r="G134" s="218" t="s">
        <v>162</v>
      </c>
      <c r="H134" s="219">
        <v>226.19999999999999</v>
      </c>
      <c r="I134" s="220"/>
      <c r="J134" s="221">
        <f>ROUND(I134*H134,2)</f>
        <v>0</v>
      </c>
      <c r="K134" s="217" t="s">
        <v>657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163</v>
      </c>
      <c r="AT134" s="226" t="s">
        <v>159</v>
      </c>
      <c r="AU134" s="226" t="s">
        <v>81</v>
      </c>
      <c r="AY134" s="19" t="s">
        <v>157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79</v>
      </c>
      <c r="BK134" s="227">
        <f>ROUND(I134*H134,2)</f>
        <v>0</v>
      </c>
      <c r="BL134" s="19" t="s">
        <v>163</v>
      </c>
      <c r="BM134" s="226" t="s">
        <v>207</v>
      </c>
    </row>
    <row r="135" s="2" customFormat="1">
      <c r="A135" s="40"/>
      <c r="B135" s="41"/>
      <c r="C135" s="42"/>
      <c r="D135" s="265" t="s">
        <v>175</v>
      </c>
      <c r="E135" s="42"/>
      <c r="F135" s="266" t="s">
        <v>1047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175</v>
      </c>
      <c r="AU135" s="19" t="s">
        <v>81</v>
      </c>
    </row>
    <row r="136" s="14" customFormat="1">
      <c r="A136" s="14"/>
      <c r="B136" s="243"/>
      <c r="C136" s="244"/>
      <c r="D136" s="228" t="s">
        <v>167</v>
      </c>
      <c r="E136" s="245" t="s">
        <v>19</v>
      </c>
      <c r="F136" s="246" t="s">
        <v>1048</v>
      </c>
      <c r="G136" s="244"/>
      <c r="H136" s="247">
        <v>203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167</v>
      </c>
      <c r="AU136" s="253" t="s">
        <v>81</v>
      </c>
      <c r="AV136" s="14" t="s">
        <v>81</v>
      </c>
      <c r="AW136" s="14" t="s">
        <v>33</v>
      </c>
      <c r="AX136" s="14" t="s">
        <v>72</v>
      </c>
      <c r="AY136" s="253" t="s">
        <v>157</v>
      </c>
    </row>
    <row r="137" s="14" customFormat="1">
      <c r="A137" s="14"/>
      <c r="B137" s="243"/>
      <c r="C137" s="244"/>
      <c r="D137" s="228" t="s">
        <v>167</v>
      </c>
      <c r="E137" s="245" t="s">
        <v>19</v>
      </c>
      <c r="F137" s="246" t="s">
        <v>1049</v>
      </c>
      <c r="G137" s="244"/>
      <c r="H137" s="247">
        <v>23.199999999999999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167</v>
      </c>
      <c r="AU137" s="253" t="s">
        <v>81</v>
      </c>
      <c r="AV137" s="14" t="s">
        <v>81</v>
      </c>
      <c r="AW137" s="14" t="s">
        <v>33</v>
      </c>
      <c r="AX137" s="14" t="s">
        <v>72</v>
      </c>
      <c r="AY137" s="253" t="s">
        <v>157</v>
      </c>
    </row>
    <row r="138" s="15" customFormat="1">
      <c r="A138" s="15"/>
      <c r="B138" s="254"/>
      <c r="C138" s="255"/>
      <c r="D138" s="228" t="s">
        <v>167</v>
      </c>
      <c r="E138" s="256" t="s">
        <v>19</v>
      </c>
      <c r="F138" s="257" t="s">
        <v>170</v>
      </c>
      <c r="G138" s="255"/>
      <c r="H138" s="258">
        <v>226.19999999999999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167</v>
      </c>
      <c r="AU138" s="264" t="s">
        <v>81</v>
      </c>
      <c r="AV138" s="15" t="s">
        <v>163</v>
      </c>
      <c r="AW138" s="15" t="s">
        <v>33</v>
      </c>
      <c r="AX138" s="15" t="s">
        <v>79</v>
      </c>
      <c r="AY138" s="264" t="s">
        <v>157</v>
      </c>
    </row>
    <row r="139" s="2" customFormat="1" ht="24.15" customHeight="1">
      <c r="A139" s="40"/>
      <c r="B139" s="41"/>
      <c r="C139" s="215" t="s">
        <v>231</v>
      </c>
      <c r="D139" s="215" t="s">
        <v>159</v>
      </c>
      <c r="E139" s="216" t="s">
        <v>1050</v>
      </c>
      <c r="F139" s="217" t="s">
        <v>1051</v>
      </c>
      <c r="G139" s="218" t="s">
        <v>162</v>
      </c>
      <c r="H139" s="219">
        <v>226.19999999999999</v>
      </c>
      <c r="I139" s="220"/>
      <c r="J139" s="221">
        <f>ROUND(I139*H139,2)</f>
        <v>0</v>
      </c>
      <c r="K139" s="217" t="s">
        <v>657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163</v>
      </c>
      <c r="AT139" s="226" t="s">
        <v>159</v>
      </c>
      <c r="AU139" s="226" t="s">
        <v>81</v>
      </c>
      <c r="AY139" s="19" t="s">
        <v>157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79</v>
      </c>
      <c r="BK139" s="227">
        <f>ROUND(I139*H139,2)</f>
        <v>0</v>
      </c>
      <c r="BL139" s="19" t="s">
        <v>163</v>
      </c>
      <c r="BM139" s="226" t="s">
        <v>327</v>
      </c>
    </row>
    <row r="140" s="2" customFormat="1">
      <c r="A140" s="40"/>
      <c r="B140" s="41"/>
      <c r="C140" s="42"/>
      <c r="D140" s="265" t="s">
        <v>175</v>
      </c>
      <c r="E140" s="42"/>
      <c r="F140" s="266" t="s">
        <v>1052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175</v>
      </c>
      <c r="AU140" s="19" t="s">
        <v>81</v>
      </c>
    </row>
    <row r="141" s="2" customFormat="1" ht="37.8" customHeight="1">
      <c r="A141" s="40"/>
      <c r="B141" s="41"/>
      <c r="C141" s="215" t="s">
        <v>8</v>
      </c>
      <c r="D141" s="215" t="s">
        <v>159</v>
      </c>
      <c r="E141" s="216" t="s">
        <v>713</v>
      </c>
      <c r="F141" s="217" t="s">
        <v>714</v>
      </c>
      <c r="G141" s="218" t="s">
        <v>101</v>
      </c>
      <c r="H141" s="219">
        <v>83.400000000000006</v>
      </c>
      <c r="I141" s="220"/>
      <c r="J141" s="221">
        <f>ROUND(I141*H141,2)</f>
        <v>0</v>
      </c>
      <c r="K141" s="217" t="s">
        <v>657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163</v>
      </c>
      <c r="AT141" s="226" t="s">
        <v>159</v>
      </c>
      <c r="AU141" s="226" t="s">
        <v>81</v>
      </c>
      <c r="AY141" s="19" t="s">
        <v>157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79</v>
      </c>
      <c r="BK141" s="227">
        <f>ROUND(I141*H141,2)</f>
        <v>0</v>
      </c>
      <c r="BL141" s="19" t="s">
        <v>163</v>
      </c>
      <c r="BM141" s="226" t="s">
        <v>341</v>
      </c>
    </row>
    <row r="142" s="2" customFormat="1">
      <c r="A142" s="40"/>
      <c r="B142" s="41"/>
      <c r="C142" s="42"/>
      <c r="D142" s="265" t="s">
        <v>175</v>
      </c>
      <c r="E142" s="42"/>
      <c r="F142" s="266" t="s">
        <v>715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175</v>
      </c>
      <c r="AU142" s="19" t="s">
        <v>81</v>
      </c>
    </row>
    <row r="143" s="14" customFormat="1">
      <c r="A143" s="14"/>
      <c r="B143" s="243"/>
      <c r="C143" s="244"/>
      <c r="D143" s="228" t="s">
        <v>167</v>
      </c>
      <c r="E143" s="245" t="s">
        <v>19</v>
      </c>
      <c r="F143" s="246" t="s">
        <v>1053</v>
      </c>
      <c r="G143" s="244"/>
      <c r="H143" s="247">
        <v>83.400000000000006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167</v>
      </c>
      <c r="AU143" s="253" t="s">
        <v>81</v>
      </c>
      <c r="AV143" s="14" t="s">
        <v>81</v>
      </c>
      <c r="AW143" s="14" t="s">
        <v>33</v>
      </c>
      <c r="AX143" s="14" t="s">
        <v>72</v>
      </c>
      <c r="AY143" s="253" t="s">
        <v>157</v>
      </c>
    </row>
    <row r="144" s="15" customFormat="1">
      <c r="A144" s="15"/>
      <c r="B144" s="254"/>
      <c r="C144" s="255"/>
      <c r="D144" s="228" t="s">
        <v>167</v>
      </c>
      <c r="E144" s="256" t="s">
        <v>19</v>
      </c>
      <c r="F144" s="257" t="s">
        <v>170</v>
      </c>
      <c r="G144" s="255"/>
      <c r="H144" s="258">
        <v>83.400000000000006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4" t="s">
        <v>167</v>
      </c>
      <c r="AU144" s="264" t="s">
        <v>81</v>
      </c>
      <c r="AV144" s="15" t="s">
        <v>163</v>
      </c>
      <c r="AW144" s="15" t="s">
        <v>33</v>
      </c>
      <c r="AX144" s="15" t="s">
        <v>79</v>
      </c>
      <c r="AY144" s="264" t="s">
        <v>157</v>
      </c>
    </row>
    <row r="145" s="2" customFormat="1" ht="24.15" customHeight="1">
      <c r="A145" s="40"/>
      <c r="B145" s="41"/>
      <c r="C145" s="215" t="s">
        <v>254</v>
      </c>
      <c r="D145" s="215" t="s">
        <v>159</v>
      </c>
      <c r="E145" s="216" t="s">
        <v>717</v>
      </c>
      <c r="F145" s="217" t="s">
        <v>718</v>
      </c>
      <c r="G145" s="218" t="s">
        <v>101</v>
      </c>
      <c r="H145" s="219">
        <v>41.700000000000003</v>
      </c>
      <c r="I145" s="220"/>
      <c r="J145" s="221">
        <f>ROUND(I145*H145,2)</f>
        <v>0</v>
      </c>
      <c r="K145" s="217" t="s">
        <v>657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163</v>
      </c>
      <c r="AT145" s="226" t="s">
        <v>159</v>
      </c>
      <c r="AU145" s="226" t="s">
        <v>81</v>
      </c>
      <c r="AY145" s="19" t="s">
        <v>157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79</v>
      </c>
      <c r="BK145" s="227">
        <f>ROUND(I145*H145,2)</f>
        <v>0</v>
      </c>
      <c r="BL145" s="19" t="s">
        <v>163</v>
      </c>
      <c r="BM145" s="226" t="s">
        <v>351</v>
      </c>
    </row>
    <row r="146" s="2" customFormat="1">
      <c r="A146" s="40"/>
      <c r="B146" s="41"/>
      <c r="C146" s="42"/>
      <c r="D146" s="265" t="s">
        <v>175</v>
      </c>
      <c r="E146" s="42"/>
      <c r="F146" s="266" t="s">
        <v>719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175</v>
      </c>
      <c r="AU146" s="19" t="s">
        <v>81</v>
      </c>
    </row>
    <row r="147" s="14" customFormat="1">
      <c r="A147" s="14"/>
      <c r="B147" s="243"/>
      <c r="C147" s="244"/>
      <c r="D147" s="228" t="s">
        <v>167</v>
      </c>
      <c r="E147" s="245" t="s">
        <v>19</v>
      </c>
      <c r="F147" s="246" t="s">
        <v>1054</v>
      </c>
      <c r="G147" s="244"/>
      <c r="H147" s="247">
        <v>41.700000000000003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167</v>
      </c>
      <c r="AU147" s="253" t="s">
        <v>81</v>
      </c>
      <c r="AV147" s="14" t="s">
        <v>81</v>
      </c>
      <c r="AW147" s="14" t="s">
        <v>33</v>
      </c>
      <c r="AX147" s="14" t="s">
        <v>72</v>
      </c>
      <c r="AY147" s="253" t="s">
        <v>157</v>
      </c>
    </row>
    <row r="148" s="15" customFormat="1">
      <c r="A148" s="15"/>
      <c r="B148" s="254"/>
      <c r="C148" s="255"/>
      <c r="D148" s="228" t="s">
        <v>167</v>
      </c>
      <c r="E148" s="256" t="s">
        <v>19</v>
      </c>
      <c r="F148" s="257" t="s">
        <v>170</v>
      </c>
      <c r="G148" s="255"/>
      <c r="H148" s="258">
        <v>41.700000000000003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167</v>
      </c>
      <c r="AU148" s="264" t="s">
        <v>81</v>
      </c>
      <c r="AV148" s="15" t="s">
        <v>163</v>
      </c>
      <c r="AW148" s="15" t="s">
        <v>33</v>
      </c>
      <c r="AX148" s="15" t="s">
        <v>79</v>
      </c>
      <c r="AY148" s="264" t="s">
        <v>157</v>
      </c>
    </row>
    <row r="149" s="2" customFormat="1" ht="24.15" customHeight="1">
      <c r="A149" s="40"/>
      <c r="B149" s="41"/>
      <c r="C149" s="215" t="s">
        <v>265</v>
      </c>
      <c r="D149" s="215" t="s">
        <v>159</v>
      </c>
      <c r="E149" s="216" t="s">
        <v>721</v>
      </c>
      <c r="F149" s="217" t="s">
        <v>722</v>
      </c>
      <c r="G149" s="218" t="s">
        <v>234</v>
      </c>
      <c r="H149" s="219">
        <v>165.06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163</v>
      </c>
      <c r="AT149" s="226" t="s">
        <v>159</v>
      </c>
      <c r="AU149" s="226" t="s">
        <v>81</v>
      </c>
      <c r="AY149" s="19" t="s">
        <v>157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79</v>
      </c>
      <c r="BK149" s="227">
        <f>ROUND(I149*H149,2)</f>
        <v>0</v>
      </c>
      <c r="BL149" s="19" t="s">
        <v>163</v>
      </c>
      <c r="BM149" s="226" t="s">
        <v>361</v>
      </c>
    </row>
    <row r="150" s="13" customFormat="1">
      <c r="A150" s="13"/>
      <c r="B150" s="233"/>
      <c r="C150" s="234"/>
      <c r="D150" s="228" t="s">
        <v>167</v>
      </c>
      <c r="E150" s="235" t="s">
        <v>19</v>
      </c>
      <c r="F150" s="236" t="s">
        <v>723</v>
      </c>
      <c r="G150" s="234"/>
      <c r="H150" s="235" t="s">
        <v>19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167</v>
      </c>
      <c r="AU150" s="242" t="s">
        <v>81</v>
      </c>
      <c r="AV150" s="13" t="s">
        <v>79</v>
      </c>
      <c r="AW150" s="13" t="s">
        <v>33</v>
      </c>
      <c r="AX150" s="13" t="s">
        <v>72</v>
      </c>
      <c r="AY150" s="242" t="s">
        <v>157</v>
      </c>
    </row>
    <row r="151" s="14" customFormat="1">
      <c r="A151" s="14"/>
      <c r="B151" s="243"/>
      <c r="C151" s="244"/>
      <c r="D151" s="228" t="s">
        <v>167</v>
      </c>
      <c r="E151" s="245" t="s">
        <v>19</v>
      </c>
      <c r="F151" s="246" t="s">
        <v>1055</v>
      </c>
      <c r="G151" s="244"/>
      <c r="H151" s="247">
        <v>117.3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167</v>
      </c>
      <c r="AU151" s="253" t="s">
        <v>81</v>
      </c>
      <c r="AV151" s="14" t="s">
        <v>81</v>
      </c>
      <c r="AW151" s="14" t="s">
        <v>33</v>
      </c>
      <c r="AX151" s="14" t="s">
        <v>72</v>
      </c>
      <c r="AY151" s="253" t="s">
        <v>157</v>
      </c>
    </row>
    <row r="152" s="14" customFormat="1">
      <c r="A152" s="14"/>
      <c r="B152" s="243"/>
      <c r="C152" s="244"/>
      <c r="D152" s="228" t="s">
        <v>167</v>
      </c>
      <c r="E152" s="245" t="s">
        <v>19</v>
      </c>
      <c r="F152" s="246" t="s">
        <v>1056</v>
      </c>
      <c r="G152" s="244"/>
      <c r="H152" s="247">
        <v>-41.700000000000003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167</v>
      </c>
      <c r="AU152" s="253" t="s">
        <v>81</v>
      </c>
      <c r="AV152" s="14" t="s">
        <v>81</v>
      </c>
      <c r="AW152" s="14" t="s">
        <v>33</v>
      </c>
      <c r="AX152" s="14" t="s">
        <v>72</v>
      </c>
      <c r="AY152" s="253" t="s">
        <v>157</v>
      </c>
    </row>
    <row r="153" s="14" customFormat="1">
      <c r="A153" s="14"/>
      <c r="B153" s="243"/>
      <c r="C153" s="244"/>
      <c r="D153" s="228" t="s">
        <v>167</v>
      </c>
      <c r="E153" s="245" t="s">
        <v>19</v>
      </c>
      <c r="F153" s="246" t="s">
        <v>1057</v>
      </c>
      <c r="G153" s="244"/>
      <c r="H153" s="247">
        <v>16.100000000000001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167</v>
      </c>
      <c r="AU153" s="253" t="s">
        <v>81</v>
      </c>
      <c r="AV153" s="14" t="s">
        <v>81</v>
      </c>
      <c r="AW153" s="14" t="s">
        <v>33</v>
      </c>
      <c r="AX153" s="14" t="s">
        <v>72</v>
      </c>
      <c r="AY153" s="253" t="s">
        <v>157</v>
      </c>
    </row>
    <row r="154" s="15" customFormat="1">
      <c r="A154" s="15"/>
      <c r="B154" s="254"/>
      <c r="C154" s="255"/>
      <c r="D154" s="228" t="s">
        <v>167</v>
      </c>
      <c r="E154" s="256" t="s">
        <v>19</v>
      </c>
      <c r="F154" s="257" t="s">
        <v>170</v>
      </c>
      <c r="G154" s="255"/>
      <c r="H154" s="258">
        <v>91.699999999999989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167</v>
      </c>
      <c r="AU154" s="264" t="s">
        <v>81</v>
      </c>
      <c r="AV154" s="15" t="s">
        <v>163</v>
      </c>
      <c r="AW154" s="15" t="s">
        <v>33</v>
      </c>
      <c r="AX154" s="15" t="s">
        <v>72</v>
      </c>
      <c r="AY154" s="264" t="s">
        <v>157</v>
      </c>
    </row>
    <row r="155" s="14" customFormat="1">
      <c r="A155" s="14"/>
      <c r="B155" s="243"/>
      <c r="C155" s="244"/>
      <c r="D155" s="228" t="s">
        <v>167</v>
      </c>
      <c r="E155" s="245" t="s">
        <v>19</v>
      </c>
      <c r="F155" s="246" t="s">
        <v>1058</v>
      </c>
      <c r="G155" s="244"/>
      <c r="H155" s="247">
        <v>165.06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167</v>
      </c>
      <c r="AU155" s="253" t="s">
        <v>81</v>
      </c>
      <c r="AV155" s="14" t="s">
        <v>81</v>
      </c>
      <c r="AW155" s="14" t="s">
        <v>33</v>
      </c>
      <c r="AX155" s="14" t="s">
        <v>72</v>
      </c>
      <c r="AY155" s="253" t="s">
        <v>157</v>
      </c>
    </row>
    <row r="156" s="15" customFormat="1">
      <c r="A156" s="15"/>
      <c r="B156" s="254"/>
      <c r="C156" s="255"/>
      <c r="D156" s="228" t="s">
        <v>167</v>
      </c>
      <c r="E156" s="256" t="s">
        <v>19</v>
      </c>
      <c r="F156" s="257" t="s">
        <v>170</v>
      </c>
      <c r="G156" s="255"/>
      <c r="H156" s="258">
        <v>165.06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167</v>
      </c>
      <c r="AU156" s="264" t="s">
        <v>81</v>
      </c>
      <c r="AV156" s="15" t="s">
        <v>163</v>
      </c>
      <c r="AW156" s="15" t="s">
        <v>33</v>
      </c>
      <c r="AX156" s="15" t="s">
        <v>79</v>
      </c>
      <c r="AY156" s="264" t="s">
        <v>157</v>
      </c>
    </row>
    <row r="157" s="2" customFormat="1" ht="24.15" customHeight="1">
      <c r="A157" s="40"/>
      <c r="B157" s="41"/>
      <c r="C157" s="215" t="s">
        <v>269</v>
      </c>
      <c r="D157" s="215" t="s">
        <v>159</v>
      </c>
      <c r="E157" s="216" t="s">
        <v>728</v>
      </c>
      <c r="F157" s="217" t="s">
        <v>1059</v>
      </c>
      <c r="G157" s="218" t="s">
        <v>101</v>
      </c>
      <c r="H157" s="219">
        <v>83.400000000000006</v>
      </c>
      <c r="I157" s="220"/>
      <c r="J157" s="221">
        <f>ROUND(I157*H157,2)</f>
        <v>0</v>
      </c>
      <c r="K157" s="217" t="s">
        <v>657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163</v>
      </c>
      <c r="AT157" s="226" t="s">
        <v>159</v>
      </c>
      <c r="AU157" s="226" t="s">
        <v>81</v>
      </c>
      <c r="AY157" s="19" t="s">
        <v>157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79</v>
      </c>
      <c r="BK157" s="227">
        <f>ROUND(I157*H157,2)</f>
        <v>0</v>
      </c>
      <c r="BL157" s="19" t="s">
        <v>163</v>
      </c>
      <c r="BM157" s="226" t="s">
        <v>371</v>
      </c>
    </row>
    <row r="158" s="2" customFormat="1">
      <c r="A158" s="40"/>
      <c r="B158" s="41"/>
      <c r="C158" s="42"/>
      <c r="D158" s="265" t="s">
        <v>175</v>
      </c>
      <c r="E158" s="42"/>
      <c r="F158" s="266" t="s">
        <v>729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175</v>
      </c>
      <c r="AU158" s="19" t="s">
        <v>81</v>
      </c>
    </row>
    <row r="159" s="14" customFormat="1">
      <c r="A159" s="14"/>
      <c r="B159" s="243"/>
      <c r="C159" s="244"/>
      <c r="D159" s="228" t="s">
        <v>167</v>
      </c>
      <c r="E159" s="245" t="s">
        <v>19</v>
      </c>
      <c r="F159" s="246" t="s">
        <v>1055</v>
      </c>
      <c r="G159" s="244"/>
      <c r="H159" s="247">
        <v>117.3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167</v>
      </c>
      <c r="AU159" s="253" t="s">
        <v>81</v>
      </c>
      <c r="AV159" s="14" t="s">
        <v>81</v>
      </c>
      <c r="AW159" s="14" t="s">
        <v>33</v>
      </c>
      <c r="AX159" s="14" t="s">
        <v>72</v>
      </c>
      <c r="AY159" s="253" t="s">
        <v>157</v>
      </c>
    </row>
    <row r="160" s="14" customFormat="1">
      <c r="A160" s="14"/>
      <c r="B160" s="243"/>
      <c r="C160" s="244"/>
      <c r="D160" s="228" t="s">
        <v>167</v>
      </c>
      <c r="E160" s="245" t="s">
        <v>19</v>
      </c>
      <c r="F160" s="246" t="s">
        <v>1060</v>
      </c>
      <c r="G160" s="244"/>
      <c r="H160" s="247">
        <v>-6.9000000000000004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167</v>
      </c>
      <c r="AU160" s="253" t="s">
        <v>81</v>
      </c>
      <c r="AV160" s="14" t="s">
        <v>81</v>
      </c>
      <c r="AW160" s="14" t="s">
        <v>33</v>
      </c>
      <c r="AX160" s="14" t="s">
        <v>72</v>
      </c>
      <c r="AY160" s="253" t="s">
        <v>157</v>
      </c>
    </row>
    <row r="161" s="14" customFormat="1">
      <c r="A161" s="14"/>
      <c r="B161" s="243"/>
      <c r="C161" s="244"/>
      <c r="D161" s="228" t="s">
        <v>167</v>
      </c>
      <c r="E161" s="245" t="s">
        <v>19</v>
      </c>
      <c r="F161" s="246" t="s">
        <v>1061</v>
      </c>
      <c r="G161" s="244"/>
      <c r="H161" s="247">
        <v>-27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167</v>
      </c>
      <c r="AU161" s="253" t="s">
        <v>81</v>
      </c>
      <c r="AV161" s="14" t="s">
        <v>81</v>
      </c>
      <c r="AW161" s="14" t="s">
        <v>33</v>
      </c>
      <c r="AX161" s="14" t="s">
        <v>72</v>
      </c>
      <c r="AY161" s="253" t="s">
        <v>157</v>
      </c>
    </row>
    <row r="162" s="15" customFormat="1">
      <c r="A162" s="15"/>
      <c r="B162" s="254"/>
      <c r="C162" s="255"/>
      <c r="D162" s="228" t="s">
        <v>167</v>
      </c>
      <c r="E162" s="256" t="s">
        <v>19</v>
      </c>
      <c r="F162" s="257" t="s">
        <v>170</v>
      </c>
      <c r="G162" s="255"/>
      <c r="H162" s="258">
        <v>83.399999999999991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167</v>
      </c>
      <c r="AU162" s="264" t="s">
        <v>81</v>
      </c>
      <c r="AV162" s="15" t="s">
        <v>163</v>
      </c>
      <c r="AW162" s="15" t="s">
        <v>33</v>
      </c>
      <c r="AX162" s="15" t="s">
        <v>79</v>
      </c>
      <c r="AY162" s="264" t="s">
        <v>157</v>
      </c>
    </row>
    <row r="163" s="2" customFormat="1" ht="16.5" customHeight="1">
      <c r="A163" s="40"/>
      <c r="B163" s="41"/>
      <c r="C163" s="267" t="s">
        <v>275</v>
      </c>
      <c r="D163" s="267" t="s">
        <v>276</v>
      </c>
      <c r="E163" s="268" t="s">
        <v>733</v>
      </c>
      <c r="F163" s="269" t="s">
        <v>734</v>
      </c>
      <c r="G163" s="270" t="s">
        <v>234</v>
      </c>
      <c r="H163" s="271">
        <v>79.230000000000004</v>
      </c>
      <c r="I163" s="272"/>
      <c r="J163" s="273">
        <f>ROUND(I163*H163,2)</f>
        <v>0</v>
      </c>
      <c r="K163" s="269" t="s">
        <v>657</v>
      </c>
      <c r="L163" s="274"/>
      <c r="M163" s="275" t="s">
        <v>19</v>
      </c>
      <c r="N163" s="276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214</v>
      </c>
      <c r="AT163" s="226" t="s">
        <v>276</v>
      </c>
      <c r="AU163" s="226" t="s">
        <v>81</v>
      </c>
      <c r="AY163" s="19" t="s">
        <v>157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79</v>
      </c>
      <c r="BK163" s="227">
        <f>ROUND(I163*H163,2)</f>
        <v>0</v>
      </c>
      <c r="BL163" s="19" t="s">
        <v>163</v>
      </c>
      <c r="BM163" s="226" t="s">
        <v>382</v>
      </c>
    </row>
    <row r="164" s="13" customFormat="1">
      <c r="A164" s="13"/>
      <c r="B164" s="233"/>
      <c r="C164" s="234"/>
      <c r="D164" s="228" t="s">
        <v>167</v>
      </c>
      <c r="E164" s="235" t="s">
        <v>19</v>
      </c>
      <c r="F164" s="236" t="s">
        <v>735</v>
      </c>
      <c r="G164" s="234"/>
      <c r="H164" s="235" t="s">
        <v>19</v>
      </c>
      <c r="I164" s="237"/>
      <c r="J164" s="234"/>
      <c r="K164" s="234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167</v>
      </c>
      <c r="AU164" s="242" t="s">
        <v>81</v>
      </c>
      <c r="AV164" s="13" t="s">
        <v>79</v>
      </c>
      <c r="AW164" s="13" t="s">
        <v>33</v>
      </c>
      <c r="AX164" s="13" t="s">
        <v>72</v>
      </c>
      <c r="AY164" s="242" t="s">
        <v>157</v>
      </c>
    </row>
    <row r="165" s="14" customFormat="1">
      <c r="A165" s="14"/>
      <c r="B165" s="243"/>
      <c r="C165" s="244"/>
      <c r="D165" s="228" t="s">
        <v>167</v>
      </c>
      <c r="E165" s="245" t="s">
        <v>19</v>
      </c>
      <c r="F165" s="246" t="s">
        <v>1062</v>
      </c>
      <c r="G165" s="244"/>
      <c r="H165" s="247">
        <v>79.230000000000004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167</v>
      </c>
      <c r="AU165" s="253" t="s">
        <v>81</v>
      </c>
      <c r="AV165" s="14" t="s">
        <v>81</v>
      </c>
      <c r="AW165" s="14" t="s">
        <v>33</v>
      </c>
      <c r="AX165" s="14" t="s">
        <v>72</v>
      </c>
      <c r="AY165" s="253" t="s">
        <v>157</v>
      </c>
    </row>
    <row r="166" s="15" customFormat="1">
      <c r="A166" s="15"/>
      <c r="B166" s="254"/>
      <c r="C166" s="255"/>
      <c r="D166" s="228" t="s">
        <v>167</v>
      </c>
      <c r="E166" s="256" t="s">
        <v>19</v>
      </c>
      <c r="F166" s="257" t="s">
        <v>170</v>
      </c>
      <c r="G166" s="255"/>
      <c r="H166" s="258">
        <v>79.230000000000004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167</v>
      </c>
      <c r="AU166" s="264" t="s">
        <v>81</v>
      </c>
      <c r="AV166" s="15" t="s">
        <v>163</v>
      </c>
      <c r="AW166" s="15" t="s">
        <v>33</v>
      </c>
      <c r="AX166" s="15" t="s">
        <v>79</v>
      </c>
      <c r="AY166" s="264" t="s">
        <v>157</v>
      </c>
    </row>
    <row r="167" s="2" customFormat="1" ht="37.8" customHeight="1">
      <c r="A167" s="40"/>
      <c r="B167" s="41"/>
      <c r="C167" s="215" t="s">
        <v>282</v>
      </c>
      <c r="D167" s="215" t="s">
        <v>159</v>
      </c>
      <c r="E167" s="216" t="s">
        <v>270</v>
      </c>
      <c r="F167" s="217" t="s">
        <v>737</v>
      </c>
      <c r="G167" s="218" t="s">
        <v>101</v>
      </c>
      <c r="H167" s="219">
        <v>24.456</v>
      </c>
      <c r="I167" s="220"/>
      <c r="J167" s="221">
        <f>ROUND(I167*H167,2)</f>
        <v>0</v>
      </c>
      <c r="K167" s="217" t="s">
        <v>657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163</v>
      </c>
      <c r="AT167" s="226" t="s">
        <v>159</v>
      </c>
      <c r="AU167" s="226" t="s">
        <v>81</v>
      </c>
      <c r="AY167" s="19" t="s">
        <v>157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79</v>
      </c>
      <c r="BK167" s="227">
        <f>ROUND(I167*H167,2)</f>
        <v>0</v>
      </c>
      <c r="BL167" s="19" t="s">
        <v>163</v>
      </c>
      <c r="BM167" s="226" t="s">
        <v>395</v>
      </c>
    </row>
    <row r="168" s="2" customFormat="1">
      <c r="A168" s="40"/>
      <c r="B168" s="41"/>
      <c r="C168" s="42"/>
      <c r="D168" s="265" t="s">
        <v>175</v>
      </c>
      <c r="E168" s="42"/>
      <c r="F168" s="266" t="s">
        <v>738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175</v>
      </c>
      <c r="AU168" s="19" t="s">
        <v>81</v>
      </c>
    </row>
    <row r="169" s="14" customFormat="1">
      <c r="A169" s="14"/>
      <c r="B169" s="243"/>
      <c r="C169" s="244"/>
      <c r="D169" s="228" t="s">
        <v>167</v>
      </c>
      <c r="E169" s="245" t="s">
        <v>19</v>
      </c>
      <c r="F169" s="246" t="s">
        <v>1063</v>
      </c>
      <c r="G169" s="244"/>
      <c r="H169" s="247">
        <v>22.727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167</v>
      </c>
      <c r="AU169" s="253" t="s">
        <v>81</v>
      </c>
      <c r="AV169" s="14" t="s">
        <v>81</v>
      </c>
      <c r="AW169" s="14" t="s">
        <v>33</v>
      </c>
      <c r="AX169" s="14" t="s">
        <v>72</v>
      </c>
      <c r="AY169" s="253" t="s">
        <v>157</v>
      </c>
    </row>
    <row r="170" s="14" customFormat="1">
      <c r="A170" s="14"/>
      <c r="B170" s="243"/>
      <c r="C170" s="244"/>
      <c r="D170" s="228" t="s">
        <v>167</v>
      </c>
      <c r="E170" s="245" t="s">
        <v>19</v>
      </c>
      <c r="F170" s="246" t="s">
        <v>1064</v>
      </c>
      <c r="G170" s="244"/>
      <c r="H170" s="247">
        <v>1.7290000000000001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167</v>
      </c>
      <c r="AU170" s="253" t="s">
        <v>81</v>
      </c>
      <c r="AV170" s="14" t="s">
        <v>81</v>
      </c>
      <c r="AW170" s="14" t="s">
        <v>33</v>
      </c>
      <c r="AX170" s="14" t="s">
        <v>72</v>
      </c>
      <c r="AY170" s="253" t="s">
        <v>157</v>
      </c>
    </row>
    <row r="171" s="15" customFormat="1">
      <c r="A171" s="15"/>
      <c r="B171" s="254"/>
      <c r="C171" s="255"/>
      <c r="D171" s="228" t="s">
        <v>167</v>
      </c>
      <c r="E171" s="256" t="s">
        <v>19</v>
      </c>
      <c r="F171" s="257" t="s">
        <v>170</v>
      </c>
      <c r="G171" s="255"/>
      <c r="H171" s="258">
        <v>24.456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4" t="s">
        <v>167</v>
      </c>
      <c r="AU171" s="264" t="s">
        <v>81</v>
      </c>
      <c r="AV171" s="15" t="s">
        <v>163</v>
      </c>
      <c r="AW171" s="15" t="s">
        <v>33</v>
      </c>
      <c r="AX171" s="15" t="s">
        <v>79</v>
      </c>
      <c r="AY171" s="264" t="s">
        <v>157</v>
      </c>
    </row>
    <row r="172" s="2" customFormat="1" ht="16.5" customHeight="1">
      <c r="A172" s="40"/>
      <c r="B172" s="41"/>
      <c r="C172" s="267" t="s">
        <v>290</v>
      </c>
      <c r="D172" s="267" t="s">
        <v>276</v>
      </c>
      <c r="E172" s="268" t="s">
        <v>744</v>
      </c>
      <c r="F172" s="269" t="s">
        <v>745</v>
      </c>
      <c r="G172" s="270" t="s">
        <v>234</v>
      </c>
      <c r="H172" s="271">
        <v>48.911999999999999</v>
      </c>
      <c r="I172" s="272"/>
      <c r="J172" s="273">
        <f>ROUND(I172*H172,2)</f>
        <v>0</v>
      </c>
      <c r="K172" s="269" t="s">
        <v>657</v>
      </c>
      <c r="L172" s="274"/>
      <c r="M172" s="275" t="s">
        <v>19</v>
      </c>
      <c r="N172" s="276" t="s">
        <v>43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214</v>
      </c>
      <c r="AT172" s="226" t="s">
        <v>276</v>
      </c>
      <c r="AU172" s="226" t="s">
        <v>81</v>
      </c>
      <c r="AY172" s="19" t="s">
        <v>157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79</v>
      </c>
      <c r="BK172" s="227">
        <f>ROUND(I172*H172,2)</f>
        <v>0</v>
      </c>
      <c r="BL172" s="19" t="s">
        <v>163</v>
      </c>
      <c r="BM172" s="226" t="s">
        <v>407</v>
      </c>
    </row>
    <row r="173" s="14" customFormat="1">
      <c r="A173" s="14"/>
      <c r="B173" s="243"/>
      <c r="C173" s="244"/>
      <c r="D173" s="228" t="s">
        <v>167</v>
      </c>
      <c r="E173" s="245" t="s">
        <v>19</v>
      </c>
      <c r="F173" s="246" t="s">
        <v>1065</v>
      </c>
      <c r="G173" s="244"/>
      <c r="H173" s="247">
        <v>48.911999999999999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167</v>
      </c>
      <c r="AU173" s="253" t="s">
        <v>81</v>
      </c>
      <c r="AV173" s="14" t="s">
        <v>81</v>
      </c>
      <c r="AW173" s="14" t="s">
        <v>33</v>
      </c>
      <c r="AX173" s="14" t="s">
        <v>72</v>
      </c>
      <c r="AY173" s="253" t="s">
        <v>157</v>
      </c>
    </row>
    <row r="174" s="15" customFormat="1">
      <c r="A174" s="15"/>
      <c r="B174" s="254"/>
      <c r="C174" s="255"/>
      <c r="D174" s="228" t="s">
        <v>167</v>
      </c>
      <c r="E174" s="256" t="s">
        <v>19</v>
      </c>
      <c r="F174" s="257" t="s">
        <v>170</v>
      </c>
      <c r="G174" s="255"/>
      <c r="H174" s="258">
        <v>48.911999999999999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167</v>
      </c>
      <c r="AU174" s="264" t="s">
        <v>81</v>
      </c>
      <c r="AV174" s="15" t="s">
        <v>163</v>
      </c>
      <c r="AW174" s="15" t="s">
        <v>33</v>
      </c>
      <c r="AX174" s="15" t="s">
        <v>79</v>
      </c>
      <c r="AY174" s="264" t="s">
        <v>157</v>
      </c>
    </row>
    <row r="175" s="12" customFormat="1" ht="22.8" customHeight="1">
      <c r="A175" s="12"/>
      <c r="B175" s="199"/>
      <c r="C175" s="200"/>
      <c r="D175" s="201" t="s">
        <v>71</v>
      </c>
      <c r="E175" s="213" t="s">
        <v>180</v>
      </c>
      <c r="F175" s="213" t="s">
        <v>1066</v>
      </c>
      <c r="G175" s="200"/>
      <c r="H175" s="200"/>
      <c r="I175" s="203"/>
      <c r="J175" s="214">
        <f>BK175</f>
        <v>0</v>
      </c>
      <c r="K175" s="200"/>
      <c r="L175" s="205"/>
      <c r="M175" s="206"/>
      <c r="N175" s="207"/>
      <c r="O175" s="207"/>
      <c r="P175" s="208">
        <f>SUM(P176:P187)</f>
        <v>0</v>
      </c>
      <c r="Q175" s="207"/>
      <c r="R175" s="208">
        <f>SUM(R176:R187)</f>
        <v>0</v>
      </c>
      <c r="S175" s="207"/>
      <c r="T175" s="209">
        <f>SUM(T176:T187)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79</v>
      </c>
      <c r="AT175" s="211" t="s">
        <v>71</v>
      </c>
      <c r="AU175" s="211" t="s">
        <v>79</v>
      </c>
      <c r="AY175" s="210" t="s">
        <v>157</v>
      </c>
      <c r="BK175" s="212">
        <f>SUM(BK176:BK187)</f>
        <v>0</v>
      </c>
    </row>
    <row r="176" s="2" customFormat="1" ht="16.5" customHeight="1">
      <c r="A176" s="40"/>
      <c r="B176" s="41"/>
      <c r="C176" s="215" t="s">
        <v>295</v>
      </c>
      <c r="D176" s="215" t="s">
        <v>159</v>
      </c>
      <c r="E176" s="216" t="s">
        <v>1067</v>
      </c>
      <c r="F176" s="217" t="s">
        <v>1068</v>
      </c>
      <c r="G176" s="218" t="s">
        <v>217</v>
      </c>
      <c r="H176" s="219">
        <v>384.5</v>
      </c>
      <c r="I176" s="220"/>
      <c r="J176" s="221">
        <f>ROUND(I176*H176,2)</f>
        <v>0</v>
      </c>
      <c r="K176" s="217" t="s">
        <v>657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163</v>
      </c>
      <c r="AT176" s="226" t="s">
        <v>159</v>
      </c>
      <c r="AU176" s="226" t="s">
        <v>81</v>
      </c>
      <c r="AY176" s="19" t="s">
        <v>157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79</v>
      </c>
      <c r="BK176" s="227">
        <f>ROUND(I176*H176,2)</f>
        <v>0</v>
      </c>
      <c r="BL176" s="19" t="s">
        <v>163</v>
      </c>
      <c r="BM176" s="226" t="s">
        <v>418</v>
      </c>
    </row>
    <row r="177" s="2" customFormat="1">
      <c r="A177" s="40"/>
      <c r="B177" s="41"/>
      <c r="C177" s="42"/>
      <c r="D177" s="265" t="s">
        <v>175</v>
      </c>
      <c r="E177" s="42"/>
      <c r="F177" s="266" t="s">
        <v>1069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175</v>
      </c>
      <c r="AU177" s="19" t="s">
        <v>81</v>
      </c>
    </row>
    <row r="178" s="14" customFormat="1">
      <c r="A178" s="14"/>
      <c r="B178" s="243"/>
      <c r="C178" s="244"/>
      <c r="D178" s="228" t="s">
        <v>167</v>
      </c>
      <c r="E178" s="245" t="s">
        <v>19</v>
      </c>
      <c r="F178" s="246" t="s">
        <v>1070</v>
      </c>
      <c r="G178" s="244"/>
      <c r="H178" s="247">
        <v>384.5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167</v>
      </c>
      <c r="AU178" s="253" t="s">
        <v>81</v>
      </c>
      <c r="AV178" s="14" t="s">
        <v>81</v>
      </c>
      <c r="AW178" s="14" t="s">
        <v>33</v>
      </c>
      <c r="AX178" s="14" t="s">
        <v>72</v>
      </c>
      <c r="AY178" s="253" t="s">
        <v>157</v>
      </c>
    </row>
    <row r="179" s="15" customFormat="1">
      <c r="A179" s="15"/>
      <c r="B179" s="254"/>
      <c r="C179" s="255"/>
      <c r="D179" s="228" t="s">
        <v>167</v>
      </c>
      <c r="E179" s="256" t="s">
        <v>19</v>
      </c>
      <c r="F179" s="257" t="s">
        <v>170</v>
      </c>
      <c r="G179" s="255"/>
      <c r="H179" s="258">
        <v>384.5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167</v>
      </c>
      <c r="AU179" s="264" t="s">
        <v>81</v>
      </c>
      <c r="AV179" s="15" t="s">
        <v>163</v>
      </c>
      <c r="AW179" s="15" t="s">
        <v>33</v>
      </c>
      <c r="AX179" s="15" t="s">
        <v>79</v>
      </c>
      <c r="AY179" s="264" t="s">
        <v>157</v>
      </c>
    </row>
    <row r="180" s="2" customFormat="1" ht="16.5" customHeight="1">
      <c r="A180" s="40"/>
      <c r="B180" s="41"/>
      <c r="C180" s="215" t="s">
        <v>207</v>
      </c>
      <c r="D180" s="215" t="s">
        <v>159</v>
      </c>
      <c r="E180" s="216" t="s">
        <v>1071</v>
      </c>
      <c r="F180" s="217" t="s">
        <v>1072</v>
      </c>
      <c r="G180" s="218" t="s">
        <v>217</v>
      </c>
      <c r="H180" s="219">
        <v>48.5</v>
      </c>
      <c r="I180" s="220"/>
      <c r="J180" s="221">
        <f>ROUND(I180*H180,2)</f>
        <v>0</v>
      </c>
      <c r="K180" s="217" t="s">
        <v>657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163</v>
      </c>
      <c r="AT180" s="226" t="s">
        <v>159</v>
      </c>
      <c r="AU180" s="226" t="s">
        <v>81</v>
      </c>
      <c r="AY180" s="19" t="s">
        <v>157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79</v>
      </c>
      <c r="BK180" s="227">
        <f>ROUND(I180*H180,2)</f>
        <v>0</v>
      </c>
      <c r="BL180" s="19" t="s">
        <v>163</v>
      </c>
      <c r="BM180" s="226" t="s">
        <v>428</v>
      </c>
    </row>
    <row r="181" s="2" customFormat="1">
      <c r="A181" s="40"/>
      <c r="B181" s="41"/>
      <c r="C181" s="42"/>
      <c r="D181" s="265" t="s">
        <v>175</v>
      </c>
      <c r="E181" s="42"/>
      <c r="F181" s="266" t="s">
        <v>1073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175</v>
      </c>
      <c r="AU181" s="19" t="s">
        <v>81</v>
      </c>
    </row>
    <row r="182" s="2" customFormat="1" ht="16.5" customHeight="1">
      <c r="A182" s="40"/>
      <c r="B182" s="41"/>
      <c r="C182" s="215" t="s">
        <v>7</v>
      </c>
      <c r="D182" s="215" t="s">
        <v>159</v>
      </c>
      <c r="E182" s="216" t="s">
        <v>1074</v>
      </c>
      <c r="F182" s="217" t="s">
        <v>1075</v>
      </c>
      <c r="G182" s="218" t="s">
        <v>217</v>
      </c>
      <c r="H182" s="219">
        <v>336</v>
      </c>
      <c r="I182" s="220"/>
      <c r="J182" s="221">
        <f>ROUND(I182*H182,2)</f>
        <v>0</v>
      </c>
      <c r="K182" s="217" t="s">
        <v>657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163</v>
      </c>
      <c r="AT182" s="226" t="s">
        <v>159</v>
      </c>
      <c r="AU182" s="226" t="s">
        <v>81</v>
      </c>
      <c r="AY182" s="19" t="s">
        <v>157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79</v>
      </c>
      <c r="BK182" s="227">
        <f>ROUND(I182*H182,2)</f>
        <v>0</v>
      </c>
      <c r="BL182" s="19" t="s">
        <v>163</v>
      </c>
      <c r="BM182" s="226" t="s">
        <v>441</v>
      </c>
    </row>
    <row r="183" s="2" customFormat="1">
      <c r="A183" s="40"/>
      <c r="B183" s="41"/>
      <c r="C183" s="42"/>
      <c r="D183" s="265" t="s">
        <v>175</v>
      </c>
      <c r="E183" s="42"/>
      <c r="F183" s="266" t="s">
        <v>1076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175</v>
      </c>
      <c r="AU183" s="19" t="s">
        <v>81</v>
      </c>
    </row>
    <row r="184" s="2" customFormat="1" ht="21.75" customHeight="1">
      <c r="A184" s="40"/>
      <c r="B184" s="41"/>
      <c r="C184" s="215" t="s">
        <v>327</v>
      </c>
      <c r="D184" s="215" t="s">
        <v>159</v>
      </c>
      <c r="E184" s="216" t="s">
        <v>1077</v>
      </c>
      <c r="F184" s="217" t="s">
        <v>1078</v>
      </c>
      <c r="G184" s="218" t="s">
        <v>101</v>
      </c>
      <c r="H184" s="219">
        <v>2.7250000000000001</v>
      </c>
      <c r="I184" s="220"/>
      <c r="J184" s="221">
        <f>ROUND(I184*H184,2)</f>
        <v>0</v>
      </c>
      <c r="K184" s="217" t="s">
        <v>657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163</v>
      </c>
      <c r="AT184" s="226" t="s">
        <v>159</v>
      </c>
      <c r="AU184" s="226" t="s">
        <v>81</v>
      </c>
      <c r="AY184" s="19" t="s">
        <v>157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79</v>
      </c>
      <c r="BK184" s="227">
        <f>ROUND(I184*H184,2)</f>
        <v>0</v>
      </c>
      <c r="BL184" s="19" t="s">
        <v>163</v>
      </c>
      <c r="BM184" s="226" t="s">
        <v>451</v>
      </c>
    </row>
    <row r="185" s="2" customFormat="1">
      <c r="A185" s="40"/>
      <c r="B185" s="41"/>
      <c r="C185" s="42"/>
      <c r="D185" s="265" t="s">
        <v>175</v>
      </c>
      <c r="E185" s="42"/>
      <c r="F185" s="266" t="s">
        <v>1079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175</v>
      </c>
      <c r="AU185" s="19" t="s">
        <v>81</v>
      </c>
    </row>
    <row r="186" s="14" customFormat="1">
      <c r="A186" s="14"/>
      <c r="B186" s="243"/>
      <c r="C186" s="244"/>
      <c r="D186" s="228" t="s">
        <v>167</v>
      </c>
      <c r="E186" s="245" t="s">
        <v>19</v>
      </c>
      <c r="F186" s="246" t="s">
        <v>1080</v>
      </c>
      <c r="G186" s="244"/>
      <c r="H186" s="247">
        <v>2.7250000000000001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167</v>
      </c>
      <c r="AU186" s="253" t="s">
        <v>81</v>
      </c>
      <c r="AV186" s="14" t="s">
        <v>81</v>
      </c>
      <c r="AW186" s="14" t="s">
        <v>33</v>
      </c>
      <c r="AX186" s="14" t="s">
        <v>72</v>
      </c>
      <c r="AY186" s="253" t="s">
        <v>157</v>
      </c>
    </row>
    <row r="187" s="15" customFormat="1">
      <c r="A187" s="15"/>
      <c r="B187" s="254"/>
      <c r="C187" s="255"/>
      <c r="D187" s="228" t="s">
        <v>167</v>
      </c>
      <c r="E187" s="256" t="s">
        <v>19</v>
      </c>
      <c r="F187" s="257" t="s">
        <v>170</v>
      </c>
      <c r="G187" s="255"/>
      <c r="H187" s="258">
        <v>2.7250000000000001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4" t="s">
        <v>167</v>
      </c>
      <c r="AU187" s="264" t="s">
        <v>81</v>
      </c>
      <c r="AV187" s="15" t="s">
        <v>163</v>
      </c>
      <c r="AW187" s="15" t="s">
        <v>33</v>
      </c>
      <c r="AX187" s="15" t="s">
        <v>79</v>
      </c>
      <c r="AY187" s="264" t="s">
        <v>157</v>
      </c>
    </row>
    <row r="188" s="12" customFormat="1" ht="22.8" customHeight="1">
      <c r="A188" s="12"/>
      <c r="B188" s="199"/>
      <c r="C188" s="200"/>
      <c r="D188" s="201" t="s">
        <v>71</v>
      </c>
      <c r="E188" s="213" t="s">
        <v>163</v>
      </c>
      <c r="F188" s="213" t="s">
        <v>333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SUM(P189:P197)</f>
        <v>0</v>
      </c>
      <c r="Q188" s="207"/>
      <c r="R188" s="208">
        <f>SUM(R189:R197)</f>
        <v>0</v>
      </c>
      <c r="S188" s="207"/>
      <c r="T188" s="209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79</v>
      </c>
      <c r="AT188" s="211" t="s">
        <v>71</v>
      </c>
      <c r="AU188" s="211" t="s">
        <v>79</v>
      </c>
      <c r="AY188" s="210" t="s">
        <v>157</v>
      </c>
      <c r="BK188" s="212">
        <f>SUM(BK189:BK197)</f>
        <v>0</v>
      </c>
    </row>
    <row r="189" s="2" customFormat="1" ht="16.5" customHeight="1">
      <c r="A189" s="40"/>
      <c r="B189" s="41"/>
      <c r="C189" s="215" t="s">
        <v>334</v>
      </c>
      <c r="D189" s="215" t="s">
        <v>159</v>
      </c>
      <c r="E189" s="216" t="s">
        <v>335</v>
      </c>
      <c r="F189" s="217" t="s">
        <v>1081</v>
      </c>
      <c r="G189" s="218" t="s">
        <v>101</v>
      </c>
      <c r="H189" s="219">
        <v>6.9000000000000004</v>
      </c>
      <c r="I189" s="220"/>
      <c r="J189" s="221">
        <f>ROUND(I189*H189,2)</f>
        <v>0</v>
      </c>
      <c r="K189" s="217" t="s">
        <v>657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163</v>
      </c>
      <c r="AT189" s="226" t="s">
        <v>159</v>
      </c>
      <c r="AU189" s="226" t="s">
        <v>81</v>
      </c>
      <c r="AY189" s="19" t="s">
        <v>157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79</v>
      </c>
      <c r="BK189" s="227">
        <f>ROUND(I189*H189,2)</f>
        <v>0</v>
      </c>
      <c r="BL189" s="19" t="s">
        <v>163</v>
      </c>
      <c r="BM189" s="226" t="s">
        <v>460</v>
      </c>
    </row>
    <row r="190" s="2" customFormat="1">
      <c r="A190" s="40"/>
      <c r="B190" s="41"/>
      <c r="C190" s="42"/>
      <c r="D190" s="265" t="s">
        <v>175</v>
      </c>
      <c r="E190" s="42"/>
      <c r="F190" s="266" t="s">
        <v>1082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175</v>
      </c>
      <c r="AU190" s="19" t="s">
        <v>81</v>
      </c>
    </row>
    <row r="191" s="14" customFormat="1">
      <c r="A191" s="14"/>
      <c r="B191" s="243"/>
      <c r="C191" s="244"/>
      <c r="D191" s="228" t="s">
        <v>167</v>
      </c>
      <c r="E191" s="245" t="s">
        <v>19</v>
      </c>
      <c r="F191" s="246" t="s">
        <v>1083</v>
      </c>
      <c r="G191" s="244"/>
      <c r="H191" s="247">
        <v>6.2999999999999998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167</v>
      </c>
      <c r="AU191" s="253" t="s">
        <v>81</v>
      </c>
      <c r="AV191" s="14" t="s">
        <v>81</v>
      </c>
      <c r="AW191" s="14" t="s">
        <v>33</v>
      </c>
      <c r="AX191" s="14" t="s">
        <v>72</v>
      </c>
      <c r="AY191" s="253" t="s">
        <v>157</v>
      </c>
    </row>
    <row r="192" s="14" customFormat="1">
      <c r="A192" s="14"/>
      <c r="B192" s="243"/>
      <c r="C192" s="244"/>
      <c r="D192" s="228" t="s">
        <v>167</v>
      </c>
      <c r="E192" s="245" t="s">
        <v>19</v>
      </c>
      <c r="F192" s="246" t="s">
        <v>1084</v>
      </c>
      <c r="G192" s="244"/>
      <c r="H192" s="247">
        <v>0.59999999999999998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167</v>
      </c>
      <c r="AU192" s="253" t="s">
        <v>81</v>
      </c>
      <c r="AV192" s="14" t="s">
        <v>81</v>
      </c>
      <c r="AW192" s="14" t="s">
        <v>33</v>
      </c>
      <c r="AX192" s="14" t="s">
        <v>72</v>
      </c>
      <c r="AY192" s="253" t="s">
        <v>157</v>
      </c>
    </row>
    <row r="193" s="15" customFormat="1">
      <c r="A193" s="15"/>
      <c r="B193" s="254"/>
      <c r="C193" s="255"/>
      <c r="D193" s="228" t="s">
        <v>167</v>
      </c>
      <c r="E193" s="256" t="s">
        <v>19</v>
      </c>
      <c r="F193" s="257" t="s">
        <v>170</v>
      </c>
      <c r="G193" s="255"/>
      <c r="H193" s="258">
        <v>6.8999999999999995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167</v>
      </c>
      <c r="AU193" s="264" t="s">
        <v>81</v>
      </c>
      <c r="AV193" s="15" t="s">
        <v>163</v>
      </c>
      <c r="AW193" s="15" t="s">
        <v>33</v>
      </c>
      <c r="AX193" s="15" t="s">
        <v>79</v>
      </c>
      <c r="AY193" s="264" t="s">
        <v>157</v>
      </c>
    </row>
    <row r="194" s="2" customFormat="1" ht="16.5" customHeight="1">
      <c r="A194" s="40"/>
      <c r="B194" s="41"/>
      <c r="C194" s="215" t="s">
        <v>341</v>
      </c>
      <c r="D194" s="215" t="s">
        <v>159</v>
      </c>
      <c r="E194" s="216" t="s">
        <v>1085</v>
      </c>
      <c r="F194" s="217" t="s">
        <v>1086</v>
      </c>
      <c r="G194" s="218" t="s">
        <v>436</v>
      </c>
      <c r="H194" s="219">
        <v>4</v>
      </c>
      <c r="I194" s="220"/>
      <c r="J194" s="221">
        <f>ROUND(I194*H194,2)</f>
        <v>0</v>
      </c>
      <c r="K194" s="217" t="s">
        <v>657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163</v>
      </c>
      <c r="AT194" s="226" t="s">
        <v>159</v>
      </c>
      <c r="AU194" s="226" t="s">
        <v>81</v>
      </c>
      <c r="AY194" s="19" t="s">
        <v>157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79</v>
      </c>
      <c r="BK194" s="227">
        <f>ROUND(I194*H194,2)</f>
        <v>0</v>
      </c>
      <c r="BL194" s="19" t="s">
        <v>163</v>
      </c>
      <c r="BM194" s="226" t="s">
        <v>469</v>
      </c>
    </row>
    <row r="195" s="2" customFormat="1">
      <c r="A195" s="40"/>
      <c r="B195" s="41"/>
      <c r="C195" s="42"/>
      <c r="D195" s="265" t="s">
        <v>175</v>
      </c>
      <c r="E195" s="42"/>
      <c r="F195" s="266" t="s">
        <v>1087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175</v>
      </c>
      <c r="AU195" s="19" t="s">
        <v>81</v>
      </c>
    </row>
    <row r="196" s="2" customFormat="1" ht="16.5" customHeight="1">
      <c r="A196" s="40"/>
      <c r="B196" s="41"/>
      <c r="C196" s="267" t="s">
        <v>346</v>
      </c>
      <c r="D196" s="267" t="s">
        <v>276</v>
      </c>
      <c r="E196" s="268" t="s">
        <v>1088</v>
      </c>
      <c r="F196" s="269" t="s">
        <v>1089</v>
      </c>
      <c r="G196" s="270" t="s">
        <v>436</v>
      </c>
      <c r="H196" s="271">
        <v>1</v>
      </c>
      <c r="I196" s="272"/>
      <c r="J196" s="273">
        <f>ROUND(I196*H196,2)</f>
        <v>0</v>
      </c>
      <c r="K196" s="269" t="s">
        <v>657</v>
      </c>
      <c r="L196" s="274"/>
      <c r="M196" s="275" t="s">
        <v>19</v>
      </c>
      <c r="N196" s="276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214</v>
      </c>
      <c r="AT196" s="226" t="s">
        <v>276</v>
      </c>
      <c r="AU196" s="226" t="s">
        <v>81</v>
      </c>
      <c r="AY196" s="19" t="s">
        <v>157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79</v>
      </c>
      <c r="BK196" s="227">
        <f>ROUND(I196*H196,2)</f>
        <v>0</v>
      </c>
      <c r="BL196" s="19" t="s">
        <v>163</v>
      </c>
      <c r="BM196" s="226" t="s">
        <v>478</v>
      </c>
    </row>
    <row r="197" s="2" customFormat="1" ht="16.5" customHeight="1">
      <c r="A197" s="40"/>
      <c r="B197" s="41"/>
      <c r="C197" s="267" t="s">
        <v>351</v>
      </c>
      <c r="D197" s="267" t="s">
        <v>276</v>
      </c>
      <c r="E197" s="268" t="s">
        <v>1090</v>
      </c>
      <c r="F197" s="269" t="s">
        <v>1091</v>
      </c>
      <c r="G197" s="270" t="s">
        <v>436</v>
      </c>
      <c r="H197" s="271">
        <v>3</v>
      </c>
      <c r="I197" s="272"/>
      <c r="J197" s="273">
        <f>ROUND(I197*H197,2)</f>
        <v>0</v>
      </c>
      <c r="K197" s="269" t="s">
        <v>657</v>
      </c>
      <c r="L197" s="274"/>
      <c r="M197" s="275" t="s">
        <v>19</v>
      </c>
      <c r="N197" s="276" t="s">
        <v>43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214</v>
      </c>
      <c r="AT197" s="226" t="s">
        <v>276</v>
      </c>
      <c r="AU197" s="226" t="s">
        <v>81</v>
      </c>
      <c r="AY197" s="19" t="s">
        <v>157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79</v>
      </c>
      <c r="BK197" s="227">
        <f>ROUND(I197*H197,2)</f>
        <v>0</v>
      </c>
      <c r="BL197" s="19" t="s">
        <v>163</v>
      </c>
      <c r="BM197" s="226" t="s">
        <v>487</v>
      </c>
    </row>
    <row r="198" s="12" customFormat="1" ht="22.8" customHeight="1">
      <c r="A198" s="12"/>
      <c r="B198" s="199"/>
      <c r="C198" s="200"/>
      <c r="D198" s="201" t="s">
        <v>71</v>
      </c>
      <c r="E198" s="213" t="s">
        <v>192</v>
      </c>
      <c r="F198" s="213" t="s">
        <v>752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SUM(P199:P201)</f>
        <v>0</v>
      </c>
      <c r="Q198" s="207"/>
      <c r="R198" s="208">
        <f>SUM(R199:R201)</f>
        <v>0</v>
      </c>
      <c r="S198" s="207"/>
      <c r="T198" s="209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79</v>
      </c>
      <c r="AT198" s="211" t="s">
        <v>71</v>
      </c>
      <c r="AU198" s="211" t="s">
        <v>79</v>
      </c>
      <c r="AY198" s="210" t="s">
        <v>157</v>
      </c>
      <c r="BK198" s="212">
        <f>SUM(BK199:BK201)</f>
        <v>0</v>
      </c>
    </row>
    <row r="199" s="2" customFormat="1" ht="24.15" customHeight="1">
      <c r="A199" s="40"/>
      <c r="B199" s="41"/>
      <c r="C199" s="215" t="s">
        <v>356</v>
      </c>
      <c r="D199" s="215" t="s">
        <v>159</v>
      </c>
      <c r="E199" s="216" t="s">
        <v>756</v>
      </c>
      <c r="F199" s="217" t="s">
        <v>757</v>
      </c>
      <c r="G199" s="218" t="s">
        <v>162</v>
      </c>
      <c r="H199" s="219">
        <v>46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163</v>
      </c>
      <c r="AT199" s="226" t="s">
        <v>159</v>
      </c>
      <c r="AU199" s="226" t="s">
        <v>81</v>
      </c>
      <c r="AY199" s="19" t="s">
        <v>157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79</v>
      </c>
      <c r="BK199" s="227">
        <f>ROUND(I199*H199,2)</f>
        <v>0</v>
      </c>
      <c r="BL199" s="19" t="s">
        <v>163</v>
      </c>
      <c r="BM199" s="226" t="s">
        <v>495</v>
      </c>
    </row>
    <row r="200" s="14" customFormat="1">
      <c r="A200" s="14"/>
      <c r="B200" s="243"/>
      <c r="C200" s="244"/>
      <c r="D200" s="228" t="s">
        <v>167</v>
      </c>
      <c r="E200" s="245" t="s">
        <v>19</v>
      </c>
      <c r="F200" s="246" t="s">
        <v>1092</v>
      </c>
      <c r="G200" s="244"/>
      <c r="H200" s="247">
        <v>46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167</v>
      </c>
      <c r="AU200" s="253" t="s">
        <v>81</v>
      </c>
      <c r="AV200" s="14" t="s">
        <v>81</v>
      </c>
      <c r="AW200" s="14" t="s">
        <v>33</v>
      </c>
      <c r="AX200" s="14" t="s">
        <v>72</v>
      </c>
      <c r="AY200" s="253" t="s">
        <v>157</v>
      </c>
    </row>
    <row r="201" s="15" customFormat="1">
      <c r="A201" s="15"/>
      <c r="B201" s="254"/>
      <c r="C201" s="255"/>
      <c r="D201" s="228" t="s">
        <v>167</v>
      </c>
      <c r="E201" s="256" t="s">
        <v>19</v>
      </c>
      <c r="F201" s="257" t="s">
        <v>170</v>
      </c>
      <c r="G201" s="255"/>
      <c r="H201" s="258">
        <v>46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167</v>
      </c>
      <c r="AU201" s="264" t="s">
        <v>81</v>
      </c>
      <c r="AV201" s="15" t="s">
        <v>163</v>
      </c>
      <c r="AW201" s="15" t="s">
        <v>33</v>
      </c>
      <c r="AX201" s="15" t="s">
        <v>79</v>
      </c>
      <c r="AY201" s="264" t="s">
        <v>157</v>
      </c>
    </row>
    <row r="202" s="12" customFormat="1" ht="22.8" customHeight="1">
      <c r="A202" s="12"/>
      <c r="B202" s="199"/>
      <c r="C202" s="200"/>
      <c r="D202" s="201" t="s">
        <v>71</v>
      </c>
      <c r="E202" s="213" t="s">
        <v>214</v>
      </c>
      <c r="F202" s="213" t="s">
        <v>417</v>
      </c>
      <c r="G202" s="200"/>
      <c r="H202" s="200"/>
      <c r="I202" s="203"/>
      <c r="J202" s="214">
        <f>BK202</f>
        <v>0</v>
      </c>
      <c r="K202" s="200"/>
      <c r="L202" s="205"/>
      <c r="M202" s="206"/>
      <c r="N202" s="207"/>
      <c r="O202" s="207"/>
      <c r="P202" s="208">
        <f>SUM(P203:P264)</f>
        <v>0</v>
      </c>
      <c r="Q202" s="207"/>
      <c r="R202" s="208">
        <f>SUM(R203:R264)</f>
        <v>0</v>
      </c>
      <c r="S202" s="207"/>
      <c r="T202" s="209">
        <f>SUM(T203:T264)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0" t="s">
        <v>79</v>
      </c>
      <c r="AT202" s="211" t="s">
        <v>71</v>
      </c>
      <c r="AU202" s="211" t="s">
        <v>79</v>
      </c>
      <c r="AY202" s="210" t="s">
        <v>157</v>
      </c>
      <c r="BK202" s="212">
        <f>SUM(BK203:BK264)</f>
        <v>0</v>
      </c>
    </row>
    <row r="203" s="2" customFormat="1" ht="16.5" customHeight="1">
      <c r="A203" s="40"/>
      <c r="B203" s="41"/>
      <c r="C203" s="215" t="s">
        <v>361</v>
      </c>
      <c r="D203" s="215" t="s">
        <v>159</v>
      </c>
      <c r="E203" s="216" t="s">
        <v>424</v>
      </c>
      <c r="F203" s="217" t="s">
        <v>425</v>
      </c>
      <c r="G203" s="218" t="s">
        <v>217</v>
      </c>
      <c r="H203" s="219">
        <v>4</v>
      </c>
      <c r="I203" s="220"/>
      <c r="J203" s="221">
        <f>ROUND(I203*H203,2)</f>
        <v>0</v>
      </c>
      <c r="K203" s="217" t="s">
        <v>657</v>
      </c>
      <c r="L203" s="46"/>
      <c r="M203" s="222" t="s">
        <v>19</v>
      </c>
      <c r="N203" s="223" t="s">
        <v>43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163</v>
      </c>
      <c r="AT203" s="226" t="s">
        <v>159</v>
      </c>
      <c r="AU203" s="226" t="s">
        <v>81</v>
      </c>
      <c r="AY203" s="19" t="s">
        <v>157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79</v>
      </c>
      <c r="BK203" s="227">
        <f>ROUND(I203*H203,2)</f>
        <v>0</v>
      </c>
      <c r="BL203" s="19" t="s">
        <v>163</v>
      </c>
      <c r="BM203" s="226" t="s">
        <v>506</v>
      </c>
    </row>
    <row r="204" s="2" customFormat="1">
      <c r="A204" s="40"/>
      <c r="B204" s="41"/>
      <c r="C204" s="42"/>
      <c r="D204" s="265" t="s">
        <v>175</v>
      </c>
      <c r="E204" s="42"/>
      <c r="F204" s="266" t="s">
        <v>1093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175</v>
      </c>
      <c r="AU204" s="19" t="s">
        <v>81</v>
      </c>
    </row>
    <row r="205" s="14" customFormat="1">
      <c r="A205" s="14"/>
      <c r="B205" s="243"/>
      <c r="C205" s="244"/>
      <c r="D205" s="228" t="s">
        <v>167</v>
      </c>
      <c r="E205" s="245" t="s">
        <v>19</v>
      </c>
      <c r="F205" s="246" t="s">
        <v>1094</v>
      </c>
      <c r="G205" s="244"/>
      <c r="H205" s="247">
        <v>4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167</v>
      </c>
      <c r="AU205" s="253" t="s">
        <v>81</v>
      </c>
      <c r="AV205" s="14" t="s">
        <v>81</v>
      </c>
      <c r="AW205" s="14" t="s">
        <v>33</v>
      </c>
      <c r="AX205" s="14" t="s">
        <v>72</v>
      </c>
      <c r="AY205" s="253" t="s">
        <v>157</v>
      </c>
    </row>
    <row r="206" s="15" customFormat="1">
      <c r="A206" s="15"/>
      <c r="B206" s="254"/>
      <c r="C206" s="255"/>
      <c r="D206" s="228" t="s">
        <v>167</v>
      </c>
      <c r="E206" s="256" t="s">
        <v>19</v>
      </c>
      <c r="F206" s="257" t="s">
        <v>170</v>
      </c>
      <c r="G206" s="255"/>
      <c r="H206" s="258">
        <v>4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167</v>
      </c>
      <c r="AU206" s="264" t="s">
        <v>81</v>
      </c>
      <c r="AV206" s="15" t="s">
        <v>163</v>
      </c>
      <c r="AW206" s="15" t="s">
        <v>33</v>
      </c>
      <c r="AX206" s="15" t="s">
        <v>79</v>
      </c>
      <c r="AY206" s="264" t="s">
        <v>157</v>
      </c>
    </row>
    <row r="207" s="2" customFormat="1" ht="16.5" customHeight="1">
      <c r="A207" s="40"/>
      <c r="B207" s="41"/>
      <c r="C207" s="267" t="s">
        <v>366</v>
      </c>
      <c r="D207" s="267" t="s">
        <v>276</v>
      </c>
      <c r="E207" s="268" t="s">
        <v>429</v>
      </c>
      <c r="F207" s="269" t="s">
        <v>430</v>
      </c>
      <c r="G207" s="270" t="s">
        <v>217</v>
      </c>
      <c r="H207" s="271">
        <v>4</v>
      </c>
      <c r="I207" s="272"/>
      <c r="J207" s="273">
        <f>ROUND(I207*H207,2)</f>
        <v>0</v>
      </c>
      <c r="K207" s="269" t="s">
        <v>657</v>
      </c>
      <c r="L207" s="274"/>
      <c r="M207" s="275" t="s">
        <v>19</v>
      </c>
      <c r="N207" s="276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214</v>
      </c>
      <c r="AT207" s="226" t="s">
        <v>276</v>
      </c>
      <c r="AU207" s="226" t="s">
        <v>81</v>
      </c>
      <c r="AY207" s="19" t="s">
        <v>157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79</v>
      </c>
      <c r="BK207" s="227">
        <f>ROUND(I207*H207,2)</f>
        <v>0</v>
      </c>
      <c r="BL207" s="19" t="s">
        <v>163</v>
      </c>
      <c r="BM207" s="226" t="s">
        <v>517</v>
      </c>
    </row>
    <row r="208" s="2" customFormat="1" ht="16.5" customHeight="1">
      <c r="A208" s="40"/>
      <c r="B208" s="41"/>
      <c r="C208" s="215" t="s">
        <v>371</v>
      </c>
      <c r="D208" s="215" t="s">
        <v>159</v>
      </c>
      <c r="E208" s="216" t="s">
        <v>1095</v>
      </c>
      <c r="F208" s="217" t="s">
        <v>1096</v>
      </c>
      <c r="G208" s="218" t="s">
        <v>217</v>
      </c>
      <c r="H208" s="219">
        <v>35</v>
      </c>
      <c r="I208" s="220"/>
      <c r="J208" s="221">
        <f>ROUND(I208*H208,2)</f>
        <v>0</v>
      </c>
      <c r="K208" s="217" t="s">
        <v>657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163</v>
      </c>
      <c r="AT208" s="226" t="s">
        <v>159</v>
      </c>
      <c r="AU208" s="226" t="s">
        <v>81</v>
      </c>
      <c r="AY208" s="19" t="s">
        <v>157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79</v>
      </c>
      <c r="BK208" s="227">
        <f>ROUND(I208*H208,2)</f>
        <v>0</v>
      </c>
      <c r="BL208" s="19" t="s">
        <v>163</v>
      </c>
      <c r="BM208" s="226" t="s">
        <v>528</v>
      </c>
    </row>
    <row r="209" s="2" customFormat="1">
      <c r="A209" s="40"/>
      <c r="B209" s="41"/>
      <c r="C209" s="42"/>
      <c r="D209" s="265" t="s">
        <v>175</v>
      </c>
      <c r="E209" s="42"/>
      <c r="F209" s="266" t="s">
        <v>1097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175</v>
      </c>
      <c r="AU209" s="19" t="s">
        <v>81</v>
      </c>
    </row>
    <row r="210" s="14" customFormat="1">
      <c r="A210" s="14"/>
      <c r="B210" s="243"/>
      <c r="C210" s="244"/>
      <c r="D210" s="228" t="s">
        <v>167</v>
      </c>
      <c r="E210" s="245" t="s">
        <v>19</v>
      </c>
      <c r="F210" s="246" t="s">
        <v>1098</v>
      </c>
      <c r="G210" s="244"/>
      <c r="H210" s="247">
        <v>35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167</v>
      </c>
      <c r="AU210" s="253" t="s">
        <v>81</v>
      </c>
      <c r="AV210" s="14" t="s">
        <v>81</v>
      </c>
      <c r="AW210" s="14" t="s">
        <v>33</v>
      </c>
      <c r="AX210" s="14" t="s">
        <v>72</v>
      </c>
      <c r="AY210" s="253" t="s">
        <v>157</v>
      </c>
    </row>
    <row r="211" s="15" customFormat="1">
      <c r="A211" s="15"/>
      <c r="B211" s="254"/>
      <c r="C211" s="255"/>
      <c r="D211" s="228" t="s">
        <v>167</v>
      </c>
      <c r="E211" s="256" t="s">
        <v>19</v>
      </c>
      <c r="F211" s="257" t="s">
        <v>170</v>
      </c>
      <c r="G211" s="255"/>
      <c r="H211" s="258">
        <v>35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167</v>
      </c>
      <c r="AU211" s="264" t="s">
        <v>81</v>
      </c>
      <c r="AV211" s="15" t="s">
        <v>163</v>
      </c>
      <c r="AW211" s="15" t="s">
        <v>33</v>
      </c>
      <c r="AX211" s="15" t="s">
        <v>79</v>
      </c>
      <c r="AY211" s="264" t="s">
        <v>157</v>
      </c>
    </row>
    <row r="212" s="2" customFormat="1" ht="16.5" customHeight="1">
      <c r="A212" s="40"/>
      <c r="B212" s="41"/>
      <c r="C212" s="267" t="s">
        <v>376</v>
      </c>
      <c r="D212" s="267" t="s">
        <v>276</v>
      </c>
      <c r="E212" s="268" t="s">
        <v>1099</v>
      </c>
      <c r="F212" s="269" t="s">
        <v>1100</v>
      </c>
      <c r="G212" s="270" t="s">
        <v>217</v>
      </c>
      <c r="H212" s="271">
        <v>36</v>
      </c>
      <c r="I212" s="272"/>
      <c r="J212" s="273">
        <f>ROUND(I212*H212,2)</f>
        <v>0</v>
      </c>
      <c r="K212" s="269" t="s">
        <v>657</v>
      </c>
      <c r="L212" s="274"/>
      <c r="M212" s="275" t="s">
        <v>19</v>
      </c>
      <c r="N212" s="276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214</v>
      </c>
      <c r="AT212" s="226" t="s">
        <v>276</v>
      </c>
      <c r="AU212" s="226" t="s">
        <v>81</v>
      </c>
      <c r="AY212" s="19" t="s">
        <v>157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79</v>
      </c>
      <c r="BK212" s="227">
        <f>ROUND(I212*H212,2)</f>
        <v>0</v>
      </c>
      <c r="BL212" s="19" t="s">
        <v>163</v>
      </c>
      <c r="BM212" s="226" t="s">
        <v>538</v>
      </c>
    </row>
    <row r="213" s="2" customFormat="1" ht="24.15" customHeight="1">
      <c r="A213" s="40"/>
      <c r="B213" s="41"/>
      <c r="C213" s="215" t="s">
        <v>382</v>
      </c>
      <c r="D213" s="215" t="s">
        <v>159</v>
      </c>
      <c r="E213" s="216" t="s">
        <v>1101</v>
      </c>
      <c r="F213" s="217" t="s">
        <v>1102</v>
      </c>
      <c r="G213" s="218" t="s">
        <v>436</v>
      </c>
      <c r="H213" s="219">
        <v>12</v>
      </c>
      <c r="I213" s="220"/>
      <c r="J213" s="221">
        <f>ROUND(I213*H213,2)</f>
        <v>0</v>
      </c>
      <c r="K213" s="217" t="s">
        <v>657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163</v>
      </c>
      <c r="AT213" s="226" t="s">
        <v>159</v>
      </c>
      <c r="AU213" s="226" t="s">
        <v>81</v>
      </c>
      <c r="AY213" s="19" t="s">
        <v>157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79</v>
      </c>
      <c r="BK213" s="227">
        <f>ROUND(I213*H213,2)</f>
        <v>0</v>
      </c>
      <c r="BL213" s="19" t="s">
        <v>163</v>
      </c>
      <c r="BM213" s="226" t="s">
        <v>548</v>
      </c>
    </row>
    <row r="214" s="2" customFormat="1">
      <c r="A214" s="40"/>
      <c r="B214" s="41"/>
      <c r="C214" s="42"/>
      <c r="D214" s="265" t="s">
        <v>175</v>
      </c>
      <c r="E214" s="42"/>
      <c r="F214" s="266" t="s">
        <v>1103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175</v>
      </c>
      <c r="AU214" s="19" t="s">
        <v>81</v>
      </c>
    </row>
    <row r="215" s="2" customFormat="1" ht="16.5" customHeight="1">
      <c r="A215" s="40"/>
      <c r="B215" s="41"/>
      <c r="C215" s="267" t="s">
        <v>388</v>
      </c>
      <c r="D215" s="267" t="s">
        <v>276</v>
      </c>
      <c r="E215" s="268" t="s">
        <v>1104</v>
      </c>
      <c r="F215" s="269" t="s">
        <v>1105</v>
      </c>
      <c r="G215" s="270" t="s">
        <v>436</v>
      </c>
      <c r="H215" s="271">
        <v>12</v>
      </c>
      <c r="I215" s="272"/>
      <c r="J215" s="273">
        <f>ROUND(I215*H215,2)</f>
        <v>0</v>
      </c>
      <c r="K215" s="269" t="s">
        <v>19</v>
      </c>
      <c r="L215" s="274"/>
      <c r="M215" s="275" t="s">
        <v>19</v>
      </c>
      <c r="N215" s="276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214</v>
      </c>
      <c r="AT215" s="226" t="s">
        <v>276</v>
      </c>
      <c r="AU215" s="226" t="s">
        <v>81</v>
      </c>
      <c r="AY215" s="19" t="s">
        <v>157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79</v>
      </c>
      <c r="BK215" s="227">
        <f>ROUND(I215*H215,2)</f>
        <v>0</v>
      </c>
      <c r="BL215" s="19" t="s">
        <v>163</v>
      </c>
      <c r="BM215" s="226" t="s">
        <v>559</v>
      </c>
    </row>
    <row r="216" s="14" customFormat="1">
      <c r="A216" s="14"/>
      <c r="B216" s="243"/>
      <c r="C216" s="244"/>
      <c r="D216" s="228" t="s">
        <v>167</v>
      </c>
      <c r="E216" s="245" t="s">
        <v>19</v>
      </c>
      <c r="F216" s="246" t="s">
        <v>1106</v>
      </c>
      <c r="G216" s="244"/>
      <c r="H216" s="247">
        <v>12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167</v>
      </c>
      <c r="AU216" s="253" t="s">
        <v>81</v>
      </c>
      <c r="AV216" s="14" t="s">
        <v>81</v>
      </c>
      <c r="AW216" s="14" t="s">
        <v>33</v>
      </c>
      <c r="AX216" s="14" t="s">
        <v>72</v>
      </c>
      <c r="AY216" s="253" t="s">
        <v>157</v>
      </c>
    </row>
    <row r="217" s="15" customFormat="1">
      <c r="A217" s="15"/>
      <c r="B217" s="254"/>
      <c r="C217" s="255"/>
      <c r="D217" s="228" t="s">
        <v>167</v>
      </c>
      <c r="E217" s="256" t="s">
        <v>19</v>
      </c>
      <c r="F217" s="257" t="s">
        <v>170</v>
      </c>
      <c r="G217" s="255"/>
      <c r="H217" s="258">
        <v>12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167</v>
      </c>
      <c r="AU217" s="264" t="s">
        <v>81</v>
      </c>
      <c r="AV217" s="15" t="s">
        <v>163</v>
      </c>
      <c r="AW217" s="15" t="s">
        <v>33</v>
      </c>
      <c r="AX217" s="15" t="s">
        <v>79</v>
      </c>
      <c r="AY217" s="264" t="s">
        <v>157</v>
      </c>
    </row>
    <row r="218" s="2" customFormat="1" ht="24.15" customHeight="1">
      <c r="A218" s="40"/>
      <c r="B218" s="41"/>
      <c r="C218" s="215" t="s">
        <v>395</v>
      </c>
      <c r="D218" s="215" t="s">
        <v>159</v>
      </c>
      <c r="E218" s="216" t="s">
        <v>1107</v>
      </c>
      <c r="F218" s="217" t="s">
        <v>1108</v>
      </c>
      <c r="G218" s="218" t="s">
        <v>436</v>
      </c>
      <c r="H218" s="219">
        <v>4</v>
      </c>
      <c r="I218" s="220"/>
      <c r="J218" s="221">
        <f>ROUND(I218*H218,2)</f>
        <v>0</v>
      </c>
      <c r="K218" s="217" t="s">
        <v>657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163</v>
      </c>
      <c r="AT218" s="226" t="s">
        <v>159</v>
      </c>
      <c r="AU218" s="226" t="s">
        <v>81</v>
      </c>
      <c r="AY218" s="19" t="s">
        <v>157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79</v>
      </c>
      <c r="BK218" s="227">
        <f>ROUND(I218*H218,2)</f>
        <v>0</v>
      </c>
      <c r="BL218" s="19" t="s">
        <v>163</v>
      </c>
      <c r="BM218" s="226" t="s">
        <v>569</v>
      </c>
    </row>
    <row r="219" s="2" customFormat="1">
      <c r="A219" s="40"/>
      <c r="B219" s="41"/>
      <c r="C219" s="42"/>
      <c r="D219" s="265" t="s">
        <v>175</v>
      </c>
      <c r="E219" s="42"/>
      <c r="F219" s="266" t="s">
        <v>1109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175</v>
      </c>
      <c r="AU219" s="19" t="s">
        <v>81</v>
      </c>
    </row>
    <row r="220" s="2" customFormat="1" ht="16.5" customHeight="1">
      <c r="A220" s="40"/>
      <c r="B220" s="41"/>
      <c r="C220" s="267" t="s">
        <v>401</v>
      </c>
      <c r="D220" s="267" t="s">
        <v>276</v>
      </c>
      <c r="E220" s="268" t="s">
        <v>1110</v>
      </c>
      <c r="F220" s="269" t="s">
        <v>1111</v>
      </c>
      <c r="G220" s="270" t="s">
        <v>436</v>
      </c>
      <c r="H220" s="271">
        <v>4</v>
      </c>
      <c r="I220" s="272"/>
      <c r="J220" s="273">
        <f>ROUND(I220*H220,2)</f>
        <v>0</v>
      </c>
      <c r="K220" s="269" t="s">
        <v>657</v>
      </c>
      <c r="L220" s="274"/>
      <c r="M220" s="275" t="s">
        <v>19</v>
      </c>
      <c r="N220" s="276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214</v>
      </c>
      <c r="AT220" s="226" t="s">
        <v>276</v>
      </c>
      <c r="AU220" s="226" t="s">
        <v>81</v>
      </c>
      <c r="AY220" s="19" t="s">
        <v>157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79</v>
      </c>
      <c r="BK220" s="227">
        <f>ROUND(I220*H220,2)</f>
        <v>0</v>
      </c>
      <c r="BL220" s="19" t="s">
        <v>163</v>
      </c>
      <c r="BM220" s="226" t="s">
        <v>579</v>
      </c>
    </row>
    <row r="221" s="2" customFormat="1" ht="21.75" customHeight="1">
      <c r="A221" s="40"/>
      <c r="B221" s="41"/>
      <c r="C221" s="215" t="s">
        <v>407</v>
      </c>
      <c r="D221" s="215" t="s">
        <v>159</v>
      </c>
      <c r="E221" s="216" t="s">
        <v>1112</v>
      </c>
      <c r="F221" s="217" t="s">
        <v>1113</v>
      </c>
      <c r="G221" s="218" t="s">
        <v>120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163</v>
      </c>
      <c r="AT221" s="226" t="s">
        <v>159</v>
      </c>
      <c r="AU221" s="226" t="s">
        <v>81</v>
      </c>
      <c r="AY221" s="19" t="s">
        <v>157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79</v>
      </c>
      <c r="BK221" s="227">
        <f>ROUND(I221*H221,2)</f>
        <v>0</v>
      </c>
      <c r="BL221" s="19" t="s">
        <v>163</v>
      </c>
      <c r="BM221" s="226" t="s">
        <v>591</v>
      </c>
    </row>
    <row r="222" s="2" customFormat="1" ht="24.15" customHeight="1">
      <c r="A222" s="40"/>
      <c r="B222" s="41"/>
      <c r="C222" s="215" t="s">
        <v>412</v>
      </c>
      <c r="D222" s="215" t="s">
        <v>159</v>
      </c>
      <c r="E222" s="216" t="s">
        <v>1114</v>
      </c>
      <c r="F222" s="217" t="s">
        <v>1115</v>
      </c>
      <c r="G222" s="218" t="s">
        <v>120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43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163</v>
      </c>
      <c r="AT222" s="226" t="s">
        <v>159</v>
      </c>
      <c r="AU222" s="226" t="s">
        <v>81</v>
      </c>
      <c r="AY222" s="19" t="s">
        <v>157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79</v>
      </c>
      <c r="BK222" s="227">
        <f>ROUND(I222*H222,2)</f>
        <v>0</v>
      </c>
      <c r="BL222" s="19" t="s">
        <v>163</v>
      </c>
      <c r="BM222" s="226" t="s">
        <v>609</v>
      </c>
    </row>
    <row r="223" s="2" customFormat="1" ht="16.5" customHeight="1">
      <c r="A223" s="40"/>
      <c r="B223" s="41"/>
      <c r="C223" s="215" t="s">
        <v>418</v>
      </c>
      <c r="D223" s="215" t="s">
        <v>159</v>
      </c>
      <c r="E223" s="216" t="s">
        <v>1116</v>
      </c>
      <c r="F223" s="217" t="s">
        <v>1117</v>
      </c>
      <c r="G223" s="218" t="s">
        <v>436</v>
      </c>
      <c r="H223" s="219">
        <v>4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163</v>
      </c>
      <c r="AT223" s="226" t="s">
        <v>159</v>
      </c>
      <c r="AU223" s="226" t="s">
        <v>81</v>
      </c>
      <c r="AY223" s="19" t="s">
        <v>157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79</v>
      </c>
      <c r="BK223" s="227">
        <f>ROUND(I223*H223,2)</f>
        <v>0</v>
      </c>
      <c r="BL223" s="19" t="s">
        <v>163</v>
      </c>
      <c r="BM223" s="226" t="s">
        <v>625</v>
      </c>
    </row>
    <row r="224" s="2" customFormat="1" ht="24.15" customHeight="1">
      <c r="A224" s="40"/>
      <c r="B224" s="41"/>
      <c r="C224" s="215" t="s">
        <v>423</v>
      </c>
      <c r="D224" s="215" t="s">
        <v>159</v>
      </c>
      <c r="E224" s="216" t="s">
        <v>1118</v>
      </c>
      <c r="F224" s="217" t="s">
        <v>1119</v>
      </c>
      <c r="G224" s="218" t="s">
        <v>436</v>
      </c>
      <c r="H224" s="219">
        <v>1</v>
      </c>
      <c r="I224" s="220"/>
      <c r="J224" s="221">
        <f>ROUND(I224*H224,2)</f>
        <v>0</v>
      </c>
      <c r="K224" s="217" t="s">
        <v>657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163</v>
      </c>
      <c r="AT224" s="226" t="s">
        <v>159</v>
      </c>
      <c r="AU224" s="226" t="s">
        <v>81</v>
      </c>
      <c r="AY224" s="19" t="s">
        <v>157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79</v>
      </c>
      <c r="BK224" s="227">
        <f>ROUND(I224*H224,2)</f>
        <v>0</v>
      </c>
      <c r="BL224" s="19" t="s">
        <v>163</v>
      </c>
      <c r="BM224" s="226" t="s">
        <v>635</v>
      </c>
    </row>
    <row r="225" s="2" customFormat="1">
      <c r="A225" s="40"/>
      <c r="B225" s="41"/>
      <c r="C225" s="42"/>
      <c r="D225" s="265" t="s">
        <v>175</v>
      </c>
      <c r="E225" s="42"/>
      <c r="F225" s="266" t="s">
        <v>1120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175</v>
      </c>
      <c r="AU225" s="19" t="s">
        <v>81</v>
      </c>
    </row>
    <row r="226" s="14" customFormat="1">
      <c r="A226" s="14"/>
      <c r="B226" s="243"/>
      <c r="C226" s="244"/>
      <c r="D226" s="228" t="s">
        <v>167</v>
      </c>
      <c r="E226" s="245" t="s">
        <v>19</v>
      </c>
      <c r="F226" s="246" t="s">
        <v>1121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167</v>
      </c>
      <c r="AU226" s="253" t="s">
        <v>81</v>
      </c>
      <c r="AV226" s="14" t="s">
        <v>81</v>
      </c>
      <c r="AW226" s="14" t="s">
        <v>33</v>
      </c>
      <c r="AX226" s="14" t="s">
        <v>72</v>
      </c>
      <c r="AY226" s="253" t="s">
        <v>157</v>
      </c>
    </row>
    <row r="227" s="15" customFormat="1">
      <c r="A227" s="15"/>
      <c r="B227" s="254"/>
      <c r="C227" s="255"/>
      <c r="D227" s="228" t="s">
        <v>167</v>
      </c>
      <c r="E227" s="256" t="s">
        <v>19</v>
      </c>
      <c r="F227" s="257" t="s">
        <v>170</v>
      </c>
      <c r="G227" s="255"/>
      <c r="H227" s="258">
        <v>1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167</v>
      </c>
      <c r="AU227" s="264" t="s">
        <v>81</v>
      </c>
      <c r="AV227" s="15" t="s">
        <v>163</v>
      </c>
      <c r="AW227" s="15" t="s">
        <v>33</v>
      </c>
      <c r="AX227" s="15" t="s">
        <v>79</v>
      </c>
      <c r="AY227" s="264" t="s">
        <v>157</v>
      </c>
    </row>
    <row r="228" s="2" customFormat="1" ht="16.5" customHeight="1">
      <c r="A228" s="40"/>
      <c r="B228" s="41"/>
      <c r="C228" s="267" t="s">
        <v>428</v>
      </c>
      <c r="D228" s="267" t="s">
        <v>276</v>
      </c>
      <c r="E228" s="268" t="s">
        <v>1122</v>
      </c>
      <c r="F228" s="269" t="s">
        <v>1123</v>
      </c>
      <c r="G228" s="270" t="s">
        <v>436</v>
      </c>
      <c r="H228" s="271">
        <v>1</v>
      </c>
      <c r="I228" s="272"/>
      <c r="J228" s="273">
        <f>ROUND(I228*H228,2)</f>
        <v>0</v>
      </c>
      <c r="K228" s="269" t="s">
        <v>657</v>
      </c>
      <c r="L228" s="274"/>
      <c r="M228" s="275" t="s">
        <v>19</v>
      </c>
      <c r="N228" s="276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214</v>
      </c>
      <c r="AT228" s="226" t="s">
        <v>276</v>
      </c>
      <c r="AU228" s="226" t="s">
        <v>81</v>
      </c>
      <c r="AY228" s="19" t="s">
        <v>157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79</v>
      </c>
      <c r="BK228" s="227">
        <f>ROUND(I228*H228,2)</f>
        <v>0</v>
      </c>
      <c r="BL228" s="19" t="s">
        <v>163</v>
      </c>
      <c r="BM228" s="226" t="s">
        <v>644</v>
      </c>
    </row>
    <row r="229" s="2" customFormat="1" ht="16.5" customHeight="1">
      <c r="A229" s="40"/>
      <c r="B229" s="41"/>
      <c r="C229" s="267" t="s">
        <v>433</v>
      </c>
      <c r="D229" s="267" t="s">
        <v>276</v>
      </c>
      <c r="E229" s="268" t="s">
        <v>1124</v>
      </c>
      <c r="F229" s="269" t="s">
        <v>1125</v>
      </c>
      <c r="G229" s="270" t="s">
        <v>436</v>
      </c>
      <c r="H229" s="271">
        <v>1</v>
      </c>
      <c r="I229" s="272"/>
      <c r="J229" s="273">
        <f>ROUND(I229*H229,2)</f>
        <v>0</v>
      </c>
      <c r="K229" s="269" t="s">
        <v>657</v>
      </c>
      <c r="L229" s="274"/>
      <c r="M229" s="275" t="s">
        <v>19</v>
      </c>
      <c r="N229" s="276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214</v>
      </c>
      <c r="AT229" s="226" t="s">
        <v>276</v>
      </c>
      <c r="AU229" s="226" t="s">
        <v>81</v>
      </c>
      <c r="AY229" s="19" t="s">
        <v>157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79</v>
      </c>
      <c r="BK229" s="227">
        <f>ROUND(I229*H229,2)</f>
        <v>0</v>
      </c>
      <c r="BL229" s="19" t="s">
        <v>163</v>
      </c>
      <c r="BM229" s="226" t="s">
        <v>807</v>
      </c>
    </row>
    <row r="230" s="2" customFormat="1" ht="16.5" customHeight="1">
      <c r="A230" s="40"/>
      <c r="B230" s="41"/>
      <c r="C230" s="267" t="s">
        <v>441</v>
      </c>
      <c r="D230" s="267" t="s">
        <v>276</v>
      </c>
      <c r="E230" s="268" t="s">
        <v>1126</v>
      </c>
      <c r="F230" s="269" t="s">
        <v>1127</v>
      </c>
      <c r="G230" s="270" t="s">
        <v>436</v>
      </c>
      <c r="H230" s="271">
        <v>1</v>
      </c>
      <c r="I230" s="272"/>
      <c r="J230" s="273">
        <f>ROUND(I230*H230,2)</f>
        <v>0</v>
      </c>
      <c r="K230" s="269" t="s">
        <v>657</v>
      </c>
      <c r="L230" s="274"/>
      <c r="M230" s="275" t="s">
        <v>19</v>
      </c>
      <c r="N230" s="276" t="s">
        <v>43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214</v>
      </c>
      <c r="AT230" s="226" t="s">
        <v>276</v>
      </c>
      <c r="AU230" s="226" t="s">
        <v>81</v>
      </c>
      <c r="AY230" s="19" t="s">
        <v>157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79</v>
      </c>
      <c r="BK230" s="227">
        <f>ROUND(I230*H230,2)</f>
        <v>0</v>
      </c>
      <c r="BL230" s="19" t="s">
        <v>163</v>
      </c>
      <c r="BM230" s="226" t="s">
        <v>811</v>
      </c>
    </row>
    <row r="231" s="2" customFormat="1" ht="24.15" customHeight="1">
      <c r="A231" s="40"/>
      <c r="B231" s="41"/>
      <c r="C231" s="215" t="s">
        <v>445</v>
      </c>
      <c r="D231" s="215" t="s">
        <v>159</v>
      </c>
      <c r="E231" s="216" t="s">
        <v>1128</v>
      </c>
      <c r="F231" s="217" t="s">
        <v>1129</v>
      </c>
      <c r="G231" s="218" t="s">
        <v>436</v>
      </c>
      <c r="H231" s="219">
        <v>7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163</v>
      </c>
      <c r="AT231" s="226" t="s">
        <v>159</v>
      </c>
      <c r="AU231" s="226" t="s">
        <v>81</v>
      </c>
      <c r="AY231" s="19" t="s">
        <v>157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79</v>
      </c>
      <c r="BK231" s="227">
        <f>ROUND(I231*H231,2)</f>
        <v>0</v>
      </c>
      <c r="BL231" s="19" t="s">
        <v>163</v>
      </c>
      <c r="BM231" s="226" t="s">
        <v>814</v>
      </c>
    </row>
    <row r="232" s="2" customFormat="1" ht="24.15" customHeight="1">
      <c r="A232" s="40"/>
      <c r="B232" s="41"/>
      <c r="C232" s="267" t="s">
        <v>451</v>
      </c>
      <c r="D232" s="267" t="s">
        <v>276</v>
      </c>
      <c r="E232" s="268" t="s">
        <v>1130</v>
      </c>
      <c r="F232" s="269" t="s">
        <v>1131</v>
      </c>
      <c r="G232" s="270" t="s">
        <v>436</v>
      </c>
      <c r="H232" s="271">
        <v>7</v>
      </c>
      <c r="I232" s="272"/>
      <c r="J232" s="273">
        <f>ROUND(I232*H232,2)</f>
        <v>0</v>
      </c>
      <c r="K232" s="269" t="s">
        <v>19</v>
      </c>
      <c r="L232" s="274"/>
      <c r="M232" s="275" t="s">
        <v>19</v>
      </c>
      <c r="N232" s="276" t="s">
        <v>43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214</v>
      </c>
      <c r="AT232" s="226" t="s">
        <v>276</v>
      </c>
      <c r="AU232" s="226" t="s">
        <v>81</v>
      </c>
      <c r="AY232" s="19" t="s">
        <v>157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79</v>
      </c>
      <c r="BK232" s="227">
        <f>ROUND(I232*H232,2)</f>
        <v>0</v>
      </c>
      <c r="BL232" s="19" t="s">
        <v>163</v>
      </c>
      <c r="BM232" s="226" t="s">
        <v>818</v>
      </c>
    </row>
    <row r="233" s="2" customFormat="1" ht="16.5" customHeight="1">
      <c r="A233" s="40"/>
      <c r="B233" s="41"/>
      <c r="C233" s="215" t="s">
        <v>455</v>
      </c>
      <c r="D233" s="215" t="s">
        <v>159</v>
      </c>
      <c r="E233" s="216" t="s">
        <v>1132</v>
      </c>
      <c r="F233" s="217" t="s">
        <v>1133</v>
      </c>
      <c r="G233" s="218" t="s">
        <v>436</v>
      </c>
      <c r="H233" s="219">
        <v>7</v>
      </c>
      <c r="I233" s="220"/>
      <c r="J233" s="221">
        <f>ROUND(I233*H233,2)</f>
        <v>0</v>
      </c>
      <c r="K233" s="217" t="s">
        <v>657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163</v>
      </c>
      <c r="AT233" s="226" t="s">
        <v>159</v>
      </c>
      <c r="AU233" s="226" t="s">
        <v>81</v>
      </c>
      <c r="AY233" s="19" t="s">
        <v>157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79</v>
      </c>
      <c r="BK233" s="227">
        <f>ROUND(I233*H233,2)</f>
        <v>0</v>
      </c>
      <c r="BL233" s="19" t="s">
        <v>163</v>
      </c>
      <c r="BM233" s="226" t="s">
        <v>821</v>
      </c>
    </row>
    <row r="234" s="2" customFormat="1">
      <c r="A234" s="40"/>
      <c r="B234" s="41"/>
      <c r="C234" s="42"/>
      <c r="D234" s="265" t="s">
        <v>175</v>
      </c>
      <c r="E234" s="42"/>
      <c r="F234" s="266" t="s">
        <v>1134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175</v>
      </c>
      <c r="AU234" s="19" t="s">
        <v>81</v>
      </c>
    </row>
    <row r="235" s="2" customFormat="1" ht="16.5" customHeight="1">
      <c r="A235" s="40"/>
      <c r="B235" s="41"/>
      <c r="C235" s="215" t="s">
        <v>460</v>
      </c>
      <c r="D235" s="215" t="s">
        <v>159</v>
      </c>
      <c r="E235" s="216" t="s">
        <v>1135</v>
      </c>
      <c r="F235" s="217" t="s">
        <v>1136</v>
      </c>
      <c r="G235" s="218" t="s">
        <v>120</v>
      </c>
      <c r="H235" s="219">
        <v>3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163</v>
      </c>
      <c r="AT235" s="226" t="s">
        <v>159</v>
      </c>
      <c r="AU235" s="226" t="s">
        <v>81</v>
      </c>
      <c r="AY235" s="19" t="s">
        <v>157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79</v>
      </c>
      <c r="BK235" s="227">
        <f>ROUND(I235*H235,2)</f>
        <v>0</v>
      </c>
      <c r="BL235" s="19" t="s">
        <v>163</v>
      </c>
      <c r="BM235" s="226" t="s">
        <v>824</v>
      </c>
    </row>
    <row r="236" s="14" customFormat="1">
      <c r="A236" s="14"/>
      <c r="B236" s="243"/>
      <c r="C236" s="244"/>
      <c r="D236" s="228" t="s">
        <v>167</v>
      </c>
      <c r="E236" s="245" t="s">
        <v>19</v>
      </c>
      <c r="F236" s="246" t="s">
        <v>1137</v>
      </c>
      <c r="G236" s="244"/>
      <c r="H236" s="247">
        <v>3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167</v>
      </c>
      <c r="AU236" s="253" t="s">
        <v>81</v>
      </c>
      <c r="AV236" s="14" t="s">
        <v>81</v>
      </c>
      <c r="AW236" s="14" t="s">
        <v>33</v>
      </c>
      <c r="AX236" s="14" t="s">
        <v>72</v>
      </c>
      <c r="AY236" s="253" t="s">
        <v>157</v>
      </c>
    </row>
    <row r="237" s="15" customFormat="1">
      <c r="A237" s="15"/>
      <c r="B237" s="254"/>
      <c r="C237" s="255"/>
      <c r="D237" s="228" t="s">
        <v>167</v>
      </c>
      <c r="E237" s="256" t="s">
        <v>19</v>
      </c>
      <c r="F237" s="257" t="s">
        <v>170</v>
      </c>
      <c r="G237" s="255"/>
      <c r="H237" s="258">
        <v>3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167</v>
      </c>
      <c r="AU237" s="264" t="s">
        <v>81</v>
      </c>
      <c r="AV237" s="15" t="s">
        <v>163</v>
      </c>
      <c r="AW237" s="15" t="s">
        <v>33</v>
      </c>
      <c r="AX237" s="15" t="s">
        <v>79</v>
      </c>
      <c r="AY237" s="264" t="s">
        <v>157</v>
      </c>
    </row>
    <row r="238" s="2" customFormat="1" ht="21.75" customHeight="1">
      <c r="A238" s="40"/>
      <c r="B238" s="41"/>
      <c r="C238" s="215" t="s">
        <v>464</v>
      </c>
      <c r="D238" s="215" t="s">
        <v>159</v>
      </c>
      <c r="E238" s="216" t="s">
        <v>1138</v>
      </c>
      <c r="F238" s="217" t="s">
        <v>1139</v>
      </c>
      <c r="G238" s="218" t="s">
        <v>120</v>
      </c>
      <c r="H238" s="219">
        <v>3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163</v>
      </c>
      <c r="AT238" s="226" t="s">
        <v>159</v>
      </c>
      <c r="AU238" s="226" t="s">
        <v>81</v>
      </c>
      <c r="AY238" s="19" t="s">
        <v>157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79</v>
      </c>
      <c r="BK238" s="227">
        <f>ROUND(I238*H238,2)</f>
        <v>0</v>
      </c>
      <c r="BL238" s="19" t="s">
        <v>163</v>
      </c>
      <c r="BM238" s="226" t="s">
        <v>827</v>
      </c>
    </row>
    <row r="239" s="14" customFormat="1">
      <c r="A239" s="14"/>
      <c r="B239" s="243"/>
      <c r="C239" s="244"/>
      <c r="D239" s="228" t="s">
        <v>167</v>
      </c>
      <c r="E239" s="245" t="s">
        <v>19</v>
      </c>
      <c r="F239" s="246" t="s">
        <v>1140</v>
      </c>
      <c r="G239" s="244"/>
      <c r="H239" s="247">
        <v>3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167</v>
      </c>
      <c r="AU239" s="253" t="s">
        <v>81</v>
      </c>
      <c r="AV239" s="14" t="s">
        <v>81</v>
      </c>
      <c r="AW239" s="14" t="s">
        <v>33</v>
      </c>
      <c r="AX239" s="14" t="s">
        <v>72</v>
      </c>
      <c r="AY239" s="253" t="s">
        <v>157</v>
      </c>
    </row>
    <row r="240" s="15" customFormat="1">
      <c r="A240" s="15"/>
      <c r="B240" s="254"/>
      <c r="C240" s="255"/>
      <c r="D240" s="228" t="s">
        <v>167</v>
      </c>
      <c r="E240" s="256" t="s">
        <v>19</v>
      </c>
      <c r="F240" s="257" t="s">
        <v>170</v>
      </c>
      <c r="G240" s="255"/>
      <c r="H240" s="258">
        <v>3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167</v>
      </c>
      <c r="AU240" s="264" t="s">
        <v>81</v>
      </c>
      <c r="AV240" s="15" t="s">
        <v>163</v>
      </c>
      <c r="AW240" s="15" t="s">
        <v>33</v>
      </c>
      <c r="AX240" s="15" t="s">
        <v>79</v>
      </c>
      <c r="AY240" s="264" t="s">
        <v>157</v>
      </c>
    </row>
    <row r="241" s="2" customFormat="1" ht="24.15" customHeight="1">
      <c r="A241" s="40"/>
      <c r="B241" s="41"/>
      <c r="C241" s="215" t="s">
        <v>469</v>
      </c>
      <c r="D241" s="215" t="s">
        <v>159</v>
      </c>
      <c r="E241" s="216" t="s">
        <v>1141</v>
      </c>
      <c r="F241" s="217" t="s">
        <v>1142</v>
      </c>
      <c r="G241" s="218" t="s">
        <v>120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163</v>
      </c>
      <c r="AT241" s="226" t="s">
        <v>159</v>
      </c>
      <c r="AU241" s="226" t="s">
        <v>81</v>
      </c>
      <c r="AY241" s="19" t="s">
        <v>157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79</v>
      </c>
      <c r="BK241" s="227">
        <f>ROUND(I241*H241,2)</f>
        <v>0</v>
      </c>
      <c r="BL241" s="19" t="s">
        <v>163</v>
      </c>
      <c r="BM241" s="226" t="s">
        <v>199</v>
      </c>
    </row>
    <row r="242" s="14" customFormat="1">
      <c r="A242" s="14"/>
      <c r="B242" s="243"/>
      <c r="C242" s="244"/>
      <c r="D242" s="228" t="s">
        <v>167</v>
      </c>
      <c r="E242" s="245" t="s">
        <v>19</v>
      </c>
      <c r="F242" s="246" t="s">
        <v>1143</v>
      </c>
      <c r="G242" s="244"/>
      <c r="H242" s="247">
        <v>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167</v>
      </c>
      <c r="AU242" s="253" t="s">
        <v>81</v>
      </c>
      <c r="AV242" s="14" t="s">
        <v>81</v>
      </c>
      <c r="AW242" s="14" t="s">
        <v>33</v>
      </c>
      <c r="AX242" s="14" t="s">
        <v>72</v>
      </c>
      <c r="AY242" s="253" t="s">
        <v>157</v>
      </c>
    </row>
    <row r="243" s="15" customFormat="1">
      <c r="A243" s="15"/>
      <c r="B243" s="254"/>
      <c r="C243" s="255"/>
      <c r="D243" s="228" t="s">
        <v>167</v>
      </c>
      <c r="E243" s="256" t="s">
        <v>19</v>
      </c>
      <c r="F243" s="257" t="s">
        <v>170</v>
      </c>
      <c r="G243" s="255"/>
      <c r="H243" s="258">
        <v>1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167</v>
      </c>
      <c r="AU243" s="264" t="s">
        <v>81</v>
      </c>
      <c r="AV243" s="15" t="s">
        <v>163</v>
      </c>
      <c r="AW243" s="15" t="s">
        <v>33</v>
      </c>
      <c r="AX243" s="15" t="s">
        <v>79</v>
      </c>
      <c r="AY243" s="264" t="s">
        <v>157</v>
      </c>
    </row>
    <row r="244" s="2" customFormat="1" ht="24.15" customHeight="1">
      <c r="A244" s="40"/>
      <c r="B244" s="41"/>
      <c r="C244" s="215" t="s">
        <v>473</v>
      </c>
      <c r="D244" s="215" t="s">
        <v>159</v>
      </c>
      <c r="E244" s="216" t="s">
        <v>1144</v>
      </c>
      <c r="F244" s="217" t="s">
        <v>1145</v>
      </c>
      <c r="G244" s="218" t="s">
        <v>120</v>
      </c>
      <c r="H244" s="219">
        <v>13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43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163</v>
      </c>
      <c r="AT244" s="226" t="s">
        <v>159</v>
      </c>
      <c r="AU244" s="226" t="s">
        <v>81</v>
      </c>
      <c r="AY244" s="19" t="s">
        <v>157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79</v>
      </c>
      <c r="BK244" s="227">
        <f>ROUND(I244*H244,2)</f>
        <v>0</v>
      </c>
      <c r="BL244" s="19" t="s">
        <v>163</v>
      </c>
      <c r="BM244" s="226" t="s">
        <v>833</v>
      </c>
    </row>
    <row r="245" s="14" customFormat="1">
      <c r="A245" s="14"/>
      <c r="B245" s="243"/>
      <c r="C245" s="244"/>
      <c r="D245" s="228" t="s">
        <v>167</v>
      </c>
      <c r="E245" s="245" t="s">
        <v>19</v>
      </c>
      <c r="F245" s="246" t="s">
        <v>1146</v>
      </c>
      <c r="G245" s="244"/>
      <c r="H245" s="247">
        <v>13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167</v>
      </c>
      <c r="AU245" s="253" t="s">
        <v>81</v>
      </c>
      <c r="AV245" s="14" t="s">
        <v>81</v>
      </c>
      <c r="AW245" s="14" t="s">
        <v>33</v>
      </c>
      <c r="AX245" s="14" t="s">
        <v>72</v>
      </c>
      <c r="AY245" s="253" t="s">
        <v>157</v>
      </c>
    </row>
    <row r="246" s="15" customFormat="1">
      <c r="A246" s="15"/>
      <c r="B246" s="254"/>
      <c r="C246" s="255"/>
      <c r="D246" s="228" t="s">
        <v>167</v>
      </c>
      <c r="E246" s="256" t="s">
        <v>19</v>
      </c>
      <c r="F246" s="257" t="s">
        <v>170</v>
      </c>
      <c r="G246" s="255"/>
      <c r="H246" s="258">
        <v>13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4" t="s">
        <v>167</v>
      </c>
      <c r="AU246" s="264" t="s">
        <v>81</v>
      </c>
      <c r="AV246" s="15" t="s">
        <v>163</v>
      </c>
      <c r="AW246" s="15" t="s">
        <v>33</v>
      </c>
      <c r="AX246" s="15" t="s">
        <v>79</v>
      </c>
      <c r="AY246" s="264" t="s">
        <v>157</v>
      </c>
    </row>
    <row r="247" s="2" customFormat="1" ht="37.8" customHeight="1">
      <c r="A247" s="40"/>
      <c r="B247" s="41"/>
      <c r="C247" s="215" t="s">
        <v>478</v>
      </c>
      <c r="D247" s="215" t="s">
        <v>159</v>
      </c>
      <c r="E247" s="216" t="s">
        <v>1147</v>
      </c>
      <c r="F247" s="217" t="s">
        <v>1148</v>
      </c>
      <c r="G247" s="218" t="s">
        <v>120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163</v>
      </c>
      <c r="AT247" s="226" t="s">
        <v>159</v>
      </c>
      <c r="AU247" s="226" t="s">
        <v>81</v>
      </c>
      <c r="AY247" s="19" t="s">
        <v>157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79</v>
      </c>
      <c r="BK247" s="227">
        <f>ROUND(I247*H247,2)</f>
        <v>0</v>
      </c>
      <c r="BL247" s="19" t="s">
        <v>163</v>
      </c>
      <c r="BM247" s="226" t="s">
        <v>169</v>
      </c>
    </row>
    <row r="248" s="14" customFormat="1">
      <c r="A248" s="14"/>
      <c r="B248" s="243"/>
      <c r="C248" s="244"/>
      <c r="D248" s="228" t="s">
        <v>167</v>
      </c>
      <c r="E248" s="245" t="s">
        <v>19</v>
      </c>
      <c r="F248" s="246" t="s">
        <v>1149</v>
      </c>
      <c r="G248" s="244"/>
      <c r="H248" s="247">
        <v>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167</v>
      </c>
      <c r="AU248" s="253" t="s">
        <v>81</v>
      </c>
      <c r="AV248" s="14" t="s">
        <v>81</v>
      </c>
      <c r="AW248" s="14" t="s">
        <v>33</v>
      </c>
      <c r="AX248" s="14" t="s">
        <v>72</v>
      </c>
      <c r="AY248" s="253" t="s">
        <v>157</v>
      </c>
    </row>
    <row r="249" s="15" customFormat="1">
      <c r="A249" s="15"/>
      <c r="B249" s="254"/>
      <c r="C249" s="255"/>
      <c r="D249" s="228" t="s">
        <v>167</v>
      </c>
      <c r="E249" s="256" t="s">
        <v>19</v>
      </c>
      <c r="F249" s="257" t="s">
        <v>170</v>
      </c>
      <c r="G249" s="255"/>
      <c r="H249" s="258">
        <v>1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167</v>
      </c>
      <c r="AU249" s="264" t="s">
        <v>81</v>
      </c>
      <c r="AV249" s="15" t="s">
        <v>163</v>
      </c>
      <c r="AW249" s="15" t="s">
        <v>33</v>
      </c>
      <c r="AX249" s="15" t="s">
        <v>79</v>
      </c>
      <c r="AY249" s="264" t="s">
        <v>157</v>
      </c>
    </row>
    <row r="250" s="2" customFormat="1" ht="24.15" customHeight="1">
      <c r="A250" s="40"/>
      <c r="B250" s="41"/>
      <c r="C250" s="215" t="s">
        <v>482</v>
      </c>
      <c r="D250" s="215" t="s">
        <v>159</v>
      </c>
      <c r="E250" s="216" t="s">
        <v>1150</v>
      </c>
      <c r="F250" s="217" t="s">
        <v>1151</v>
      </c>
      <c r="G250" s="218" t="s">
        <v>120</v>
      </c>
      <c r="H250" s="219">
        <v>5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163</v>
      </c>
      <c r="AT250" s="226" t="s">
        <v>159</v>
      </c>
      <c r="AU250" s="226" t="s">
        <v>81</v>
      </c>
      <c r="AY250" s="19" t="s">
        <v>157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79</v>
      </c>
      <c r="BK250" s="227">
        <f>ROUND(I250*H250,2)</f>
        <v>0</v>
      </c>
      <c r="BL250" s="19" t="s">
        <v>163</v>
      </c>
      <c r="BM250" s="226" t="s">
        <v>838</v>
      </c>
    </row>
    <row r="251" s="14" customFormat="1">
      <c r="A251" s="14"/>
      <c r="B251" s="243"/>
      <c r="C251" s="244"/>
      <c r="D251" s="228" t="s">
        <v>167</v>
      </c>
      <c r="E251" s="245" t="s">
        <v>19</v>
      </c>
      <c r="F251" s="246" t="s">
        <v>1152</v>
      </c>
      <c r="G251" s="244"/>
      <c r="H251" s="247">
        <v>5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167</v>
      </c>
      <c r="AU251" s="253" t="s">
        <v>81</v>
      </c>
      <c r="AV251" s="14" t="s">
        <v>81</v>
      </c>
      <c r="AW251" s="14" t="s">
        <v>33</v>
      </c>
      <c r="AX251" s="14" t="s">
        <v>72</v>
      </c>
      <c r="AY251" s="253" t="s">
        <v>157</v>
      </c>
    </row>
    <row r="252" s="15" customFormat="1">
      <c r="A252" s="15"/>
      <c r="B252" s="254"/>
      <c r="C252" s="255"/>
      <c r="D252" s="228" t="s">
        <v>167</v>
      </c>
      <c r="E252" s="256" t="s">
        <v>19</v>
      </c>
      <c r="F252" s="257" t="s">
        <v>170</v>
      </c>
      <c r="G252" s="255"/>
      <c r="H252" s="258">
        <v>5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167</v>
      </c>
      <c r="AU252" s="264" t="s">
        <v>81</v>
      </c>
      <c r="AV252" s="15" t="s">
        <v>163</v>
      </c>
      <c r="AW252" s="15" t="s">
        <v>33</v>
      </c>
      <c r="AX252" s="15" t="s">
        <v>79</v>
      </c>
      <c r="AY252" s="264" t="s">
        <v>157</v>
      </c>
    </row>
    <row r="253" s="2" customFormat="1" ht="24.15" customHeight="1">
      <c r="A253" s="40"/>
      <c r="B253" s="41"/>
      <c r="C253" s="215" t="s">
        <v>487</v>
      </c>
      <c r="D253" s="215" t="s">
        <v>159</v>
      </c>
      <c r="E253" s="216" t="s">
        <v>1153</v>
      </c>
      <c r="F253" s="217" t="s">
        <v>1154</v>
      </c>
      <c r="G253" s="218" t="s">
        <v>120</v>
      </c>
      <c r="H253" s="219">
        <v>5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43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163</v>
      </c>
      <c r="AT253" s="226" t="s">
        <v>159</v>
      </c>
      <c r="AU253" s="226" t="s">
        <v>81</v>
      </c>
      <c r="AY253" s="19" t="s">
        <v>157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79</v>
      </c>
      <c r="BK253" s="227">
        <f>ROUND(I253*H253,2)</f>
        <v>0</v>
      </c>
      <c r="BL253" s="19" t="s">
        <v>163</v>
      </c>
      <c r="BM253" s="226" t="s">
        <v>842</v>
      </c>
    </row>
    <row r="254" s="14" customFormat="1">
      <c r="A254" s="14"/>
      <c r="B254" s="243"/>
      <c r="C254" s="244"/>
      <c r="D254" s="228" t="s">
        <v>167</v>
      </c>
      <c r="E254" s="245" t="s">
        <v>19</v>
      </c>
      <c r="F254" s="246" t="s">
        <v>1155</v>
      </c>
      <c r="G254" s="244"/>
      <c r="H254" s="247">
        <v>5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167</v>
      </c>
      <c r="AU254" s="253" t="s">
        <v>81</v>
      </c>
      <c r="AV254" s="14" t="s">
        <v>81</v>
      </c>
      <c r="AW254" s="14" t="s">
        <v>33</v>
      </c>
      <c r="AX254" s="14" t="s">
        <v>72</v>
      </c>
      <c r="AY254" s="253" t="s">
        <v>157</v>
      </c>
    </row>
    <row r="255" s="15" customFormat="1">
      <c r="A255" s="15"/>
      <c r="B255" s="254"/>
      <c r="C255" s="255"/>
      <c r="D255" s="228" t="s">
        <v>167</v>
      </c>
      <c r="E255" s="256" t="s">
        <v>19</v>
      </c>
      <c r="F255" s="257" t="s">
        <v>170</v>
      </c>
      <c r="G255" s="255"/>
      <c r="H255" s="258">
        <v>5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167</v>
      </c>
      <c r="AU255" s="264" t="s">
        <v>81</v>
      </c>
      <c r="AV255" s="15" t="s">
        <v>163</v>
      </c>
      <c r="AW255" s="15" t="s">
        <v>33</v>
      </c>
      <c r="AX255" s="15" t="s">
        <v>79</v>
      </c>
      <c r="AY255" s="264" t="s">
        <v>157</v>
      </c>
    </row>
    <row r="256" s="2" customFormat="1" ht="24.15" customHeight="1">
      <c r="A256" s="40"/>
      <c r="B256" s="41"/>
      <c r="C256" s="215" t="s">
        <v>491</v>
      </c>
      <c r="D256" s="215" t="s">
        <v>159</v>
      </c>
      <c r="E256" s="216" t="s">
        <v>1156</v>
      </c>
      <c r="F256" s="217" t="s">
        <v>1154</v>
      </c>
      <c r="G256" s="218" t="s">
        <v>120</v>
      </c>
      <c r="H256" s="219">
        <v>6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163</v>
      </c>
      <c r="AT256" s="226" t="s">
        <v>159</v>
      </c>
      <c r="AU256" s="226" t="s">
        <v>81</v>
      </c>
      <c r="AY256" s="19" t="s">
        <v>157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79</v>
      </c>
      <c r="BK256" s="227">
        <f>ROUND(I256*H256,2)</f>
        <v>0</v>
      </c>
      <c r="BL256" s="19" t="s">
        <v>163</v>
      </c>
      <c r="BM256" s="226" t="s">
        <v>845</v>
      </c>
    </row>
    <row r="257" s="14" customFormat="1">
      <c r="A257" s="14"/>
      <c r="B257" s="243"/>
      <c r="C257" s="244"/>
      <c r="D257" s="228" t="s">
        <v>167</v>
      </c>
      <c r="E257" s="245" t="s">
        <v>19</v>
      </c>
      <c r="F257" s="246" t="s">
        <v>1157</v>
      </c>
      <c r="G257" s="244"/>
      <c r="H257" s="247">
        <v>6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167</v>
      </c>
      <c r="AU257" s="253" t="s">
        <v>81</v>
      </c>
      <c r="AV257" s="14" t="s">
        <v>81</v>
      </c>
      <c r="AW257" s="14" t="s">
        <v>33</v>
      </c>
      <c r="AX257" s="14" t="s">
        <v>72</v>
      </c>
      <c r="AY257" s="253" t="s">
        <v>157</v>
      </c>
    </row>
    <row r="258" s="15" customFormat="1">
      <c r="A258" s="15"/>
      <c r="B258" s="254"/>
      <c r="C258" s="255"/>
      <c r="D258" s="228" t="s">
        <v>167</v>
      </c>
      <c r="E258" s="256" t="s">
        <v>19</v>
      </c>
      <c r="F258" s="257" t="s">
        <v>170</v>
      </c>
      <c r="G258" s="255"/>
      <c r="H258" s="258">
        <v>6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167</v>
      </c>
      <c r="AU258" s="264" t="s">
        <v>81</v>
      </c>
      <c r="AV258" s="15" t="s">
        <v>163</v>
      </c>
      <c r="AW258" s="15" t="s">
        <v>33</v>
      </c>
      <c r="AX258" s="15" t="s">
        <v>79</v>
      </c>
      <c r="AY258" s="264" t="s">
        <v>157</v>
      </c>
    </row>
    <row r="259" s="2" customFormat="1" ht="24.15" customHeight="1">
      <c r="A259" s="40"/>
      <c r="B259" s="41"/>
      <c r="C259" s="215" t="s">
        <v>495</v>
      </c>
      <c r="D259" s="215" t="s">
        <v>159</v>
      </c>
      <c r="E259" s="216" t="s">
        <v>1158</v>
      </c>
      <c r="F259" s="217" t="s">
        <v>1159</v>
      </c>
      <c r="G259" s="218" t="s">
        <v>120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43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163</v>
      </c>
      <c r="AT259" s="226" t="s">
        <v>159</v>
      </c>
      <c r="AU259" s="226" t="s">
        <v>81</v>
      </c>
      <c r="AY259" s="19" t="s">
        <v>157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79</v>
      </c>
      <c r="BK259" s="227">
        <f>ROUND(I259*H259,2)</f>
        <v>0</v>
      </c>
      <c r="BL259" s="19" t="s">
        <v>163</v>
      </c>
      <c r="BM259" s="226" t="s">
        <v>850</v>
      </c>
    </row>
    <row r="260" s="14" customFormat="1">
      <c r="A260" s="14"/>
      <c r="B260" s="243"/>
      <c r="C260" s="244"/>
      <c r="D260" s="228" t="s">
        <v>167</v>
      </c>
      <c r="E260" s="245" t="s">
        <v>19</v>
      </c>
      <c r="F260" s="246" t="s">
        <v>1160</v>
      </c>
      <c r="G260" s="244"/>
      <c r="H260" s="247">
        <v>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167</v>
      </c>
      <c r="AU260" s="253" t="s">
        <v>81</v>
      </c>
      <c r="AV260" s="14" t="s">
        <v>81</v>
      </c>
      <c r="AW260" s="14" t="s">
        <v>33</v>
      </c>
      <c r="AX260" s="14" t="s">
        <v>72</v>
      </c>
      <c r="AY260" s="253" t="s">
        <v>157</v>
      </c>
    </row>
    <row r="261" s="15" customFormat="1">
      <c r="A261" s="15"/>
      <c r="B261" s="254"/>
      <c r="C261" s="255"/>
      <c r="D261" s="228" t="s">
        <v>167</v>
      </c>
      <c r="E261" s="256" t="s">
        <v>19</v>
      </c>
      <c r="F261" s="257" t="s">
        <v>170</v>
      </c>
      <c r="G261" s="255"/>
      <c r="H261" s="258">
        <v>1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4" t="s">
        <v>167</v>
      </c>
      <c r="AU261" s="264" t="s">
        <v>81</v>
      </c>
      <c r="AV261" s="15" t="s">
        <v>163</v>
      </c>
      <c r="AW261" s="15" t="s">
        <v>33</v>
      </c>
      <c r="AX261" s="15" t="s">
        <v>79</v>
      </c>
      <c r="AY261" s="264" t="s">
        <v>157</v>
      </c>
    </row>
    <row r="262" s="2" customFormat="1" ht="16.5" customHeight="1">
      <c r="A262" s="40"/>
      <c r="B262" s="41"/>
      <c r="C262" s="215" t="s">
        <v>499</v>
      </c>
      <c r="D262" s="215" t="s">
        <v>159</v>
      </c>
      <c r="E262" s="216" t="s">
        <v>1161</v>
      </c>
      <c r="F262" s="217" t="s">
        <v>1162</v>
      </c>
      <c r="G262" s="218" t="s">
        <v>120</v>
      </c>
      <c r="H262" s="219">
        <v>2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163</v>
      </c>
      <c r="AT262" s="226" t="s">
        <v>159</v>
      </c>
      <c r="AU262" s="226" t="s">
        <v>81</v>
      </c>
      <c r="AY262" s="19" t="s">
        <v>157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79</v>
      </c>
      <c r="BK262" s="227">
        <f>ROUND(I262*H262,2)</f>
        <v>0</v>
      </c>
      <c r="BL262" s="19" t="s">
        <v>163</v>
      </c>
      <c r="BM262" s="226" t="s">
        <v>854</v>
      </c>
    </row>
    <row r="263" s="14" customFormat="1">
      <c r="A263" s="14"/>
      <c r="B263" s="243"/>
      <c r="C263" s="244"/>
      <c r="D263" s="228" t="s">
        <v>167</v>
      </c>
      <c r="E263" s="245" t="s">
        <v>19</v>
      </c>
      <c r="F263" s="246" t="s">
        <v>1163</v>
      </c>
      <c r="G263" s="244"/>
      <c r="H263" s="247">
        <v>2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167</v>
      </c>
      <c r="AU263" s="253" t="s">
        <v>81</v>
      </c>
      <c r="AV263" s="14" t="s">
        <v>81</v>
      </c>
      <c r="AW263" s="14" t="s">
        <v>33</v>
      </c>
      <c r="AX263" s="14" t="s">
        <v>72</v>
      </c>
      <c r="AY263" s="253" t="s">
        <v>157</v>
      </c>
    </row>
    <row r="264" s="15" customFormat="1">
      <c r="A264" s="15"/>
      <c r="B264" s="254"/>
      <c r="C264" s="255"/>
      <c r="D264" s="228" t="s">
        <v>167</v>
      </c>
      <c r="E264" s="256" t="s">
        <v>19</v>
      </c>
      <c r="F264" s="257" t="s">
        <v>170</v>
      </c>
      <c r="G264" s="255"/>
      <c r="H264" s="258">
        <v>2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167</v>
      </c>
      <c r="AU264" s="264" t="s">
        <v>81</v>
      </c>
      <c r="AV264" s="15" t="s">
        <v>163</v>
      </c>
      <c r="AW264" s="15" t="s">
        <v>33</v>
      </c>
      <c r="AX264" s="15" t="s">
        <v>79</v>
      </c>
      <c r="AY264" s="264" t="s">
        <v>157</v>
      </c>
    </row>
    <row r="265" s="12" customFormat="1" ht="22.8" customHeight="1">
      <c r="A265" s="12"/>
      <c r="B265" s="199"/>
      <c r="C265" s="200"/>
      <c r="D265" s="201" t="s">
        <v>71</v>
      </c>
      <c r="E265" s="213" t="s">
        <v>614</v>
      </c>
      <c r="F265" s="213" t="s">
        <v>615</v>
      </c>
      <c r="G265" s="200"/>
      <c r="H265" s="200"/>
      <c r="I265" s="203"/>
      <c r="J265" s="214">
        <f>BK265</f>
        <v>0</v>
      </c>
      <c r="K265" s="200"/>
      <c r="L265" s="205"/>
      <c r="M265" s="206"/>
      <c r="N265" s="207"/>
      <c r="O265" s="207"/>
      <c r="P265" s="208">
        <f>SUM(P266:P267)</f>
        <v>0</v>
      </c>
      <c r="Q265" s="207"/>
      <c r="R265" s="208">
        <f>SUM(R266:R267)</f>
        <v>0</v>
      </c>
      <c r="S265" s="207"/>
      <c r="T265" s="209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0" t="s">
        <v>79</v>
      </c>
      <c r="AT265" s="211" t="s">
        <v>71</v>
      </c>
      <c r="AU265" s="211" t="s">
        <v>79</v>
      </c>
      <c r="AY265" s="210" t="s">
        <v>157</v>
      </c>
      <c r="BK265" s="212">
        <f>SUM(BK266:BK267)</f>
        <v>0</v>
      </c>
    </row>
    <row r="266" s="2" customFormat="1" ht="24.15" customHeight="1">
      <c r="A266" s="40"/>
      <c r="B266" s="41"/>
      <c r="C266" s="215" t="s">
        <v>506</v>
      </c>
      <c r="D266" s="215" t="s">
        <v>159</v>
      </c>
      <c r="E266" s="216" t="s">
        <v>1164</v>
      </c>
      <c r="F266" s="217" t="s">
        <v>1165</v>
      </c>
      <c r="G266" s="218" t="s">
        <v>234</v>
      </c>
      <c r="H266" s="219">
        <v>38.082999999999998</v>
      </c>
      <c r="I266" s="220"/>
      <c r="J266" s="221">
        <f>ROUND(I266*H266,2)</f>
        <v>0</v>
      </c>
      <c r="K266" s="217" t="s">
        <v>657</v>
      </c>
      <c r="L266" s="46"/>
      <c r="M266" s="222" t="s">
        <v>19</v>
      </c>
      <c r="N266" s="223" t="s">
        <v>43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163</v>
      </c>
      <c r="AT266" s="226" t="s">
        <v>159</v>
      </c>
      <c r="AU266" s="226" t="s">
        <v>81</v>
      </c>
      <c r="AY266" s="19" t="s">
        <v>157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79</v>
      </c>
      <c r="BK266" s="227">
        <f>ROUND(I266*H266,2)</f>
        <v>0</v>
      </c>
      <c r="BL266" s="19" t="s">
        <v>163</v>
      </c>
      <c r="BM266" s="226" t="s">
        <v>859</v>
      </c>
    </row>
    <row r="267" s="2" customFormat="1">
      <c r="A267" s="40"/>
      <c r="B267" s="41"/>
      <c r="C267" s="42"/>
      <c r="D267" s="265" t="s">
        <v>175</v>
      </c>
      <c r="E267" s="42"/>
      <c r="F267" s="266" t="s">
        <v>1166</v>
      </c>
      <c r="G267" s="42"/>
      <c r="H267" s="42"/>
      <c r="I267" s="230"/>
      <c r="J267" s="42"/>
      <c r="K267" s="42"/>
      <c r="L267" s="46"/>
      <c r="M267" s="293"/>
      <c r="N267" s="294"/>
      <c r="O267" s="279"/>
      <c r="P267" s="279"/>
      <c r="Q267" s="279"/>
      <c r="R267" s="279"/>
      <c r="S267" s="279"/>
      <c r="T267" s="295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175</v>
      </c>
      <c r="AU267" s="19" t="s">
        <v>81</v>
      </c>
    </row>
    <row r="268" s="2" customFormat="1" ht="6.96" customHeight="1">
      <c r="A268" s="40"/>
      <c r="B268" s="61"/>
      <c r="C268" s="62"/>
      <c r="D268" s="62"/>
      <c r="E268" s="62"/>
      <c r="F268" s="62"/>
      <c r="G268" s="62"/>
      <c r="H268" s="62"/>
      <c r="I268" s="62"/>
      <c r="J268" s="62"/>
      <c r="K268" s="62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INHmQYcg2Ag0yLeRYll8h+fwAqaSFWlz+IazovEm10PhbpjXD19f3Z28+ktgNdu3gp4m+TSdG/+O7QiSLczDKQ==" hashValue="ViXecemDBfFeoV/WzKoGe50rBBjuKL6Gy1mJdA1MmSJMmP9CUB8INvAWy5ovjSkrvL4gAC+3sM1990birxyopg==" algorithmName="SHA-512" password="CC35"/>
  <autoFilter ref="C91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13107223"/>
    <hyperlink ref="F102" r:id="rId2" display="https://podminky.urs.cz/item/CS_URS_2024_01/113201111"/>
    <hyperlink ref="F106" r:id="rId3" display="https://podminky.urs.cz/item/CS_URS_2024_01/115101201"/>
    <hyperlink ref="F108" r:id="rId4" display="https://podminky.urs.cz/item/CS_URS_2024_01/115101301"/>
    <hyperlink ref="F110" r:id="rId5" display="https://podminky.urs.cz/item/CS_URS_2024_01/119001401"/>
    <hyperlink ref="F115" r:id="rId6" display="https://podminky.urs.cz/item/CS_URS_2024_01/119001421"/>
    <hyperlink ref="F119" r:id="rId7" display="https://podminky.urs.cz/item/CS_URS_2024_01/120001101"/>
    <hyperlink ref="F124" r:id="rId8" display="https://podminky.urs.cz/item/CS_URS_2024_01/132254204"/>
    <hyperlink ref="F133" r:id="rId9" display="https://podminky.urs.cz/item/CS_URS_2024_01/132354204"/>
    <hyperlink ref="F135" r:id="rId10" display="https://podminky.urs.cz/item/CS_URS_2024_01/151101102"/>
    <hyperlink ref="F140" r:id="rId11" display="https://podminky.urs.cz/item/CS_URS_2024_01/151101112"/>
    <hyperlink ref="F142" r:id="rId12" display="https://podminky.urs.cz/item/CS_URS_2024_01/162551108"/>
    <hyperlink ref="F146" r:id="rId13" display="https://podminky.urs.cz/item/CS_URS_2024_01/167151111"/>
    <hyperlink ref="F158" r:id="rId14" display="https://podminky.urs.cz/item/CS_URS_2024_01/174101101"/>
    <hyperlink ref="F168" r:id="rId15" display="https://podminky.urs.cz/item/CS_URS_2024_01/175151101"/>
    <hyperlink ref="F177" r:id="rId16" display="https://podminky.urs.cz/item/CS_URS_2024_01/359901111"/>
    <hyperlink ref="F181" r:id="rId17" display="https://podminky.urs.cz/item/CS_URS_2024_01/359901211"/>
    <hyperlink ref="F183" r:id="rId18" display="https://podminky.urs.cz/item/CS_URS_2024_01/359901212"/>
    <hyperlink ref="F185" r:id="rId19" display="https://podminky.urs.cz/item/CS_URS_2024_01/890451851"/>
    <hyperlink ref="F190" r:id="rId20" display="https://podminky.urs.cz/item/CS_URS_2024_01/451541111"/>
    <hyperlink ref="F195" r:id="rId21" display="https://podminky.urs.cz/item/CS_URS_2024_01/452112112"/>
    <hyperlink ref="F204" r:id="rId22" display="https://podminky.urs.cz/item/CS_URS_2024_01/871313121"/>
    <hyperlink ref="F209" r:id="rId23" display="https://podminky.urs.cz/item/CS_URS_2024_01/871373121"/>
    <hyperlink ref="F214" r:id="rId24" display="https://podminky.urs.cz/item/CS_URS_2024_01/877315211"/>
    <hyperlink ref="F219" r:id="rId25" display="https://podminky.urs.cz/item/CS_URS_2024_01/877395221"/>
    <hyperlink ref="F225" r:id="rId26" display="https://podminky.urs.cz/item/CS_URS_2024_01/894411121"/>
    <hyperlink ref="F234" r:id="rId27" display="https://podminky.urs.cz/item/CS_URS_2024_01/899304811"/>
    <hyperlink ref="F267" r:id="rId28" display="https://podminky.urs.cz/item/CS_URS_2024_01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komunikace, výměna vodovodu a opravy na kanalizaci v Klatovech 2025, 2. část</v>
      </c>
      <c r="F7" s="145"/>
      <c r="G7" s="145"/>
      <c r="H7" s="145"/>
      <c r="L7" s="22"/>
    </row>
    <row r="8" s="1" customFormat="1" ht="12" customHeight="1">
      <c r="B8" s="22"/>
      <c r="D8" s="145" t="s">
        <v>117</v>
      </c>
      <c r="L8" s="22"/>
    </row>
    <row r="9" s="2" customFormat="1" ht="16.5" customHeight="1">
      <c r="A9" s="40"/>
      <c r="B9" s="46"/>
      <c r="C9" s="40"/>
      <c r="D9" s="40"/>
      <c r="E9" s="146" t="s">
        <v>122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1167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125</v>
      </c>
      <c r="G14" s="40"/>
      <c r="H14" s="40"/>
      <c r="I14" s="145" t="s">
        <v>23</v>
      </c>
      <c r="J14" s="149" t="str">
        <f>'Rekapitulace stavby'!AN8</f>
        <v>2. 12. 2024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Klatovy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Ing. Tomáš Macán</v>
      </c>
      <c r="F23" s="40"/>
      <c r="G23" s="40"/>
      <c r="H23" s="40"/>
      <c r="I23" s="145" t="s">
        <v>28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Žižkovský Petr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ROUND((SUM(BE90:BE138)),  2)</f>
        <v>0</v>
      </c>
      <c r="G35" s="40"/>
      <c r="H35" s="40"/>
      <c r="I35" s="160">
        <v>0.20999999999999999</v>
      </c>
      <c r="J35" s="159">
        <f>ROUND(((SUM(BE90:BE138))*I35),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ROUND((SUM(BF90:BF138)),  2)</f>
        <v>0</v>
      </c>
      <c r="G36" s="40"/>
      <c r="H36" s="40"/>
      <c r="I36" s="160">
        <v>0.12</v>
      </c>
      <c r="J36" s="159">
        <f>ROUND(((SUM(BF90:BF138))*I36),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ROUND((SUM(BG90:BG138)),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ROUND((SUM(BH90:BH138)),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ROUND((SUM(BI90:BI138)),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komunikace, výměna vodovodu a opravy na kanalizaci v Klatovech 2025, 2.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401 - VRN V+K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2. 12. 2024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Klatovy</v>
      </c>
      <c r="G58" s="42"/>
      <c r="H58" s="42"/>
      <c r="I58" s="34" t="s">
        <v>31</v>
      </c>
      <c r="J58" s="38" t="str">
        <f>E23</f>
        <v xml:space="preserve"> Ing. Tomáš Macán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Žižkovský Petr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77"/>
      <c r="C64" s="178"/>
      <c r="D64" s="179" t="s">
        <v>139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140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1168</v>
      </c>
      <c r="E66" s="185"/>
      <c r="F66" s="185"/>
      <c r="G66" s="185"/>
      <c r="H66" s="185"/>
      <c r="I66" s="185"/>
      <c r="J66" s="186">
        <f>J106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141</v>
      </c>
      <c r="E67" s="185"/>
      <c r="F67" s="185"/>
      <c r="G67" s="185"/>
      <c r="H67" s="185"/>
      <c r="I67" s="185"/>
      <c r="J67" s="186">
        <f>J114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1169</v>
      </c>
      <c r="E68" s="185"/>
      <c r="F68" s="185"/>
      <c r="G68" s="185"/>
      <c r="H68" s="185"/>
      <c r="I68" s="185"/>
      <c r="J68" s="186">
        <f>J127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142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Oprava povrchu komunikace, výměna vodovodu a opravy na kanalizaci v Klatovech 2025, 2. část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117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122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123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SO 401 - VRN V+K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2. 12. 2024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Město Klatovy</v>
      </c>
      <c r="G86" s="42"/>
      <c r="H86" s="42"/>
      <c r="I86" s="34" t="s">
        <v>31</v>
      </c>
      <c r="J86" s="38" t="str">
        <f>E23</f>
        <v xml:space="preserve"> Ing. Tomáš Macán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34</v>
      </c>
      <c r="J87" s="38" t="str">
        <f>E26</f>
        <v>Žižkovský Petr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143</v>
      </c>
      <c r="D89" s="191" t="s">
        <v>57</v>
      </c>
      <c r="E89" s="191" t="s">
        <v>53</v>
      </c>
      <c r="F89" s="191" t="s">
        <v>54</v>
      </c>
      <c r="G89" s="191" t="s">
        <v>144</v>
      </c>
      <c r="H89" s="191" t="s">
        <v>145</v>
      </c>
      <c r="I89" s="191" t="s">
        <v>146</v>
      </c>
      <c r="J89" s="191" t="s">
        <v>128</v>
      </c>
      <c r="K89" s="192" t="s">
        <v>147</v>
      </c>
      <c r="L89" s="193"/>
      <c r="M89" s="94" t="s">
        <v>19</v>
      </c>
      <c r="N89" s="95" t="s">
        <v>42</v>
      </c>
      <c r="O89" s="95" t="s">
        <v>148</v>
      </c>
      <c r="P89" s="95" t="s">
        <v>149</v>
      </c>
      <c r="Q89" s="95" t="s">
        <v>150</v>
      </c>
      <c r="R89" s="95" t="s">
        <v>151</v>
      </c>
      <c r="S89" s="95" t="s">
        <v>152</v>
      </c>
      <c r="T89" s="96" t="s">
        <v>153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154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</f>
        <v>0</v>
      </c>
      <c r="Q90" s="98"/>
      <c r="R90" s="196">
        <f>R91</f>
        <v>0</v>
      </c>
      <c r="S90" s="98"/>
      <c r="T90" s="197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129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71</v>
      </c>
      <c r="E91" s="202" t="s">
        <v>621</v>
      </c>
      <c r="F91" s="202" t="s">
        <v>622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P92+P106+P114+P127</f>
        <v>0</v>
      </c>
      <c r="Q91" s="207"/>
      <c r="R91" s="208">
        <f>R92+R106+R114+R127</f>
        <v>0</v>
      </c>
      <c r="S91" s="207"/>
      <c r="T91" s="209">
        <f>T92+T106+T114+T127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192</v>
      </c>
      <c r="AT91" s="211" t="s">
        <v>71</v>
      </c>
      <c r="AU91" s="211" t="s">
        <v>72</v>
      </c>
      <c r="AY91" s="210" t="s">
        <v>157</v>
      </c>
      <c r="BK91" s="212">
        <f>BK92+BK106+BK114+BK127</f>
        <v>0</v>
      </c>
    </row>
    <row r="92" s="12" customFormat="1" ht="22.8" customHeight="1">
      <c r="A92" s="12"/>
      <c r="B92" s="199"/>
      <c r="C92" s="200"/>
      <c r="D92" s="201" t="s">
        <v>71</v>
      </c>
      <c r="E92" s="213" t="s">
        <v>623</v>
      </c>
      <c r="F92" s="213" t="s">
        <v>624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SUM(P93:P105)</f>
        <v>0</v>
      </c>
      <c r="Q92" s="207"/>
      <c r="R92" s="208">
        <f>SUM(R93:R105)</f>
        <v>0</v>
      </c>
      <c r="S92" s="207"/>
      <c r="T92" s="209">
        <f>SUM(T93:T105)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192</v>
      </c>
      <c r="AT92" s="211" t="s">
        <v>71</v>
      </c>
      <c r="AU92" s="211" t="s">
        <v>79</v>
      </c>
      <c r="AY92" s="210" t="s">
        <v>157</v>
      </c>
      <c r="BK92" s="212">
        <f>SUM(BK93:BK105)</f>
        <v>0</v>
      </c>
    </row>
    <row r="93" s="2" customFormat="1" ht="16.5" customHeight="1">
      <c r="A93" s="40"/>
      <c r="B93" s="41"/>
      <c r="C93" s="215" t="s">
        <v>79</v>
      </c>
      <c r="D93" s="215" t="s">
        <v>159</v>
      </c>
      <c r="E93" s="216" t="s">
        <v>1170</v>
      </c>
      <c r="F93" s="217" t="s">
        <v>1171</v>
      </c>
      <c r="G93" s="218" t="s">
        <v>1172</v>
      </c>
      <c r="H93" s="219">
        <v>1</v>
      </c>
      <c r="I93" s="220"/>
      <c r="J93" s="221">
        <f>ROUND(I93*H93,2)</f>
        <v>0</v>
      </c>
      <c r="K93" s="217" t="s">
        <v>657</v>
      </c>
      <c r="L93" s="46"/>
      <c r="M93" s="222" t="s">
        <v>19</v>
      </c>
      <c r="N93" s="223" t="s">
        <v>43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163</v>
      </c>
      <c r="AT93" s="226" t="s">
        <v>159</v>
      </c>
      <c r="AU93" s="226" t="s">
        <v>81</v>
      </c>
      <c r="AY93" s="19" t="s">
        <v>157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79</v>
      </c>
      <c r="BK93" s="227">
        <f>ROUND(I93*H93,2)</f>
        <v>0</v>
      </c>
      <c r="BL93" s="19" t="s">
        <v>163</v>
      </c>
      <c r="BM93" s="226" t="s">
        <v>81</v>
      </c>
    </row>
    <row r="94" s="2" customFormat="1">
      <c r="A94" s="40"/>
      <c r="B94" s="41"/>
      <c r="C94" s="42"/>
      <c r="D94" s="265" t="s">
        <v>175</v>
      </c>
      <c r="E94" s="42"/>
      <c r="F94" s="266" t="s">
        <v>1173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175</v>
      </c>
      <c r="AU94" s="19" t="s">
        <v>81</v>
      </c>
    </row>
    <row r="95" s="2" customFormat="1" ht="16.5" customHeight="1">
      <c r="A95" s="40"/>
      <c r="B95" s="41"/>
      <c r="C95" s="215" t="s">
        <v>81</v>
      </c>
      <c r="D95" s="215" t="s">
        <v>159</v>
      </c>
      <c r="E95" s="216" t="s">
        <v>1174</v>
      </c>
      <c r="F95" s="217" t="s">
        <v>1175</v>
      </c>
      <c r="G95" s="218" t="s">
        <v>1172</v>
      </c>
      <c r="H95" s="219">
        <v>1</v>
      </c>
      <c r="I95" s="220"/>
      <c r="J95" s="221">
        <f>ROUND(I95*H95,2)</f>
        <v>0</v>
      </c>
      <c r="K95" s="217" t="s">
        <v>657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163</v>
      </c>
      <c r="AT95" s="226" t="s">
        <v>159</v>
      </c>
      <c r="AU95" s="226" t="s">
        <v>81</v>
      </c>
      <c r="AY95" s="19" t="s">
        <v>157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79</v>
      </c>
      <c r="BK95" s="227">
        <f>ROUND(I95*H95,2)</f>
        <v>0</v>
      </c>
      <c r="BL95" s="19" t="s">
        <v>163</v>
      </c>
      <c r="BM95" s="226" t="s">
        <v>163</v>
      </c>
    </row>
    <row r="96" s="2" customFormat="1">
      <c r="A96" s="40"/>
      <c r="B96" s="41"/>
      <c r="C96" s="42"/>
      <c r="D96" s="265" t="s">
        <v>175</v>
      </c>
      <c r="E96" s="42"/>
      <c r="F96" s="266" t="s">
        <v>1176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175</v>
      </c>
      <c r="AU96" s="19" t="s">
        <v>81</v>
      </c>
    </row>
    <row r="97" s="13" customFormat="1">
      <c r="A97" s="13"/>
      <c r="B97" s="233"/>
      <c r="C97" s="234"/>
      <c r="D97" s="228" t="s">
        <v>167</v>
      </c>
      <c r="E97" s="235" t="s">
        <v>19</v>
      </c>
      <c r="F97" s="236" t="s">
        <v>1177</v>
      </c>
      <c r="G97" s="234"/>
      <c r="H97" s="235" t="s">
        <v>19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167</v>
      </c>
      <c r="AU97" s="242" t="s">
        <v>81</v>
      </c>
      <c r="AV97" s="13" t="s">
        <v>79</v>
      </c>
      <c r="AW97" s="13" t="s">
        <v>33</v>
      </c>
      <c r="AX97" s="13" t="s">
        <v>72</v>
      </c>
      <c r="AY97" s="242" t="s">
        <v>157</v>
      </c>
    </row>
    <row r="98" s="13" customFormat="1">
      <c r="A98" s="13"/>
      <c r="B98" s="233"/>
      <c r="C98" s="234"/>
      <c r="D98" s="228" t="s">
        <v>167</v>
      </c>
      <c r="E98" s="235" t="s">
        <v>19</v>
      </c>
      <c r="F98" s="236" t="s">
        <v>1178</v>
      </c>
      <c r="G98" s="234"/>
      <c r="H98" s="235" t="s">
        <v>19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167</v>
      </c>
      <c r="AU98" s="242" t="s">
        <v>81</v>
      </c>
      <c r="AV98" s="13" t="s">
        <v>79</v>
      </c>
      <c r="AW98" s="13" t="s">
        <v>33</v>
      </c>
      <c r="AX98" s="13" t="s">
        <v>72</v>
      </c>
      <c r="AY98" s="242" t="s">
        <v>157</v>
      </c>
    </row>
    <row r="99" s="14" customFormat="1">
      <c r="A99" s="14"/>
      <c r="B99" s="243"/>
      <c r="C99" s="244"/>
      <c r="D99" s="228" t="s">
        <v>167</v>
      </c>
      <c r="E99" s="245" t="s">
        <v>19</v>
      </c>
      <c r="F99" s="246" t="s">
        <v>79</v>
      </c>
      <c r="G99" s="244"/>
      <c r="H99" s="247">
        <v>1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167</v>
      </c>
      <c r="AU99" s="253" t="s">
        <v>81</v>
      </c>
      <c r="AV99" s="14" t="s">
        <v>81</v>
      </c>
      <c r="AW99" s="14" t="s">
        <v>33</v>
      </c>
      <c r="AX99" s="14" t="s">
        <v>72</v>
      </c>
      <c r="AY99" s="253" t="s">
        <v>157</v>
      </c>
    </row>
    <row r="100" s="15" customFormat="1">
      <c r="A100" s="15"/>
      <c r="B100" s="254"/>
      <c r="C100" s="255"/>
      <c r="D100" s="228" t="s">
        <v>167</v>
      </c>
      <c r="E100" s="256" t="s">
        <v>19</v>
      </c>
      <c r="F100" s="257" t="s">
        <v>170</v>
      </c>
      <c r="G100" s="255"/>
      <c r="H100" s="258">
        <v>1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4" t="s">
        <v>167</v>
      </c>
      <c r="AU100" s="264" t="s">
        <v>81</v>
      </c>
      <c r="AV100" s="15" t="s">
        <v>163</v>
      </c>
      <c r="AW100" s="15" t="s">
        <v>33</v>
      </c>
      <c r="AX100" s="15" t="s">
        <v>79</v>
      </c>
      <c r="AY100" s="264" t="s">
        <v>157</v>
      </c>
    </row>
    <row r="101" s="2" customFormat="1" ht="16.5" customHeight="1">
      <c r="A101" s="40"/>
      <c r="B101" s="41"/>
      <c r="C101" s="215" t="s">
        <v>180</v>
      </c>
      <c r="D101" s="215" t="s">
        <v>159</v>
      </c>
      <c r="E101" s="216" t="s">
        <v>636</v>
      </c>
      <c r="F101" s="217" t="s">
        <v>637</v>
      </c>
      <c r="G101" s="218" t="s">
        <v>1172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163</v>
      </c>
      <c r="AT101" s="226" t="s">
        <v>159</v>
      </c>
      <c r="AU101" s="226" t="s">
        <v>81</v>
      </c>
      <c r="AY101" s="19" t="s">
        <v>157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79</v>
      </c>
      <c r="BK101" s="227">
        <f>ROUND(I101*H101,2)</f>
        <v>0</v>
      </c>
      <c r="BL101" s="19" t="s">
        <v>163</v>
      </c>
      <c r="BM101" s="226" t="s">
        <v>200</v>
      </c>
    </row>
    <row r="102" s="13" customFormat="1">
      <c r="A102" s="13"/>
      <c r="B102" s="233"/>
      <c r="C102" s="234"/>
      <c r="D102" s="228" t="s">
        <v>167</v>
      </c>
      <c r="E102" s="235" t="s">
        <v>19</v>
      </c>
      <c r="F102" s="236" t="s">
        <v>1179</v>
      </c>
      <c r="G102" s="234"/>
      <c r="H102" s="235" t="s">
        <v>19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167</v>
      </c>
      <c r="AU102" s="242" t="s">
        <v>81</v>
      </c>
      <c r="AV102" s="13" t="s">
        <v>79</v>
      </c>
      <c r="AW102" s="13" t="s">
        <v>33</v>
      </c>
      <c r="AX102" s="13" t="s">
        <v>72</v>
      </c>
      <c r="AY102" s="242" t="s">
        <v>157</v>
      </c>
    </row>
    <row r="103" s="13" customFormat="1">
      <c r="A103" s="13"/>
      <c r="B103" s="233"/>
      <c r="C103" s="234"/>
      <c r="D103" s="228" t="s">
        <v>167</v>
      </c>
      <c r="E103" s="235" t="s">
        <v>19</v>
      </c>
      <c r="F103" s="236" t="s">
        <v>1180</v>
      </c>
      <c r="G103" s="234"/>
      <c r="H103" s="235" t="s">
        <v>19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167</v>
      </c>
      <c r="AU103" s="242" t="s">
        <v>81</v>
      </c>
      <c r="AV103" s="13" t="s">
        <v>79</v>
      </c>
      <c r="AW103" s="13" t="s">
        <v>33</v>
      </c>
      <c r="AX103" s="13" t="s">
        <v>72</v>
      </c>
      <c r="AY103" s="242" t="s">
        <v>157</v>
      </c>
    </row>
    <row r="104" s="14" customFormat="1">
      <c r="A104" s="14"/>
      <c r="B104" s="243"/>
      <c r="C104" s="244"/>
      <c r="D104" s="228" t="s">
        <v>167</v>
      </c>
      <c r="E104" s="245" t="s">
        <v>19</v>
      </c>
      <c r="F104" s="246" t="s">
        <v>79</v>
      </c>
      <c r="G104" s="244"/>
      <c r="H104" s="247">
        <v>1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167</v>
      </c>
      <c r="AU104" s="253" t="s">
        <v>81</v>
      </c>
      <c r="AV104" s="14" t="s">
        <v>81</v>
      </c>
      <c r="AW104" s="14" t="s">
        <v>33</v>
      </c>
      <c r="AX104" s="14" t="s">
        <v>72</v>
      </c>
      <c r="AY104" s="253" t="s">
        <v>157</v>
      </c>
    </row>
    <row r="105" s="15" customFormat="1">
      <c r="A105" s="15"/>
      <c r="B105" s="254"/>
      <c r="C105" s="255"/>
      <c r="D105" s="228" t="s">
        <v>167</v>
      </c>
      <c r="E105" s="256" t="s">
        <v>19</v>
      </c>
      <c r="F105" s="257" t="s">
        <v>170</v>
      </c>
      <c r="G105" s="255"/>
      <c r="H105" s="258">
        <v>1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167</v>
      </c>
      <c r="AU105" s="264" t="s">
        <v>81</v>
      </c>
      <c r="AV105" s="15" t="s">
        <v>163</v>
      </c>
      <c r="AW105" s="15" t="s">
        <v>33</v>
      </c>
      <c r="AX105" s="15" t="s">
        <v>79</v>
      </c>
      <c r="AY105" s="264" t="s">
        <v>157</v>
      </c>
    </row>
    <row r="106" s="12" customFormat="1" ht="22.8" customHeight="1">
      <c r="A106" s="12"/>
      <c r="B106" s="199"/>
      <c r="C106" s="200"/>
      <c r="D106" s="201" t="s">
        <v>71</v>
      </c>
      <c r="E106" s="213" t="s">
        <v>1181</v>
      </c>
      <c r="F106" s="213" t="s">
        <v>1182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SUM(P107:P113)</f>
        <v>0</v>
      </c>
      <c r="Q106" s="207"/>
      <c r="R106" s="208">
        <f>SUM(R107:R113)</f>
        <v>0</v>
      </c>
      <c r="S106" s="207"/>
      <c r="T106" s="209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192</v>
      </c>
      <c r="AT106" s="211" t="s">
        <v>71</v>
      </c>
      <c r="AU106" s="211" t="s">
        <v>79</v>
      </c>
      <c r="AY106" s="210" t="s">
        <v>157</v>
      </c>
      <c r="BK106" s="212">
        <f>SUM(BK107:BK113)</f>
        <v>0</v>
      </c>
    </row>
    <row r="107" s="2" customFormat="1" ht="16.5" customHeight="1">
      <c r="A107" s="40"/>
      <c r="B107" s="41"/>
      <c r="C107" s="215" t="s">
        <v>163</v>
      </c>
      <c r="D107" s="215" t="s">
        <v>159</v>
      </c>
      <c r="E107" s="216" t="s">
        <v>1183</v>
      </c>
      <c r="F107" s="217" t="s">
        <v>1182</v>
      </c>
      <c r="G107" s="218" t="s">
        <v>1172</v>
      </c>
      <c r="H107" s="219">
        <v>1</v>
      </c>
      <c r="I107" s="220"/>
      <c r="J107" s="221">
        <f>ROUND(I107*H107,2)</f>
        <v>0</v>
      </c>
      <c r="K107" s="217" t="s">
        <v>657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163</v>
      </c>
      <c r="AT107" s="226" t="s">
        <v>159</v>
      </c>
      <c r="AU107" s="226" t="s">
        <v>81</v>
      </c>
      <c r="AY107" s="19" t="s">
        <v>157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79</v>
      </c>
      <c r="BK107" s="227">
        <f>ROUND(I107*H107,2)</f>
        <v>0</v>
      </c>
      <c r="BL107" s="19" t="s">
        <v>163</v>
      </c>
      <c r="BM107" s="226" t="s">
        <v>214</v>
      </c>
    </row>
    <row r="108" s="2" customFormat="1">
      <c r="A108" s="40"/>
      <c r="B108" s="41"/>
      <c r="C108" s="42"/>
      <c r="D108" s="265" t="s">
        <v>175</v>
      </c>
      <c r="E108" s="42"/>
      <c r="F108" s="266" t="s">
        <v>1184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175</v>
      </c>
      <c r="AU108" s="19" t="s">
        <v>81</v>
      </c>
    </row>
    <row r="109" s="13" customFormat="1">
      <c r="A109" s="13"/>
      <c r="B109" s="233"/>
      <c r="C109" s="234"/>
      <c r="D109" s="228" t="s">
        <v>167</v>
      </c>
      <c r="E109" s="235" t="s">
        <v>19</v>
      </c>
      <c r="F109" s="236" t="s">
        <v>1185</v>
      </c>
      <c r="G109" s="234"/>
      <c r="H109" s="235" t="s">
        <v>19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167</v>
      </c>
      <c r="AU109" s="242" t="s">
        <v>81</v>
      </c>
      <c r="AV109" s="13" t="s">
        <v>79</v>
      </c>
      <c r="AW109" s="13" t="s">
        <v>33</v>
      </c>
      <c r="AX109" s="13" t="s">
        <v>72</v>
      </c>
      <c r="AY109" s="242" t="s">
        <v>157</v>
      </c>
    </row>
    <row r="110" s="13" customFormat="1">
      <c r="A110" s="13"/>
      <c r="B110" s="233"/>
      <c r="C110" s="234"/>
      <c r="D110" s="228" t="s">
        <v>167</v>
      </c>
      <c r="E110" s="235" t="s">
        <v>19</v>
      </c>
      <c r="F110" s="236" t="s">
        <v>1186</v>
      </c>
      <c r="G110" s="234"/>
      <c r="H110" s="235" t="s">
        <v>19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167</v>
      </c>
      <c r="AU110" s="242" t="s">
        <v>81</v>
      </c>
      <c r="AV110" s="13" t="s">
        <v>79</v>
      </c>
      <c r="AW110" s="13" t="s">
        <v>33</v>
      </c>
      <c r="AX110" s="13" t="s">
        <v>72</v>
      </c>
      <c r="AY110" s="242" t="s">
        <v>157</v>
      </c>
    </row>
    <row r="111" s="13" customFormat="1">
      <c r="A111" s="13"/>
      <c r="B111" s="233"/>
      <c r="C111" s="234"/>
      <c r="D111" s="228" t="s">
        <v>167</v>
      </c>
      <c r="E111" s="235" t="s">
        <v>19</v>
      </c>
      <c r="F111" s="236" t="s">
        <v>1187</v>
      </c>
      <c r="G111" s="234"/>
      <c r="H111" s="235" t="s">
        <v>19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167</v>
      </c>
      <c r="AU111" s="242" t="s">
        <v>81</v>
      </c>
      <c r="AV111" s="13" t="s">
        <v>79</v>
      </c>
      <c r="AW111" s="13" t="s">
        <v>33</v>
      </c>
      <c r="AX111" s="13" t="s">
        <v>72</v>
      </c>
      <c r="AY111" s="242" t="s">
        <v>157</v>
      </c>
    </row>
    <row r="112" s="14" customFormat="1">
      <c r="A112" s="14"/>
      <c r="B112" s="243"/>
      <c r="C112" s="244"/>
      <c r="D112" s="228" t="s">
        <v>167</v>
      </c>
      <c r="E112" s="245" t="s">
        <v>19</v>
      </c>
      <c r="F112" s="246" t="s">
        <v>79</v>
      </c>
      <c r="G112" s="244"/>
      <c r="H112" s="247">
        <v>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167</v>
      </c>
      <c r="AU112" s="253" t="s">
        <v>81</v>
      </c>
      <c r="AV112" s="14" t="s">
        <v>81</v>
      </c>
      <c r="AW112" s="14" t="s">
        <v>33</v>
      </c>
      <c r="AX112" s="14" t="s">
        <v>72</v>
      </c>
      <c r="AY112" s="253" t="s">
        <v>157</v>
      </c>
    </row>
    <row r="113" s="15" customFormat="1">
      <c r="A113" s="15"/>
      <c r="B113" s="254"/>
      <c r="C113" s="255"/>
      <c r="D113" s="228" t="s">
        <v>167</v>
      </c>
      <c r="E113" s="256" t="s">
        <v>19</v>
      </c>
      <c r="F113" s="257" t="s">
        <v>170</v>
      </c>
      <c r="G113" s="255"/>
      <c r="H113" s="258">
        <v>1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167</v>
      </c>
      <c r="AU113" s="264" t="s">
        <v>81</v>
      </c>
      <c r="AV113" s="15" t="s">
        <v>163</v>
      </c>
      <c r="AW113" s="15" t="s">
        <v>33</v>
      </c>
      <c r="AX113" s="15" t="s">
        <v>79</v>
      </c>
      <c r="AY113" s="264" t="s">
        <v>157</v>
      </c>
    </row>
    <row r="114" s="12" customFormat="1" ht="22.8" customHeight="1">
      <c r="A114" s="12"/>
      <c r="B114" s="199"/>
      <c r="C114" s="200"/>
      <c r="D114" s="201" t="s">
        <v>71</v>
      </c>
      <c r="E114" s="213" t="s">
        <v>639</v>
      </c>
      <c r="F114" s="213" t="s">
        <v>640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SUM(P115:P126)</f>
        <v>0</v>
      </c>
      <c r="Q114" s="207"/>
      <c r="R114" s="208">
        <f>SUM(R115:R126)</f>
        <v>0</v>
      </c>
      <c r="S114" s="207"/>
      <c r="T114" s="209">
        <f>SUM(T115:T126)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192</v>
      </c>
      <c r="AT114" s="211" t="s">
        <v>71</v>
      </c>
      <c r="AU114" s="211" t="s">
        <v>79</v>
      </c>
      <c r="AY114" s="210" t="s">
        <v>157</v>
      </c>
      <c r="BK114" s="212">
        <f>SUM(BK115:BK126)</f>
        <v>0</v>
      </c>
    </row>
    <row r="115" s="2" customFormat="1" ht="16.5" customHeight="1">
      <c r="A115" s="40"/>
      <c r="B115" s="41"/>
      <c r="C115" s="215" t="s">
        <v>192</v>
      </c>
      <c r="D115" s="215" t="s">
        <v>159</v>
      </c>
      <c r="E115" s="216" t="s">
        <v>642</v>
      </c>
      <c r="F115" s="217" t="s">
        <v>640</v>
      </c>
      <c r="G115" s="218" t="s">
        <v>1172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163</v>
      </c>
      <c r="AT115" s="226" t="s">
        <v>159</v>
      </c>
      <c r="AU115" s="226" t="s">
        <v>81</v>
      </c>
      <c r="AY115" s="19" t="s">
        <v>157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79</v>
      </c>
      <c r="BK115" s="227">
        <f>ROUND(I115*H115,2)</f>
        <v>0</v>
      </c>
      <c r="BL115" s="19" t="s">
        <v>163</v>
      </c>
      <c r="BM115" s="226" t="s">
        <v>226</v>
      </c>
    </row>
    <row r="116" s="13" customFormat="1">
      <c r="A116" s="13"/>
      <c r="B116" s="233"/>
      <c r="C116" s="234"/>
      <c r="D116" s="228" t="s">
        <v>167</v>
      </c>
      <c r="E116" s="235" t="s">
        <v>19</v>
      </c>
      <c r="F116" s="236" t="s">
        <v>1188</v>
      </c>
      <c r="G116" s="234"/>
      <c r="H116" s="235" t="s">
        <v>19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167</v>
      </c>
      <c r="AU116" s="242" t="s">
        <v>81</v>
      </c>
      <c r="AV116" s="13" t="s">
        <v>79</v>
      </c>
      <c r="AW116" s="13" t="s">
        <v>33</v>
      </c>
      <c r="AX116" s="13" t="s">
        <v>72</v>
      </c>
      <c r="AY116" s="242" t="s">
        <v>157</v>
      </c>
    </row>
    <row r="117" s="14" customFormat="1">
      <c r="A117" s="14"/>
      <c r="B117" s="243"/>
      <c r="C117" s="244"/>
      <c r="D117" s="228" t="s">
        <v>167</v>
      </c>
      <c r="E117" s="245" t="s">
        <v>19</v>
      </c>
      <c r="F117" s="246" t="s">
        <v>79</v>
      </c>
      <c r="G117" s="244"/>
      <c r="H117" s="247">
        <v>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167</v>
      </c>
      <c r="AU117" s="253" t="s">
        <v>81</v>
      </c>
      <c r="AV117" s="14" t="s">
        <v>81</v>
      </c>
      <c r="AW117" s="14" t="s">
        <v>33</v>
      </c>
      <c r="AX117" s="14" t="s">
        <v>72</v>
      </c>
      <c r="AY117" s="253" t="s">
        <v>157</v>
      </c>
    </row>
    <row r="118" s="15" customFormat="1">
      <c r="A118" s="15"/>
      <c r="B118" s="254"/>
      <c r="C118" s="255"/>
      <c r="D118" s="228" t="s">
        <v>167</v>
      </c>
      <c r="E118" s="256" t="s">
        <v>19</v>
      </c>
      <c r="F118" s="257" t="s">
        <v>170</v>
      </c>
      <c r="G118" s="255"/>
      <c r="H118" s="258">
        <v>1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4" t="s">
        <v>167</v>
      </c>
      <c r="AU118" s="264" t="s">
        <v>81</v>
      </c>
      <c r="AV118" s="15" t="s">
        <v>163</v>
      </c>
      <c r="AW118" s="15" t="s">
        <v>33</v>
      </c>
      <c r="AX118" s="15" t="s">
        <v>79</v>
      </c>
      <c r="AY118" s="264" t="s">
        <v>157</v>
      </c>
    </row>
    <row r="119" s="2" customFormat="1" ht="16.5" customHeight="1">
      <c r="A119" s="40"/>
      <c r="B119" s="41"/>
      <c r="C119" s="215" t="s">
        <v>200</v>
      </c>
      <c r="D119" s="215" t="s">
        <v>159</v>
      </c>
      <c r="E119" s="216" t="s">
        <v>645</v>
      </c>
      <c r="F119" s="217" t="s">
        <v>1189</v>
      </c>
      <c r="G119" s="218" t="s">
        <v>1172</v>
      </c>
      <c r="H119" s="219">
        <v>1</v>
      </c>
      <c r="I119" s="220"/>
      <c r="J119" s="221">
        <f>ROUND(I119*H119,2)</f>
        <v>0</v>
      </c>
      <c r="K119" s="217" t="s">
        <v>657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163</v>
      </c>
      <c r="AT119" s="226" t="s">
        <v>159</v>
      </c>
      <c r="AU119" s="226" t="s">
        <v>81</v>
      </c>
      <c r="AY119" s="19" t="s">
        <v>157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79</v>
      </c>
      <c r="BK119" s="227">
        <f>ROUND(I119*H119,2)</f>
        <v>0</v>
      </c>
      <c r="BL119" s="19" t="s">
        <v>163</v>
      </c>
      <c r="BM119" s="226" t="s">
        <v>8</v>
      </c>
    </row>
    <row r="120" s="2" customFormat="1">
      <c r="A120" s="40"/>
      <c r="B120" s="41"/>
      <c r="C120" s="42"/>
      <c r="D120" s="265" t="s">
        <v>175</v>
      </c>
      <c r="E120" s="42"/>
      <c r="F120" s="266" t="s">
        <v>1190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175</v>
      </c>
      <c r="AU120" s="19" t="s">
        <v>81</v>
      </c>
    </row>
    <row r="121" s="13" customFormat="1">
      <c r="A121" s="13"/>
      <c r="B121" s="233"/>
      <c r="C121" s="234"/>
      <c r="D121" s="228" t="s">
        <v>167</v>
      </c>
      <c r="E121" s="235" t="s">
        <v>19</v>
      </c>
      <c r="F121" s="236" t="s">
        <v>1191</v>
      </c>
      <c r="G121" s="234"/>
      <c r="H121" s="235" t="s">
        <v>19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167</v>
      </c>
      <c r="AU121" s="242" t="s">
        <v>81</v>
      </c>
      <c r="AV121" s="13" t="s">
        <v>79</v>
      </c>
      <c r="AW121" s="13" t="s">
        <v>33</v>
      </c>
      <c r="AX121" s="13" t="s">
        <v>72</v>
      </c>
      <c r="AY121" s="242" t="s">
        <v>157</v>
      </c>
    </row>
    <row r="122" s="13" customFormat="1">
      <c r="A122" s="13"/>
      <c r="B122" s="233"/>
      <c r="C122" s="234"/>
      <c r="D122" s="228" t="s">
        <v>167</v>
      </c>
      <c r="E122" s="235" t="s">
        <v>19</v>
      </c>
      <c r="F122" s="236" t="s">
        <v>1192</v>
      </c>
      <c r="G122" s="234"/>
      <c r="H122" s="235" t="s">
        <v>19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167</v>
      </c>
      <c r="AU122" s="242" t="s">
        <v>81</v>
      </c>
      <c r="AV122" s="13" t="s">
        <v>79</v>
      </c>
      <c r="AW122" s="13" t="s">
        <v>33</v>
      </c>
      <c r="AX122" s="13" t="s">
        <v>72</v>
      </c>
      <c r="AY122" s="242" t="s">
        <v>157</v>
      </c>
    </row>
    <row r="123" s="13" customFormat="1">
      <c r="A123" s="13"/>
      <c r="B123" s="233"/>
      <c r="C123" s="234"/>
      <c r="D123" s="228" t="s">
        <v>167</v>
      </c>
      <c r="E123" s="235" t="s">
        <v>19</v>
      </c>
      <c r="F123" s="236" t="s">
        <v>1193</v>
      </c>
      <c r="G123" s="234"/>
      <c r="H123" s="235" t="s">
        <v>19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167</v>
      </c>
      <c r="AU123" s="242" t="s">
        <v>81</v>
      </c>
      <c r="AV123" s="13" t="s">
        <v>79</v>
      </c>
      <c r="AW123" s="13" t="s">
        <v>33</v>
      </c>
      <c r="AX123" s="13" t="s">
        <v>72</v>
      </c>
      <c r="AY123" s="242" t="s">
        <v>157</v>
      </c>
    </row>
    <row r="124" s="13" customFormat="1">
      <c r="A124" s="13"/>
      <c r="B124" s="233"/>
      <c r="C124" s="234"/>
      <c r="D124" s="228" t="s">
        <v>167</v>
      </c>
      <c r="E124" s="235" t="s">
        <v>19</v>
      </c>
      <c r="F124" s="236" t="s">
        <v>1194</v>
      </c>
      <c r="G124" s="234"/>
      <c r="H124" s="235" t="s">
        <v>19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167</v>
      </c>
      <c r="AU124" s="242" t="s">
        <v>81</v>
      </c>
      <c r="AV124" s="13" t="s">
        <v>79</v>
      </c>
      <c r="AW124" s="13" t="s">
        <v>33</v>
      </c>
      <c r="AX124" s="13" t="s">
        <v>72</v>
      </c>
      <c r="AY124" s="242" t="s">
        <v>157</v>
      </c>
    </row>
    <row r="125" s="14" customFormat="1">
      <c r="A125" s="14"/>
      <c r="B125" s="243"/>
      <c r="C125" s="244"/>
      <c r="D125" s="228" t="s">
        <v>167</v>
      </c>
      <c r="E125" s="245" t="s">
        <v>19</v>
      </c>
      <c r="F125" s="246" t="s">
        <v>79</v>
      </c>
      <c r="G125" s="244"/>
      <c r="H125" s="247">
        <v>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167</v>
      </c>
      <c r="AU125" s="253" t="s">
        <v>81</v>
      </c>
      <c r="AV125" s="14" t="s">
        <v>81</v>
      </c>
      <c r="AW125" s="14" t="s">
        <v>33</v>
      </c>
      <c r="AX125" s="14" t="s">
        <v>72</v>
      </c>
      <c r="AY125" s="253" t="s">
        <v>157</v>
      </c>
    </row>
    <row r="126" s="15" customFormat="1">
      <c r="A126" s="15"/>
      <c r="B126" s="254"/>
      <c r="C126" s="255"/>
      <c r="D126" s="228" t="s">
        <v>167</v>
      </c>
      <c r="E126" s="256" t="s">
        <v>19</v>
      </c>
      <c r="F126" s="257" t="s">
        <v>170</v>
      </c>
      <c r="G126" s="255"/>
      <c r="H126" s="258">
        <v>1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4" t="s">
        <v>167</v>
      </c>
      <c r="AU126" s="264" t="s">
        <v>81</v>
      </c>
      <c r="AV126" s="15" t="s">
        <v>163</v>
      </c>
      <c r="AW126" s="15" t="s">
        <v>33</v>
      </c>
      <c r="AX126" s="15" t="s">
        <v>79</v>
      </c>
      <c r="AY126" s="264" t="s">
        <v>157</v>
      </c>
    </row>
    <row r="127" s="12" customFormat="1" ht="22.8" customHeight="1">
      <c r="A127" s="12"/>
      <c r="B127" s="199"/>
      <c r="C127" s="200"/>
      <c r="D127" s="201" t="s">
        <v>71</v>
      </c>
      <c r="E127" s="213" t="s">
        <v>1195</v>
      </c>
      <c r="F127" s="213" t="s">
        <v>1196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SUM(P128:P138)</f>
        <v>0</v>
      </c>
      <c r="Q127" s="207"/>
      <c r="R127" s="208">
        <f>SUM(R128:R138)</f>
        <v>0</v>
      </c>
      <c r="S127" s="207"/>
      <c r="T127" s="209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192</v>
      </c>
      <c r="AT127" s="211" t="s">
        <v>71</v>
      </c>
      <c r="AU127" s="211" t="s">
        <v>79</v>
      </c>
      <c r="AY127" s="210" t="s">
        <v>157</v>
      </c>
      <c r="BK127" s="212">
        <f>SUM(BK128:BK138)</f>
        <v>0</v>
      </c>
    </row>
    <row r="128" s="2" customFormat="1" ht="16.5" customHeight="1">
      <c r="A128" s="40"/>
      <c r="B128" s="41"/>
      <c r="C128" s="215" t="s">
        <v>208</v>
      </c>
      <c r="D128" s="215" t="s">
        <v>159</v>
      </c>
      <c r="E128" s="216" t="s">
        <v>1197</v>
      </c>
      <c r="F128" s="217" t="s">
        <v>1196</v>
      </c>
      <c r="G128" s="218" t="s">
        <v>1172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163</v>
      </c>
      <c r="AT128" s="226" t="s">
        <v>159</v>
      </c>
      <c r="AU128" s="226" t="s">
        <v>81</v>
      </c>
      <c r="AY128" s="19" t="s">
        <v>157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79</v>
      </c>
      <c r="BK128" s="227">
        <f>ROUND(I128*H128,2)</f>
        <v>0</v>
      </c>
      <c r="BL128" s="19" t="s">
        <v>163</v>
      </c>
      <c r="BM128" s="226" t="s">
        <v>265</v>
      </c>
    </row>
    <row r="129" s="2" customFormat="1" ht="16.5" customHeight="1">
      <c r="A129" s="40"/>
      <c r="B129" s="41"/>
      <c r="C129" s="215" t="s">
        <v>214</v>
      </c>
      <c r="D129" s="215" t="s">
        <v>159</v>
      </c>
      <c r="E129" s="216" t="s">
        <v>1198</v>
      </c>
      <c r="F129" s="217" t="s">
        <v>1199</v>
      </c>
      <c r="G129" s="218" t="s">
        <v>1172</v>
      </c>
      <c r="H129" s="219">
        <v>1</v>
      </c>
      <c r="I129" s="220"/>
      <c r="J129" s="221">
        <f>ROUND(I129*H129,2)</f>
        <v>0</v>
      </c>
      <c r="K129" s="217" t="s">
        <v>657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163</v>
      </c>
      <c r="AT129" s="226" t="s">
        <v>159</v>
      </c>
      <c r="AU129" s="226" t="s">
        <v>81</v>
      </c>
      <c r="AY129" s="19" t="s">
        <v>157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79</v>
      </c>
      <c r="BK129" s="227">
        <f>ROUND(I129*H129,2)</f>
        <v>0</v>
      </c>
      <c r="BL129" s="19" t="s">
        <v>163</v>
      </c>
      <c r="BM129" s="226" t="s">
        <v>275</v>
      </c>
    </row>
    <row r="130" s="2" customFormat="1">
      <c r="A130" s="40"/>
      <c r="B130" s="41"/>
      <c r="C130" s="42"/>
      <c r="D130" s="265" t="s">
        <v>175</v>
      </c>
      <c r="E130" s="42"/>
      <c r="F130" s="266" t="s">
        <v>1200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175</v>
      </c>
      <c r="AU130" s="19" t="s">
        <v>81</v>
      </c>
    </row>
    <row r="131" s="13" customFormat="1">
      <c r="A131" s="13"/>
      <c r="B131" s="233"/>
      <c r="C131" s="234"/>
      <c r="D131" s="228" t="s">
        <v>167</v>
      </c>
      <c r="E131" s="235" t="s">
        <v>19</v>
      </c>
      <c r="F131" s="236" t="s">
        <v>1201</v>
      </c>
      <c r="G131" s="234"/>
      <c r="H131" s="235" t="s">
        <v>19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167</v>
      </c>
      <c r="AU131" s="242" t="s">
        <v>81</v>
      </c>
      <c r="AV131" s="13" t="s">
        <v>79</v>
      </c>
      <c r="AW131" s="13" t="s">
        <v>33</v>
      </c>
      <c r="AX131" s="13" t="s">
        <v>72</v>
      </c>
      <c r="AY131" s="242" t="s">
        <v>157</v>
      </c>
    </row>
    <row r="132" s="14" customFormat="1">
      <c r="A132" s="14"/>
      <c r="B132" s="243"/>
      <c r="C132" s="244"/>
      <c r="D132" s="228" t="s">
        <v>167</v>
      </c>
      <c r="E132" s="245" t="s">
        <v>19</v>
      </c>
      <c r="F132" s="246" t="s">
        <v>79</v>
      </c>
      <c r="G132" s="244"/>
      <c r="H132" s="247">
        <v>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167</v>
      </c>
      <c r="AU132" s="253" t="s">
        <v>81</v>
      </c>
      <c r="AV132" s="14" t="s">
        <v>81</v>
      </c>
      <c r="AW132" s="14" t="s">
        <v>33</v>
      </c>
      <c r="AX132" s="14" t="s">
        <v>72</v>
      </c>
      <c r="AY132" s="253" t="s">
        <v>157</v>
      </c>
    </row>
    <row r="133" s="15" customFormat="1">
      <c r="A133" s="15"/>
      <c r="B133" s="254"/>
      <c r="C133" s="255"/>
      <c r="D133" s="228" t="s">
        <v>167</v>
      </c>
      <c r="E133" s="256" t="s">
        <v>19</v>
      </c>
      <c r="F133" s="257" t="s">
        <v>170</v>
      </c>
      <c r="G133" s="255"/>
      <c r="H133" s="258">
        <v>1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167</v>
      </c>
      <c r="AU133" s="264" t="s">
        <v>81</v>
      </c>
      <c r="AV133" s="15" t="s">
        <v>163</v>
      </c>
      <c r="AW133" s="15" t="s">
        <v>33</v>
      </c>
      <c r="AX133" s="15" t="s">
        <v>79</v>
      </c>
      <c r="AY133" s="264" t="s">
        <v>157</v>
      </c>
    </row>
    <row r="134" s="2" customFormat="1" ht="16.5" customHeight="1">
      <c r="A134" s="40"/>
      <c r="B134" s="41"/>
      <c r="C134" s="215" t="s">
        <v>121</v>
      </c>
      <c r="D134" s="215" t="s">
        <v>159</v>
      </c>
      <c r="E134" s="216" t="s">
        <v>1202</v>
      </c>
      <c r="F134" s="217" t="s">
        <v>1203</v>
      </c>
      <c r="G134" s="218" t="s">
        <v>1172</v>
      </c>
      <c r="H134" s="219">
        <v>1</v>
      </c>
      <c r="I134" s="220"/>
      <c r="J134" s="221">
        <f>ROUND(I134*H134,2)</f>
        <v>0</v>
      </c>
      <c r="K134" s="217" t="s">
        <v>657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163</v>
      </c>
      <c r="AT134" s="226" t="s">
        <v>159</v>
      </c>
      <c r="AU134" s="226" t="s">
        <v>81</v>
      </c>
      <c r="AY134" s="19" t="s">
        <v>157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79</v>
      </c>
      <c r="BK134" s="227">
        <f>ROUND(I134*H134,2)</f>
        <v>0</v>
      </c>
      <c r="BL134" s="19" t="s">
        <v>163</v>
      </c>
      <c r="BM134" s="226" t="s">
        <v>290</v>
      </c>
    </row>
    <row r="135" s="2" customFormat="1">
      <c r="A135" s="40"/>
      <c r="B135" s="41"/>
      <c r="C135" s="42"/>
      <c r="D135" s="265" t="s">
        <v>175</v>
      </c>
      <c r="E135" s="42"/>
      <c r="F135" s="266" t="s">
        <v>1204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175</v>
      </c>
      <c r="AU135" s="19" t="s">
        <v>81</v>
      </c>
    </row>
    <row r="136" s="13" customFormat="1">
      <c r="A136" s="13"/>
      <c r="B136" s="233"/>
      <c r="C136" s="234"/>
      <c r="D136" s="228" t="s">
        <v>167</v>
      </c>
      <c r="E136" s="235" t="s">
        <v>19</v>
      </c>
      <c r="F136" s="236" t="s">
        <v>1205</v>
      </c>
      <c r="G136" s="234"/>
      <c r="H136" s="235" t="s">
        <v>19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167</v>
      </c>
      <c r="AU136" s="242" t="s">
        <v>81</v>
      </c>
      <c r="AV136" s="13" t="s">
        <v>79</v>
      </c>
      <c r="AW136" s="13" t="s">
        <v>33</v>
      </c>
      <c r="AX136" s="13" t="s">
        <v>72</v>
      </c>
      <c r="AY136" s="242" t="s">
        <v>157</v>
      </c>
    </row>
    <row r="137" s="14" customFormat="1">
      <c r="A137" s="14"/>
      <c r="B137" s="243"/>
      <c r="C137" s="244"/>
      <c r="D137" s="228" t="s">
        <v>167</v>
      </c>
      <c r="E137" s="245" t="s">
        <v>19</v>
      </c>
      <c r="F137" s="246" t="s">
        <v>79</v>
      </c>
      <c r="G137" s="244"/>
      <c r="H137" s="247">
        <v>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167</v>
      </c>
      <c r="AU137" s="253" t="s">
        <v>81</v>
      </c>
      <c r="AV137" s="14" t="s">
        <v>81</v>
      </c>
      <c r="AW137" s="14" t="s">
        <v>33</v>
      </c>
      <c r="AX137" s="14" t="s">
        <v>72</v>
      </c>
      <c r="AY137" s="253" t="s">
        <v>157</v>
      </c>
    </row>
    <row r="138" s="15" customFormat="1">
      <c r="A138" s="15"/>
      <c r="B138" s="254"/>
      <c r="C138" s="255"/>
      <c r="D138" s="228" t="s">
        <v>167</v>
      </c>
      <c r="E138" s="256" t="s">
        <v>19</v>
      </c>
      <c r="F138" s="257" t="s">
        <v>170</v>
      </c>
      <c r="G138" s="255"/>
      <c r="H138" s="258">
        <v>1</v>
      </c>
      <c r="I138" s="259"/>
      <c r="J138" s="255"/>
      <c r="K138" s="255"/>
      <c r="L138" s="260"/>
      <c r="M138" s="296"/>
      <c r="N138" s="297"/>
      <c r="O138" s="297"/>
      <c r="P138" s="297"/>
      <c r="Q138" s="297"/>
      <c r="R138" s="297"/>
      <c r="S138" s="297"/>
      <c r="T138" s="29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167</v>
      </c>
      <c r="AU138" s="264" t="s">
        <v>81</v>
      </c>
      <c r="AV138" s="15" t="s">
        <v>163</v>
      </c>
      <c r="AW138" s="15" t="s">
        <v>33</v>
      </c>
      <c r="AX138" s="15" t="s">
        <v>79</v>
      </c>
      <c r="AY138" s="264" t="s">
        <v>157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5jtJKda9CUDpqMeEBfjIJng4WzpyHdKQHPivXM/28/Z7vMIXmAcxM0md2VooHal3DPVVH9nDK7guF+JS5aMF+Q==" hashValue="yKZNuGCy0EZkCsqn73PD8hFjOxtrY80stshkXk9U86zMD742cuyehrYkkcFGq8JY87GDdPox0YdzlCmzvoIQ7g==" algorithmName="SHA-512" password="CC35"/>
  <autoFilter ref="C89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011314000"/>
    <hyperlink ref="F96" r:id="rId2" display="https://podminky.urs.cz/item/CS_URS_2024_01/012002000"/>
    <hyperlink ref="F108" r:id="rId3" display="https://podminky.urs.cz/item/CS_URS_2024_01/020001000"/>
    <hyperlink ref="F120" r:id="rId4" display="https://podminky.urs.cz/item/CS_URS_2024_01/034303000"/>
    <hyperlink ref="F130" r:id="rId5" display="https://podminky.urs.cz/item/CS_URS_2024_01/043002000"/>
    <hyperlink ref="F135" r:id="rId6" display="https://podminky.urs.cz/item/CS_URS_2024_01/045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komunikace, výměna vodovodu a opravy na kanalizaci v Klatovech 2025, 2. část</v>
      </c>
      <c r="F7" s="145"/>
      <c r="G7" s="145"/>
      <c r="H7" s="145"/>
      <c r="L7" s="22"/>
    </row>
    <row r="8" s="1" customFormat="1" ht="12" customHeight="1">
      <c r="B8" s="22"/>
      <c r="D8" s="145" t="s">
        <v>117</v>
      </c>
      <c r="L8" s="22"/>
    </row>
    <row r="9" s="2" customFormat="1" ht="16.5" customHeight="1">
      <c r="A9" s="40"/>
      <c r="B9" s="46"/>
      <c r="C9" s="40"/>
      <c r="D9" s="40"/>
      <c r="E9" s="146" t="s">
        <v>122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1206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125</v>
      </c>
      <c r="G14" s="40"/>
      <c r="H14" s="40"/>
      <c r="I14" s="145" t="s">
        <v>23</v>
      </c>
      <c r="J14" s="149" t="str">
        <f>'Rekapitulace stavby'!AN8</f>
        <v>2. 12. 2024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Klatovy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Ing. Tomáš Macán</v>
      </c>
      <c r="F23" s="40"/>
      <c r="G23" s="40"/>
      <c r="H23" s="40"/>
      <c r="I23" s="145" t="s">
        <v>28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Žižkovský Petr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ROUND(J99,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ROUND((SUM(BE99:BE177)),  2)</f>
        <v>0</v>
      </c>
      <c r="G35" s="40"/>
      <c r="H35" s="40"/>
      <c r="I35" s="160">
        <v>0.20999999999999999</v>
      </c>
      <c r="J35" s="159">
        <f>ROUND(((SUM(BE99:BE177))*I35),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ROUND((SUM(BF99:BF177)),  2)</f>
        <v>0</v>
      </c>
      <c r="G36" s="40"/>
      <c r="H36" s="40"/>
      <c r="I36" s="160">
        <v>0.12</v>
      </c>
      <c r="J36" s="159">
        <f>ROUND(((SUM(BF99:BF177))*I36),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ROUND((SUM(BG99:BG177)),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ROUND((SUM(BH99:BH177)),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ROUND((SUM(BI99:BI177)),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komunikace, výměna vodovodu a opravy na kanalizaci v Klatovech 2025, 2.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501 - VEŘEJNÉ OSVĚTLENÍ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2. 12. 2024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Klatovy</v>
      </c>
      <c r="G58" s="42"/>
      <c r="H58" s="42"/>
      <c r="I58" s="34" t="s">
        <v>31</v>
      </c>
      <c r="J58" s="38" t="str">
        <f>E23</f>
        <v xml:space="preserve"> Ing. Tomáš Macán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Žižkovský Petr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77"/>
      <c r="C64" s="178"/>
      <c r="D64" s="179" t="s">
        <v>1207</v>
      </c>
      <c r="E64" s="180"/>
      <c r="F64" s="180"/>
      <c r="G64" s="180"/>
      <c r="H64" s="180"/>
      <c r="I64" s="180"/>
      <c r="J64" s="181">
        <f>J100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1208</v>
      </c>
      <c r="E65" s="180"/>
      <c r="F65" s="180"/>
      <c r="G65" s="180"/>
      <c r="H65" s="180"/>
      <c r="I65" s="180"/>
      <c r="J65" s="181">
        <f>J105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1209</v>
      </c>
      <c r="E66" s="180"/>
      <c r="F66" s="180"/>
      <c r="G66" s="180"/>
      <c r="H66" s="180"/>
      <c r="I66" s="180"/>
      <c r="J66" s="181">
        <f>J108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1210</v>
      </c>
      <c r="E67" s="180"/>
      <c r="F67" s="180"/>
      <c r="G67" s="180"/>
      <c r="H67" s="180"/>
      <c r="I67" s="180"/>
      <c r="J67" s="181">
        <f>J110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1211</v>
      </c>
      <c r="E68" s="180"/>
      <c r="F68" s="180"/>
      <c r="G68" s="180"/>
      <c r="H68" s="180"/>
      <c r="I68" s="180"/>
      <c r="J68" s="181">
        <f>J139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1212</v>
      </c>
      <c r="E69" s="180"/>
      <c r="F69" s="180"/>
      <c r="G69" s="180"/>
      <c r="H69" s="180"/>
      <c r="I69" s="180"/>
      <c r="J69" s="181">
        <f>J142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1213</v>
      </c>
      <c r="E70" s="180"/>
      <c r="F70" s="180"/>
      <c r="G70" s="180"/>
      <c r="H70" s="180"/>
      <c r="I70" s="180"/>
      <c r="J70" s="181">
        <f>J158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1214</v>
      </c>
      <c r="E71" s="180"/>
      <c r="F71" s="180"/>
      <c r="G71" s="180"/>
      <c r="H71" s="180"/>
      <c r="I71" s="180"/>
      <c r="J71" s="181">
        <f>J162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1215</v>
      </c>
      <c r="E72" s="180"/>
      <c r="F72" s="180"/>
      <c r="G72" s="180"/>
      <c r="H72" s="180"/>
      <c r="I72" s="180"/>
      <c r="J72" s="181">
        <f>J165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1216</v>
      </c>
      <c r="E73" s="180"/>
      <c r="F73" s="180"/>
      <c r="G73" s="180"/>
      <c r="H73" s="180"/>
      <c r="I73" s="180"/>
      <c r="J73" s="181">
        <f>J167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1217</v>
      </c>
      <c r="E74" s="180"/>
      <c r="F74" s="180"/>
      <c r="G74" s="180"/>
      <c r="H74" s="180"/>
      <c r="I74" s="180"/>
      <c r="J74" s="181">
        <f>J171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1218</v>
      </c>
      <c r="E75" s="180"/>
      <c r="F75" s="180"/>
      <c r="G75" s="180"/>
      <c r="H75" s="180"/>
      <c r="I75" s="180"/>
      <c r="J75" s="181">
        <f>J172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1219</v>
      </c>
      <c r="E76" s="180"/>
      <c r="F76" s="180"/>
      <c r="G76" s="180"/>
      <c r="H76" s="180"/>
      <c r="I76" s="180"/>
      <c r="J76" s="181">
        <f>J174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1220</v>
      </c>
      <c r="E77" s="180"/>
      <c r="F77" s="180"/>
      <c r="G77" s="180"/>
      <c r="H77" s="180"/>
      <c r="I77" s="180"/>
      <c r="J77" s="181">
        <f>J176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142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Oprava povrchu komunikace, výměna vodovodu a opravy na kanalizaci v Klatovech 2025, 2. část</v>
      </c>
      <c r="F87" s="34"/>
      <c r="G87" s="34"/>
      <c r="H87" s="34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117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122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123</v>
      </c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SO 501 - VEŘEJNÉ OSVĚTLENÍ</v>
      </c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2. 12. 2024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Město Klatovy</v>
      </c>
      <c r="G95" s="42"/>
      <c r="H95" s="42"/>
      <c r="I95" s="34" t="s">
        <v>31</v>
      </c>
      <c r="J95" s="38" t="str">
        <f>E23</f>
        <v xml:space="preserve"> Ing. Tomáš Macán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34</v>
      </c>
      <c r="J96" s="38" t="str">
        <f>E26</f>
        <v>Žižkovský Petr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8"/>
      <c r="B98" s="189"/>
      <c r="C98" s="190" t="s">
        <v>143</v>
      </c>
      <c r="D98" s="191" t="s">
        <v>57</v>
      </c>
      <c r="E98" s="191" t="s">
        <v>53</v>
      </c>
      <c r="F98" s="191" t="s">
        <v>54</v>
      </c>
      <c r="G98" s="191" t="s">
        <v>144</v>
      </c>
      <c r="H98" s="191" t="s">
        <v>145</v>
      </c>
      <c r="I98" s="191" t="s">
        <v>146</v>
      </c>
      <c r="J98" s="191" t="s">
        <v>128</v>
      </c>
      <c r="K98" s="192" t="s">
        <v>147</v>
      </c>
      <c r="L98" s="193"/>
      <c r="M98" s="94" t="s">
        <v>19</v>
      </c>
      <c r="N98" s="95" t="s">
        <v>42</v>
      </c>
      <c r="O98" s="95" t="s">
        <v>148</v>
      </c>
      <c r="P98" s="95" t="s">
        <v>149</v>
      </c>
      <c r="Q98" s="95" t="s">
        <v>150</v>
      </c>
      <c r="R98" s="95" t="s">
        <v>151</v>
      </c>
      <c r="S98" s="95" t="s">
        <v>152</v>
      </c>
      <c r="T98" s="96" t="s">
        <v>153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</row>
    <row r="99" s="2" customFormat="1" ht="22.8" customHeight="1">
      <c r="A99" s="40"/>
      <c r="B99" s="41"/>
      <c r="C99" s="101" t="s">
        <v>154</v>
      </c>
      <c r="D99" s="42"/>
      <c r="E99" s="42"/>
      <c r="F99" s="42"/>
      <c r="G99" s="42"/>
      <c r="H99" s="42"/>
      <c r="I99" s="42"/>
      <c r="J99" s="194">
        <f>BK99</f>
        <v>0</v>
      </c>
      <c r="K99" s="42"/>
      <c r="L99" s="46"/>
      <c r="M99" s="97"/>
      <c r="N99" s="195"/>
      <c r="O99" s="98"/>
      <c r="P99" s="196">
        <f>P100+P105+P108+P110+P139+P142+P158+P162+P165+P167+P171+P172+P174+P176</f>
        <v>0</v>
      </c>
      <c r="Q99" s="98"/>
      <c r="R99" s="196">
        <f>R100+R105+R108+R110+R139+R142+R158+R162+R165+R167+R171+R172+R174+R176</f>
        <v>0</v>
      </c>
      <c r="S99" s="98"/>
      <c r="T99" s="197">
        <f>T100+T105+T108+T110+T139+T142+T158+T162+T165+T167+T171+T172+T174+T176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71</v>
      </c>
      <c r="AU99" s="19" t="s">
        <v>129</v>
      </c>
      <c r="BK99" s="198">
        <f>BK100+BK105+BK108+BK110+BK139+BK142+BK158+BK162+BK165+BK167+BK171+BK172+BK174+BK176</f>
        <v>0</v>
      </c>
    </row>
    <row r="100" s="12" customFormat="1" ht="25.92" customHeight="1">
      <c r="A100" s="12"/>
      <c r="B100" s="199"/>
      <c r="C100" s="200"/>
      <c r="D100" s="201" t="s">
        <v>71</v>
      </c>
      <c r="E100" s="202" t="s">
        <v>231</v>
      </c>
      <c r="F100" s="202" t="s">
        <v>1221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SUM(P101:P104)</f>
        <v>0</v>
      </c>
      <c r="Q100" s="207"/>
      <c r="R100" s="208">
        <f>SUM(R101:R104)</f>
        <v>0</v>
      </c>
      <c r="S100" s="207"/>
      <c r="T100" s="209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79</v>
      </c>
      <c r="AT100" s="211" t="s">
        <v>71</v>
      </c>
      <c r="AU100" s="211" t="s">
        <v>72</v>
      </c>
      <c r="AY100" s="210" t="s">
        <v>157</v>
      </c>
      <c r="BK100" s="212">
        <f>SUM(BK101:BK104)</f>
        <v>0</v>
      </c>
    </row>
    <row r="101" s="2" customFormat="1" ht="16.5" customHeight="1">
      <c r="A101" s="40"/>
      <c r="B101" s="41"/>
      <c r="C101" s="215" t="s">
        <v>79</v>
      </c>
      <c r="D101" s="215" t="s">
        <v>159</v>
      </c>
      <c r="E101" s="216" t="s">
        <v>1222</v>
      </c>
      <c r="F101" s="217" t="s">
        <v>1223</v>
      </c>
      <c r="G101" s="218" t="s">
        <v>162</v>
      </c>
      <c r="H101" s="219">
        <v>2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163</v>
      </c>
      <c r="AT101" s="226" t="s">
        <v>159</v>
      </c>
      <c r="AU101" s="226" t="s">
        <v>79</v>
      </c>
      <c r="AY101" s="19" t="s">
        <v>157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79</v>
      </c>
      <c r="BK101" s="227">
        <f>ROUND(I101*H101,2)</f>
        <v>0</v>
      </c>
      <c r="BL101" s="19" t="s">
        <v>163</v>
      </c>
      <c r="BM101" s="226" t="s">
        <v>81</v>
      </c>
    </row>
    <row r="102" s="2" customFormat="1" ht="16.5" customHeight="1">
      <c r="A102" s="40"/>
      <c r="B102" s="41"/>
      <c r="C102" s="215" t="s">
        <v>81</v>
      </c>
      <c r="D102" s="215" t="s">
        <v>159</v>
      </c>
      <c r="E102" s="216" t="s">
        <v>1224</v>
      </c>
      <c r="F102" s="217" t="s">
        <v>1225</v>
      </c>
      <c r="G102" s="218" t="s">
        <v>162</v>
      </c>
      <c r="H102" s="219">
        <v>2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163</v>
      </c>
      <c r="AT102" s="226" t="s">
        <v>159</v>
      </c>
      <c r="AU102" s="226" t="s">
        <v>79</v>
      </c>
      <c r="AY102" s="19" t="s">
        <v>157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79</v>
      </c>
      <c r="BK102" s="227">
        <f>ROUND(I102*H102,2)</f>
        <v>0</v>
      </c>
      <c r="BL102" s="19" t="s">
        <v>163</v>
      </c>
      <c r="BM102" s="226" t="s">
        <v>163</v>
      </c>
    </row>
    <row r="103" s="2" customFormat="1" ht="16.5" customHeight="1">
      <c r="A103" s="40"/>
      <c r="B103" s="41"/>
      <c r="C103" s="215" t="s">
        <v>180</v>
      </c>
      <c r="D103" s="215" t="s">
        <v>159</v>
      </c>
      <c r="E103" s="216" t="s">
        <v>1226</v>
      </c>
      <c r="F103" s="217" t="s">
        <v>1227</v>
      </c>
      <c r="G103" s="218" t="s">
        <v>217</v>
      </c>
      <c r="H103" s="219">
        <v>8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163</v>
      </c>
      <c r="AT103" s="226" t="s">
        <v>159</v>
      </c>
      <c r="AU103" s="226" t="s">
        <v>79</v>
      </c>
      <c r="AY103" s="19" t="s">
        <v>157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79</v>
      </c>
      <c r="BK103" s="227">
        <f>ROUND(I103*H103,2)</f>
        <v>0</v>
      </c>
      <c r="BL103" s="19" t="s">
        <v>163</v>
      </c>
      <c r="BM103" s="226" t="s">
        <v>200</v>
      </c>
    </row>
    <row r="104" s="2" customFormat="1" ht="16.5" customHeight="1">
      <c r="A104" s="40"/>
      <c r="B104" s="41"/>
      <c r="C104" s="215" t="s">
        <v>163</v>
      </c>
      <c r="D104" s="215" t="s">
        <v>159</v>
      </c>
      <c r="E104" s="216" t="s">
        <v>1228</v>
      </c>
      <c r="F104" s="217" t="s">
        <v>1229</v>
      </c>
      <c r="G104" s="218" t="s">
        <v>162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163</v>
      </c>
      <c r="AT104" s="226" t="s">
        <v>159</v>
      </c>
      <c r="AU104" s="226" t="s">
        <v>79</v>
      </c>
      <c r="AY104" s="19" t="s">
        <v>157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79</v>
      </c>
      <c r="BK104" s="227">
        <f>ROUND(I104*H104,2)</f>
        <v>0</v>
      </c>
      <c r="BL104" s="19" t="s">
        <v>163</v>
      </c>
      <c r="BM104" s="226" t="s">
        <v>214</v>
      </c>
    </row>
    <row r="105" s="12" customFormat="1" ht="25.92" customHeight="1">
      <c r="A105" s="12"/>
      <c r="B105" s="199"/>
      <c r="C105" s="200"/>
      <c r="D105" s="201" t="s">
        <v>71</v>
      </c>
      <c r="E105" s="202" t="s">
        <v>506</v>
      </c>
      <c r="F105" s="202" t="s">
        <v>1230</v>
      </c>
      <c r="G105" s="200"/>
      <c r="H105" s="200"/>
      <c r="I105" s="203"/>
      <c r="J105" s="204">
        <f>BK105</f>
        <v>0</v>
      </c>
      <c r="K105" s="200"/>
      <c r="L105" s="205"/>
      <c r="M105" s="206"/>
      <c r="N105" s="207"/>
      <c r="O105" s="207"/>
      <c r="P105" s="208">
        <f>SUM(P106:P107)</f>
        <v>0</v>
      </c>
      <c r="Q105" s="207"/>
      <c r="R105" s="208">
        <f>SUM(R106:R107)</f>
        <v>0</v>
      </c>
      <c r="S105" s="207"/>
      <c r="T105" s="209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79</v>
      </c>
      <c r="AT105" s="211" t="s">
        <v>71</v>
      </c>
      <c r="AU105" s="211" t="s">
        <v>72</v>
      </c>
      <c r="AY105" s="210" t="s">
        <v>157</v>
      </c>
      <c r="BK105" s="212">
        <f>SUM(BK106:BK107)</f>
        <v>0</v>
      </c>
    </row>
    <row r="106" s="2" customFormat="1" ht="16.5" customHeight="1">
      <c r="A106" s="40"/>
      <c r="B106" s="41"/>
      <c r="C106" s="215" t="s">
        <v>192</v>
      </c>
      <c r="D106" s="215" t="s">
        <v>159</v>
      </c>
      <c r="E106" s="216" t="s">
        <v>1231</v>
      </c>
      <c r="F106" s="217" t="s">
        <v>1232</v>
      </c>
      <c r="G106" s="218" t="s">
        <v>162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163</v>
      </c>
      <c r="AT106" s="226" t="s">
        <v>159</v>
      </c>
      <c r="AU106" s="226" t="s">
        <v>79</v>
      </c>
      <c r="AY106" s="19" t="s">
        <v>157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79</v>
      </c>
      <c r="BK106" s="227">
        <f>ROUND(I106*H106,2)</f>
        <v>0</v>
      </c>
      <c r="BL106" s="19" t="s">
        <v>163</v>
      </c>
      <c r="BM106" s="226" t="s">
        <v>226</v>
      </c>
    </row>
    <row r="107" s="2" customFormat="1" ht="16.5" customHeight="1">
      <c r="A107" s="40"/>
      <c r="B107" s="41"/>
      <c r="C107" s="215" t="s">
        <v>200</v>
      </c>
      <c r="D107" s="215" t="s">
        <v>159</v>
      </c>
      <c r="E107" s="216" t="s">
        <v>1233</v>
      </c>
      <c r="F107" s="217" t="s">
        <v>1234</v>
      </c>
      <c r="G107" s="218" t="s">
        <v>162</v>
      </c>
      <c r="H107" s="219">
        <v>2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163</v>
      </c>
      <c r="AT107" s="226" t="s">
        <v>159</v>
      </c>
      <c r="AU107" s="226" t="s">
        <v>79</v>
      </c>
      <c r="AY107" s="19" t="s">
        <v>157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79</v>
      </c>
      <c r="BK107" s="227">
        <f>ROUND(I107*H107,2)</f>
        <v>0</v>
      </c>
      <c r="BL107" s="19" t="s">
        <v>163</v>
      </c>
      <c r="BM107" s="226" t="s">
        <v>8</v>
      </c>
    </row>
    <row r="108" s="12" customFormat="1" ht="25.92" customHeight="1">
      <c r="A108" s="12"/>
      <c r="B108" s="199"/>
      <c r="C108" s="200"/>
      <c r="D108" s="201" t="s">
        <v>71</v>
      </c>
      <c r="E108" s="202" t="s">
        <v>512</v>
      </c>
      <c r="F108" s="202" t="s">
        <v>1235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P109</f>
        <v>0</v>
      </c>
      <c r="Q108" s="207"/>
      <c r="R108" s="208">
        <f>R109</f>
        <v>0</v>
      </c>
      <c r="S108" s="207"/>
      <c r="T108" s="209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79</v>
      </c>
      <c r="AT108" s="211" t="s">
        <v>71</v>
      </c>
      <c r="AU108" s="211" t="s">
        <v>72</v>
      </c>
      <c r="AY108" s="210" t="s">
        <v>157</v>
      </c>
      <c r="BK108" s="212">
        <f>BK109</f>
        <v>0</v>
      </c>
    </row>
    <row r="109" s="2" customFormat="1" ht="16.5" customHeight="1">
      <c r="A109" s="40"/>
      <c r="B109" s="41"/>
      <c r="C109" s="215" t="s">
        <v>208</v>
      </c>
      <c r="D109" s="215" t="s">
        <v>159</v>
      </c>
      <c r="E109" s="216" t="s">
        <v>1236</v>
      </c>
      <c r="F109" s="217" t="s">
        <v>1237</v>
      </c>
      <c r="G109" s="218" t="s">
        <v>162</v>
      </c>
      <c r="H109" s="219">
        <v>2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163</v>
      </c>
      <c r="AT109" s="226" t="s">
        <v>159</v>
      </c>
      <c r="AU109" s="226" t="s">
        <v>79</v>
      </c>
      <c r="AY109" s="19" t="s">
        <v>157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79</v>
      </c>
      <c r="BK109" s="227">
        <f>ROUND(I109*H109,2)</f>
        <v>0</v>
      </c>
      <c r="BL109" s="19" t="s">
        <v>163</v>
      </c>
      <c r="BM109" s="226" t="s">
        <v>265</v>
      </c>
    </row>
    <row r="110" s="12" customFormat="1" ht="25.92" customHeight="1">
      <c r="A110" s="12"/>
      <c r="B110" s="199"/>
      <c r="C110" s="200"/>
      <c r="D110" s="201" t="s">
        <v>71</v>
      </c>
      <c r="E110" s="202" t="s">
        <v>1238</v>
      </c>
      <c r="F110" s="202" t="s">
        <v>1239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SUM(P111:P138)</f>
        <v>0</v>
      </c>
      <c r="Q110" s="207"/>
      <c r="R110" s="208">
        <f>SUM(R111:R138)</f>
        <v>0</v>
      </c>
      <c r="S110" s="207"/>
      <c r="T110" s="209">
        <f>SUM(T111:T138)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79</v>
      </c>
      <c r="AT110" s="211" t="s">
        <v>71</v>
      </c>
      <c r="AU110" s="211" t="s">
        <v>72</v>
      </c>
      <c r="AY110" s="210" t="s">
        <v>157</v>
      </c>
      <c r="BK110" s="212">
        <f>SUM(BK111:BK138)</f>
        <v>0</v>
      </c>
    </row>
    <row r="111" s="2" customFormat="1" ht="16.5" customHeight="1">
      <c r="A111" s="40"/>
      <c r="B111" s="41"/>
      <c r="C111" s="215" t="s">
        <v>214</v>
      </c>
      <c r="D111" s="215" t="s">
        <v>159</v>
      </c>
      <c r="E111" s="216" t="s">
        <v>1240</v>
      </c>
      <c r="F111" s="217" t="s">
        <v>1241</v>
      </c>
      <c r="G111" s="218" t="s">
        <v>436</v>
      </c>
      <c r="H111" s="219">
        <v>9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163</v>
      </c>
      <c r="AT111" s="226" t="s">
        <v>159</v>
      </c>
      <c r="AU111" s="226" t="s">
        <v>79</v>
      </c>
      <c r="AY111" s="19" t="s">
        <v>157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79</v>
      </c>
      <c r="BK111" s="227">
        <f>ROUND(I111*H111,2)</f>
        <v>0</v>
      </c>
      <c r="BL111" s="19" t="s">
        <v>163</v>
      </c>
      <c r="BM111" s="226" t="s">
        <v>275</v>
      </c>
    </row>
    <row r="112" s="2" customFormat="1" ht="16.5" customHeight="1">
      <c r="A112" s="40"/>
      <c r="B112" s="41"/>
      <c r="C112" s="215" t="s">
        <v>121</v>
      </c>
      <c r="D112" s="215" t="s">
        <v>159</v>
      </c>
      <c r="E112" s="216" t="s">
        <v>1242</v>
      </c>
      <c r="F112" s="217" t="s">
        <v>1243</v>
      </c>
      <c r="G112" s="218" t="s">
        <v>436</v>
      </c>
      <c r="H112" s="219">
        <v>9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163</v>
      </c>
      <c r="AT112" s="226" t="s">
        <v>159</v>
      </c>
      <c r="AU112" s="226" t="s">
        <v>79</v>
      </c>
      <c r="AY112" s="19" t="s">
        <v>157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79</v>
      </c>
      <c r="BK112" s="227">
        <f>ROUND(I112*H112,2)</f>
        <v>0</v>
      </c>
      <c r="BL112" s="19" t="s">
        <v>163</v>
      </c>
      <c r="BM112" s="226" t="s">
        <v>290</v>
      </c>
    </row>
    <row r="113" s="2" customFormat="1" ht="16.5" customHeight="1">
      <c r="A113" s="40"/>
      <c r="B113" s="41"/>
      <c r="C113" s="267" t="s">
        <v>226</v>
      </c>
      <c r="D113" s="267" t="s">
        <v>276</v>
      </c>
      <c r="E113" s="268" t="s">
        <v>1244</v>
      </c>
      <c r="F113" s="269" t="s">
        <v>1245</v>
      </c>
      <c r="G113" s="270" t="s">
        <v>436</v>
      </c>
      <c r="H113" s="271">
        <v>9</v>
      </c>
      <c r="I113" s="272"/>
      <c r="J113" s="273">
        <f>ROUND(I113*H113,2)</f>
        <v>0</v>
      </c>
      <c r="K113" s="269" t="s">
        <v>19</v>
      </c>
      <c r="L113" s="274"/>
      <c r="M113" s="275" t="s">
        <v>19</v>
      </c>
      <c r="N113" s="276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214</v>
      </c>
      <c r="AT113" s="226" t="s">
        <v>276</v>
      </c>
      <c r="AU113" s="226" t="s">
        <v>79</v>
      </c>
      <c r="AY113" s="19" t="s">
        <v>157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79</v>
      </c>
      <c r="BK113" s="227">
        <f>ROUND(I113*H113,2)</f>
        <v>0</v>
      </c>
      <c r="BL113" s="19" t="s">
        <v>163</v>
      </c>
      <c r="BM113" s="226" t="s">
        <v>207</v>
      </c>
    </row>
    <row r="114" s="2" customFormat="1" ht="16.5" customHeight="1">
      <c r="A114" s="40"/>
      <c r="B114" s="41"/>
      <c r="C114" s="215" t="s">
        <v>231</v>
      </c>
      <c r="D114" s="215" t="s">
        <v>159</v>
      </c>
      <c r="E114" s="216" t="s">
        <v>1246</v>
      </c>
      <c r="F114" s="217" t="s">
        <v>1247</v>
      </c>
      <c r="G114" s="218" t="s">
        <v>436</v>
      </c>
      <c r="H114" s="219">
        <v>9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163</v>
      </c>
      <c r="AT114" s="226" t="s">
        <v>159</v>
      </c>
      <c r="AU114" s="226" t="s">
        <v>79</v>
      </c>
      <c r="AY114" s="19" t="s">
        <v>157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79</v>
      </c>
      <c r="BK114" s="227">
        <f>ROUND(I114*H114,2)</f>
        <v>0</v>
      </c>
      <c r="BL114" s="19" t="s">
        <v>163</v>
      </c>
      <c r="BM114" s="226" t="s">
        <v>327</v>
      </c>
    </row>
    <row r="115" s="2" customFormat="1" ht="16.5" customHeight="1">
      <c r="A115" s="40"/>
      <c r="B115" s="41"/>
      <c r="C115" s="267" t="s">
        <v>8</v>
      </c>
      <c r="D115" s="267" t="s">
        <v>276</v>
      </c>
      <c r="E115" s="268" t="s">
        <v>1248</v>
      </c>
      <c r="F115" s="269" t="s">
        <v>1249</v>
      </c>
      <c r="G115" s="270" t="s">
        <v>436</v>
      </c>
      <c r="H115" s="271">
        <v>9</v>
      </c>
      <c r="I115" s="272"/>
      <c r="J115" s="273">
        <f>ROUND(I115*H115,2)</f>
        <v>0</v>
      </c>
      <c r="K115" s="269" t="s">
        <v>19</v>
      </c>
      <c r="L115" s="274"/>
      <c r="M115" s="275" t="s">
        <v>19</v>
      </c>
      <c r="N115" s="276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214</v>
      </c>
      <c r="AT115" s="226" t="s">
        <v>276</v>
      </c>
      <c r="AU115" s="226" t="s">
        <v>79</v>
      </c>
      <c r="AY115" s="19" t="s">
        <v>157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79</v>
      </c>
      <c r="BK115" s="227">
        <f>ROUND(I115*H115,2)</f>
        <v>0</v>
      </c>
      <c r="BL115" s="19" t="s">
        <v>163</v>
      </c>
      <c r="BM115" s="226" t="s">
        <v>341</v>
      </c>
    </row>
    <row r="116" s="2" customFormat="1" ht="16.5" customHeight="1">
      <c r="A116" s="40"/>
      <c r="B116" s="41"/>
      <c r="C116" s="267" t="s">
        <v>254</v>
      </c>
      <c r="D116" s="267" t="s">
        <v>276</v>
      </c>
      <c r="E116" s="268" t="s">
        <v>1250</v>
      </c>
      <c r="F116" s="269" t="s">
        <v>1251</v>
      </c>
      <c r="G116" s="270" t="s">
        <v>217</v>
      </c>
      <c r="H116" s="271">
        <v>72</v>
      </c>
      <c r="I116" s="272"/>
      <c r="J116" s="273">
        <f>ROUND(I116*H116,2)</f>
        <v>0</v>
      </c>
      <c r="K116" s="269" t="s">
        <v>19</v>
      </c>
      <c r="L116" s="274"/>
      <c r="M116" s="275" t="s">
        <v>19</v>
      </c>
      <c r="N116" s="276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214</v>
      </c>
      <c r="AT116" s="226" t="s">
        <v>276</v>
      </c>
      <c r="AU116" s="226" t="s">
        <v>79</v>
      </c>
      <c r="AY116" s="19" t="s">
        <v>157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79</v>
      </c>
      <c r="BK116" s="227">
        <f>ROUND(I116*H116,2)</f>
        <v>0</v>
      </c>
      <c r="BL116" s="19" t="s">
        <v>163</v>
      </c>
      <c r="BM116" s="226" t="s">
        <v>351</v>
      </c>
    </row>
    <row r="117" s="2" customFormat="1" ht="16.5" customHeight="1">
      <c r="A117" s="40"/>
      <c r="B117" s="41"/>
      <c r="C117" s="215" t="s">
        <v>265</v>
      </c>
      <c r="D117" s="215" t="s">
        <v>159</v>
      </c>
      <c r="E117" s="216" t="s">
        <v>1252</v>
      </c>
      <c r="F117" s="217" t="s">
        <v>1253</v>
      </c>
      <c r="G117" s="218" t="s">
        <v>217</v>
      </c>
      <c r="H117" s="219">
        <v>395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163</v>
      </c>
      <c r="AT117" s="226" t="s">
        <v>159</v>
      </c>
      <c r="AU117" s="226" t="s">
        <v>79</v>
      </c>
      <c r="AY117" s="19" t="s">
        <v>157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79</v>
      </c>
      <c r="BK117" s="227">
        <f>ROUND(I117*H117,2)</f>
        <v>0</v>
      </c>
      <c r="BL117" s="19" t="s">
        <v>163</v>
      </c>
      <c r="BM117" s="226" t="s">
        <v>361</v>
      </c>
    </row>
    <row r="118" s="2" customFormat="1" ht="16.5" customHeight="1">
      <c r="A118" s="40"/>
      <c r="B118" s="41"/>
      <c r="C118" s="267" t="s">
        <v>269</v>
      </c>
      <c r="D118" s="267" t="s">
        <v>276</v>
      </c>
      <c r="E118" s="268" t="s">
        <v>1254</v>
      </c>
      <c r="F118" s="269" t="s">
        <v>1255</v>
      </c>
      <c r="G118" s="270" t="s">
        <v>217</v>
      </c>
      <c r="H118" s="271">
        <v>395.00299999999999</v>
      </c>
      <c r="I118" s="272"/>
      <c r="J118" s="273">
        <f>ROUND(I118*H118,2)</f>
        <v>0</v>
      </c>
      <c r="K118" s="269" t="s">
        <v>19</v>
      </c>
      <c r="L118" s="274"/>
      <c r="M118" s="275" t="s">
        <v>19</v>
      </c>
      <c r="N118" s="276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214</v>
      </c>
      <c r="AT118" s="226" t="s">
        <v>276</v>
      </c>
      <c r="AU118" s="226" t="s">
        <v>79</v>
      </c>
      <c r="AY118" s="19" t="s">
        <v>157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79</v>
      </c>
      <c r="BK118" s="227">
        <f>ROUND(I118*H118,2)</f>
        <v>0</v>
      </c>
      <c r="BL118" s="19" t="s">
        <v>163</v>
      </c>
      <c r="BM118" s="226" t="s">
        <v>371</v>
      </c>
    </row>
    <row r="119" s="2" customFormat="1" ht="16.5" customHeight="1">
      <c r="A119" s="40"/>
      <c r="B119" s="41"/>
      <c r="C119" s="215" t="s">
        <v>275</v>
      </c>
      <c r="D119" s="215" t="s">
        <v>159</v>
      </c>
      <c r="E119" s="216" t="s">
        <v>1256</v>
      </c>
      <c r="F119" s="217" t="s">
        <v>1257</v>
      </c>
      <c r="G119" s="218" t="s">
        <v>217</v>
      </c>
      <c r="H119" s="219">
        <v>150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163</v>
      </c>
      <c r="AT119" s="226" t="s">
        <v>159</v>
      </c>
      <c r="AU119" s="226" t="s">
        <v>79</v>
      </c>
      <c r="AY119" s="19" t="s">
        <v>157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79</v>
      </c>
      <c r="BK119" s="227">
        <f>ROUND(I119*H119,2)</f>
        <v>0</v>
      </c>
      <c r="BL119" s="19" t="s">
        <v>163</v>
      </c>
      <c r="BM119" s="226" t="s">
        <v>382</v>
      </c>
    </row>
    <row r="120" s="2" customFormat="1" ht="16.5" customHeight="1">
      <c r="A120" s="40"/>
      <c r="B120" s="41"/>
      <c r="C120" s="267" t="s">
        <v>282</v>
      </c>
      <c r="D120" s="267" t="s">
        <v>276</v>
      </c>
      <c r="E120" s="268" t="s">
        <v>1258</v>
      </c>
      <c r="F120" s="269" t="s">
        <v>1259</v>
      </c>
      <c r="G120" s="270" t="s">
        <v>217</v>
      </c>
      <c r="H120" s="271">
        <v>149.987</v>
      </c>
      <c r="I120" s="272"/>
      <c r="J120" s="273">
        <f>ROUND(I120*H120,2)</f>
        <v>0</v>
      </c>
      <c r="K120" s="269" t="s">
        <v>19</v>
      </c>
      <c r="L120" s="274"/>
      <c r="M120" s="275" t="s">
        <v>19</v>
      </c>
      <c r="N120" s="276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214</v>
      </c>
      <c r="AT120" s="226" t="s">
        <v>276</v>
      </c>
      <c r="AU120" s="226" t="s">
        <v>79</v>
      </c>
      <c r="AY120" s="19" t="s">
        <v>157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79</v>
      </c>
      <c r="BK120" s="227">
        <f>ROUND(I120*H120,2)</f>
        <v>0</v>
      </c>
      <c r="BL120" s="19" t="s">
        <v>163</v>
      </c>
      <c r="BM120" s="226" t="s">
        <v>395</v>
      </c>
    </row>
    <row r="121" s="2" customFormat="1" ht="16.5" customHeight="1">
      <c r="A121" s="40"/>
      <c r="B121" s="41"/>
      <c r="C121" s="215" t="s">
        <v>290</v>
      </c>
      <c r="D121" s="215" t="s">
        <v>159</v>
      </c>
      <c r="E121" s="216" t="s">
        <v>1260</v>
      </c>
      <c r="F121" s="217" t="s">
        <v>1261</v>
      </c>
      <c r="G121" s="218" t="s">
        <v>217</v>
      </c>
      <c r="H121" s="219">
        <v>368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163</v>
      </c>
      <c r="AT121" s="226" t="s">
        <v>159</v>
      </c>
      <c r="AU121" s="226" t="s">
        <v>79</v>
      </c>
      <c r="AY121" s="19" t="s">
        <v>157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79</v>
      </c>
      <c r="BK121" s="227">
        <f>ROUND(I121*H121,2)</f>
        <v>0</v>
      </c>
      <c r="BL121" s="19" t="s">
        <v>163</v>
      </c>
      <c r="BM121" s="226" t="s">
        <v>407</v>
      </c>
    </row>
    <row r="122" s="2" customFormat="1" ht="16.5" customHeight="1">
      <c r="A122" s="40"/>
      <c r="B122" s="41"/>
      <c r="C122" s="267" t="s">
        <v>295</v>
      </c>
      <c r="D122" s="267" t="s">
        <v>276</v>
      </c>
      <c r="E122" s="268" t="s">
        <v>1262</v>
      </c>
      <c r="F122" s="269" t="s">
        <v>1263</v>
      </c>
      <c r="G122" s="270" t="s">
        <v>1264</v>
      </c>
      <c r="H122" s="271">
        <v>228.16</v>
      </c>
      <c r="I122" s="272"/>
      <c r="J122" s="273">
        <f>ROUND(I122*H122,2)</f>
        <v>0</v>
      </c>
      <c r="K122" s="269" t="s">
        <v>19</v>
      </c>
      <c r="L122" s="274"/>
      <c r="M122" s="275" t="s">
        <v>19</v>
      </c>
      <c r="N122" s="276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214</v>
      </c>
      <c r="AT122" s="226" t="s">
        <v>276</v>
      </c>
      <c r="AU122" s="226" t="s">
        <v>79</v>
      </c>
      <c r="AY122" s="19" t="s">
        <v>157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79</v>
      </c>
      <c r="BK122" s="227">
        <f>ROUND(I122*H122,2)</f>
        <v>0</v>
      </c>
      <c r="BL122" s="19" t="s">
        <v>163</v>
      </c>
      <c r="BM122" s="226" t="s">
        <v>418</v>
      </c>
    </row>
    <row r="123" s="2" customFormat="1" ht="16.5" customHeight="1">
      <c r="A123" s="40"/>
      <c r="B123" s="41"/>
      <c r="C123" s="215" t="s">
        <v>207</v>
      </c>
      <c r="D123" s="215" t="s">
        <v>159</v>
      </c>
      <c r="E123" s="216" t="s">
        <v>1265</v>
      </c>
      <c r="F123" s="217" t="s">
        <v>1266</v>
      </c>
      <c r="G123" s="218" t="s">
        <v>436</v>
      </c>
      <c r="H123" s="219">
        <v>30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163</v>
      </c>
      <c r="AT123" s="226" t="s">
        <v>159</v>
      </c>
      <c r="AU123" s="226" t="s">
        <v>79</v>
      </c>
      <c r="AY123" s="19" t="s">
        <v>157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79</v>
      </c>
      <c r="BK123" s="227">
        <f>ROUND(I123*H123,2)</f>
        <v>0</v>
      </c>
      <c r="BL123" s="19" t="s">
        <v>163</v>
      </c>
      <c r="BM123" s="226" t="s">
        <v>428</v>
      </c>
    </row>
    <row r="124" s="2" customFormat="1" ht="16.5" customHeight="1">
      <c r="A124" s="40"/>
      <c r="B124" s="41"/>
      <c r="C124" s="267" t="s">
        <v>7</v>
      </c>
      <c r="D124" s="267" t="s">
        <v>276</v>
      </c>
      <c r="E124" s="268" t="s">
        <v>1267</v>
      </c>
      <c r="F124" s="269" t="s">
        <v>1268</v>
      </c>
      <c r="G124" s="270" t="s">
        <v>436</v>
      </c>
      <c r="H124" s="271">
        <v>20</v>
      </c>
      <c r="I124" s="272"/>
      <c r="J124" s="273">
        <f>ROUND(I124*H124,2)</f>
        <v>0</v>
      </c>
      <c r="K124" s="269" t="s">
        <v>19</v>
      </c>
      <c r="L124" s="274"/>
      <c r="M124" s="275" t="s">
        <v>19</v>
      </c>
      <c r="N124" s="276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214</v>
      </c>
      <c r="AT124" s="226" t="s">
        <v>276</v>
      </c>
      <c r="AU124" s="226" t="s">
        <v>79</v>
      </c>
      <c r="AY124" s="19" t="s">
        <v>157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79</v>
      </c>
      <c r="BK124" s="227">
        <f>ROUND(I124*H124,2)</f>
        <v>0</v>
      </c>
      <c r="BL124" s="19" t="s">
        <v>163</v>
      </c>
      <c r="BM124" s="226" t="s">
        <v>441</v>
      </c>
    </row>
    <row r="125" s="2" customFormat="1" ht="16.5" customHeight="1">
      <c r="A125" s="40"/>
      <c r="B125" s="41"/>
      <c r="C125" s="267" t="s">
        <v>327</v>
      </c>
      <c r="D125" s="267" t="s">
        <v>276</v>
      </c>
      <c r="E125" s="268" t="s">
        <v>1269</v>
      </c>
      <c r="F125" s="269" t="s">
        <v>1270</v>
      </c>
      <c r="G125" s="270" t="s">
        <v>436</v>
      </c>
      <c r="H125" s="271">
        <v>10</v>
      </c>
      <c r="I125" s="272"/>
      <c r="J125" s="273">
        <f>ROUND(I125*H125,2)</f>
        <v>0</v>
      </c>
      <c r="K125" s="269" t="s">
        <v>19</v>
      </c>
      <c r="L125" s="274"/>
      <c r="M125" s="275" t="s">
        <v>19</v>
      </c>
      <c r="N125" s="276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214</v>
      </c>
      <c r="AT125" s="226" t="s">
        <v>276</v>
      </c>
      <c r="AU125" s="226" t="s">
        <v>79</v>
      </c>
      <c r="AY125" s="19" t="s">
        <v>157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79</v>
      </c>
      <c r="BK125" s="227">
        <f>ROUND(I125*H125,2)</f>
        <v>0</v>
      </c>
      <c r="BL125" s="19" t="s">
        <v>163</v>
      </c>
      <c r="BM125" s="226" t="s">
        <v>451</v>
      </c>
    </row>
    <row r="126" s="2" customFormat="1" ht="16.5" customHeight="1">
      <c r="A126" s="40"/>
      <c r="B126" s="41"/>
      <c r="C126" s="215" t="s">
        <v>334</v>
      </c>
      <c r="D126" s="215" t="s">
        <v>159</v>
      </c>
      <c r="E126" s="216" t="s">
        <v>1271</v>
      </c>
      <c r="F126" s="217" t="s">
        <v>1272</v>
      </c>
      <c r="G126" s="218" t="s">
        <v>217</v>
      </c>
      <c r="H126" s="219">
        <v>395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163</v>
      </c>
      <c r="AT126" s="226" t="s">
        <v>159</v>
      </c>
      <c r="AU126" s="226" t="s">
        <v>79</v>
      </c>
      <c r="AY126" s="19" t="s">
        <v>157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79</v>
      </c>
      <c r="BK126" s="227">
        <f>ROUND(I126*H126,2)</f>
        <v>0</v>
      </c>
      <c r="BL126" s="19" t="s">
        <v>163</v>
      </c>
      <c r="BM126" s="226" t="s">
        <v>460</v>
      </c>
    </row>
    <row r="127" s="2" customFormat="1" ht="16.5" customHeight="1">
      <c r="A127" s="40"/>
      <c r="B127" s="41"/>
      <c r="C127" s="267" t="s">
        <v>341</v>
      </c>
      <c r="D127" s="267" t="s">
        <v>276</v>
      </c>
      <c r="E127" s="268" t="s">
        <v>1273</v>
      </c>
      <c r="F127" s="269" t="s">
        <v>1274</v>
      </c>
      <c r="G127" s="270" t="s">
        <v>217</v>
      </c>
      <c r="H127" s="271">
        <v>395.00999999999999</v>
      </c>
      <c r="I127" s="272"/>
      <c r="J127" s="273">
        <f>ROUND(I127*H127,2)</f>
        <v>0</v>
      </c>
      <c r="K127" s="269" t="s">
        <v>19</v>
      </c>
      <c r="L127" s="274"/>
      <c r="M127" s="275" t="s">
        <v>19</v>
      </c>
      <c r="N127" s="276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214</v>
      </c>
      <c r="AT127" s="226" t="s">
        <v>276</v>
      </c>
      <c r="AU127" s="226" t="s">
        <v>79</v>
      </c>
      <c r="AY127" s="19" t="s">
        <v>157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79</v>
      </c>
      <c r="BK127" s="227">
        <f>ROUND(I127*H127,2)</f>
        <v>0</v>
      </c>
      <c r="BL127" s="19" t="s">
        <v>163</v>
      </c>
      <c r="BM127" s="226" t="s">
        <v>469</v>
      </c>
    </row>
    <row r="128" s="2" customFormat="1" ht="16.5" customHeight="1">
      <c r="A128" s="40"/>
      <c r="B128" s="41"/>
      <c r="C128" s="215" t="s">
        <v>346</v>
      </c>
      <c r="D128" s="215" t="s">
        <v>159</v>
      </c>
      <c r="E128" s="216" t="s">
        <v>1275</v>
      </c>
      <c r="F128" s="217" t="s">
        <v>1276</v>
      </c>
      <c r="G128" s="218" t="s">
        <v>217</v>
      </c>
      <c r="H128" s="219">
        <v>150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163</v>
      </c>
      <c r="AT128" s="226" t="s">
        <v>159</v>
      </c>
      <c r="AU128" s="226" t="s">
        <v>79</v>
      </c>
      <c r="AY128" s="19" t="s">
        <v>157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79</v>
      </c>
      <c r="BK128" s="227">
        <f>ROUND(I128*H128,2)</f>
        <v>0</v>
      </c>
      <c r="BL128" s="19" t="s">
        <v>163</v>
      </c>
      <c r="BM128" s="226" t="s">
        <v>478</v>
      </c>
    </row>
    <row r="129" s="2" customFormat="1" ht="16.5" customHeight="1">
      <c r="A129" s="40"/>
      <c r="B129" s="41"/>
      <c r="C129" s="267" t="s">
        <v>351</v>
      </c>
      <c r="D129" s="267" t="s">
        <v>276</v>
      </c>
      <c r="E129" s="268" t="s">
        <v>1277</v>
      </c>
      <c r="F129" s="269" t="s">
        <v>1278</v>
      </c>
      <c r="G129" s="270" t="s">
        <v>217</v>
      </c>
      <c r="H129" s="271">
        <v>149.99799999999999</v>
      </c>
      <c r="I129" s="272"/>
      <c r="J129" s="273">
        <f>ROUND(I129*H129,2)</f>
        <v>0</v>
      </c>
      <c r="K129" s="269" t="s">
        <v>19</v>
      </c>
      <c r="L129" s="274"/>
      <c r="M129" s="275" t="s">
        <v>19</v>
      </c>
      <c r="N129" s="276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214</v>
      </c>
      <c r="AT129" s="226" t="s">
        <v>276</v>
      </c>
      <c r="AU129" s="226" t="s">
        <v>79</v>
      </c>
      <c r="AY129" s="19" t="s">
        <v>157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79</v>
      </c>
      <c r="BK129" s="227">
        <f>ROUND(I129*H129,2)</f>
        <v>0</v>
      </c>
      <c r="BL129" s="19" t="s">
        <v>163</v>
      </c>
      <c r="BM129" s="226" t="s">
        <v>487</v>
      </c>
    </row>
    <row r="130" s="2" customFormat="1" ht="16.5" customHeight="1">
      <c r="A130" s="40"/>
      <c r="B130" s="41"/>
      <c r="C130" s="215" t="s">
        <v>356</v>
      </c>
      <c r="D130" s="215" t="s">
        <v>159</v>
      </c>
      <c r="E130" s="216" t="s">
        <v>1279</v>
      </c>
      <c r="F130" s="217" t="s">
        <v>1280</v>
      </c>
      <c r="G130" s="218" t="s">
        <v>436</v>
      </c>
      <c r="H130" s="219">
        <v>20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163</v>
      </c>
      <c r="AT130" s="226" t="s">
        <v>159</v>
      </c>
      <c r="AU130" s="226" t="s">
        <v>79</v>
      </c>
      <c r="AY130" s="19" t="s">
        <v>157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79</v>
      </c>
      <c r="BK130" s="227">
        <f>ROUND(I130*H130,2)</f>
        <v>0</v>
      </c>
      <c r="BL130" s="19" t="s">
        <v>163</v>
      </c>
      <c r="BM130" s="226" t="s">
        <v>495</v>
      </c>
    </row>
    <row r="131" s="2" customFormat="1" ht="16.5" customHeight="1">
      <c r="A131" s="40"/>
      <c r="B131" s="41"/>
      <c r="C131" s="215" t="s">
        <v>361</v>
      </c>
      <c r="D131" s="215" t="s">
        <v>159</v>
      </c>
      <c r="E131" s="216" t="s">
        <v>1281</v>
      </c>
      <c r="F131" s="217" t="s">
        <v>1282</v>
      </c>
      <c r="G131" s="218" t="s">
        <v>436</v>
      </c>
      <c r="H131" s="219">
        <v>2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163</v>
      </c>
      <c r="AT131" s="226" t="s">
        <v>159</v>
      </c>
      <c r="AU131" s="226" t="s">
        <v>79</v>
      </c>
      <c r="AY131" s="19" t="s">
        <v>157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79</v>
      </c>
      <c r="BK131" s="227">
        <f>ROUND(I131*H131,2)</f>
        <v>0</v>
      </c>
      <c r="BL131" s="19" t="s">
        <v>163</v>
      </c>
      <c r="BM131" s="226" t="s">
        <v>506</v>
      </c>
    </row>
    <row r="132" s="2" customFormat="1" ht="16.5" customHeight="1">
      <c r="A132" s="40"/>
      <c r="B132" s="41"/>
      <c r="C132" s="215" t="s">
        <v>366</v>
      </c>
      <c r="D132" s="215" t="s">
        <v>159</v>
      </c>
      <c r="E132" s="216" t="s">
        <v>1283</v>
      </c>
      <c r="F132" s="217" t="s">
        <v>1284</v>
      </c>
      <c r="G132" s="218" t="s">
        <v>436</v>
      </c>
      <c r="H132" s="219">
        <v>54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163</v>
      </c>
      <c r="AT132" s="226" t="s">
        <v>159</v>
      </c>
      <c r="AU132" s="226" t="s">
        <v>79</v>
      </c>
      <c r="AY132" s="19" t="s">
        <v>157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79</v>
      </c>
      <c r="BK132" s="227">
        <f>ROUND(I132*H132,2)</f>
        <v>0</v>
      </c>
      <c r="BL132" s="19" t="s">
        <v>163</v>
      </c>
      <c r="BM132" s="226" t="s">
        <v>517</v>
      </c>
    </row>
    <row r="133" s="2" customFormat="1" ht="16.5" customHeight="1">
      <c r="A133" s="40"/>
      <c r="B133" s="41"/>
      <c r="C133" s="215" t="s">
        <v>371</v>
      </c>
      <c r="D133" s="215" t="s">
        <v>159</v>
      </c>
      <c r="E133" s="216" t="s">
        <v>1285</v>
      </c>
      <c r="F133" s="217" t="s">
        <v>1286</v>
      </c>
      <c r="G133" s="218" t="s">
        <v>436</v>
      </c>
      <c r="H133" s="219">
        <v>80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163</v>
      </c>
      <c r="AT133" s="226" t="s">
        <v>159</v>
      </c>
      <c r="AU133" s="226" t="s">
        <v>79</v>
      </c>
      <c r="AY133" s="19" t="s">
        <v>157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79</v>
      </c>
      <c r="BK133" s="227">
        <f>ROUND(I133*H133,2)</f>
        <v>0</v>
      </c>
      <c r="BL133" s="19" t="s">
        <v>163</v>
      </c>
      <c r="BM133" s="226" t="s">
        <v>528</v>
      </c>
    </row>
    <row r="134" s="2" customFormat="1" ht="16.5" customHeight="1">
      <c r="A134" s="40"/>
      <c r="B134" s="41"/>
      <c r="C134" s="215" t="s">
        <v>376</v>
      </c>
      <c r="D134" s="215" t="s">
        <v>159</v>
      </c>
      <c r="E134" s="216" t="s">
        <v>1287</v>
      </c>
      <c r="F134" s="217" t="s">
        <v>1288</v>
      </c>
      <c r="G134" s="218" t="s">
        <v>436</v>
      </c>
      <c r="H134" s="219">
        <v>8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163</v>
      </c>
      <c r="AT134" s="226" t="s">
        <v>159</v>
      </c>
      <c r="AU134" s="226" t="s">
        <v>79</v>
      </c>
      <c r="AY134" s="19" t="s">
        <v>157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79</v>
      </c>
      <c r="BK134" s="227">
        <f>ROUND(I134*H134,2)</f>
        <v>0</v>
      </c>
      <c r="BL134" s="19" t="s">
        <v>163</v>
      </c>
      <c r="BM134" s="226" t="s">
        <v>538</v>
      </c>
    </row>
    <row r="135" s="2" customFormat="1" ht="16.5" customHeight="1">
      <c r="A135" s="40"/>
      <c r="B135" s="41"/>
      <c r="C135" s="215" t="s">
        <v>382</v>
      </c>
      <c r="D135" s="215" t="s">
        <v>159</v>
      </c>
      <c r="E135" s="216" t="s">
        <v>1289</v>
      </c>
      <c r="F135" s="217" t="s">
        <v>1290</v>
      </c>
      <c r="G135" s="218" t="s">
        <v>436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163</v>
      </c>
      <c r="AT135" s="226" t="s">
        <v>159</v>
      </c>
      <c r="AU135" s="226" t="s">
        <v>79</v>
      </c>
      <c r="AY135" s="19" t="s">
        <v>157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79</v>
      </c>
      <c r="BK135" s="227">
        <f>ROUND(I135*H135,2)</f>
        <v>0</v>
      </c>
      <c r="BL135" s="19" t="s">
        <v>163</v>
      </c>
      <c r="BM135" s="226" t="s">
        <v>548</v>
      </c>
    </row>
    <row r="136" s="2" customFormat="1" ht="16.5" customHeight="1">
      <c r="A136" s="40"/>
      <c r="B136" s="41"/>
      <c r="C136" s="267" t="s">
        <v>388</v>
      </c>
      <c r="D136" s="267" t="s">
        <v>276</v>
      </c>
      <c r="E136" s="268" t="s">
        <v>1291</v>
      </c>
      <c r="F136" s="269" t="s">
        <v>1292</v>
      </c>
      <c r="G136" s="270" t="s">
        <v>436</v>
      </c>
      <c r="H136" s="271">
        <v>1</v>
      </c>
      <c r="I136" s="272"/>
      <c r="J136" s="273">
        <f>ROUND(I136*H136,2)</f>
        <v>0</v>
      </c>
      <c r="K136" s="269" t="s">
        <v>19</v>
      </c>
      <c r="L136" s="274"/>
      <c r="M136" s="275" t="s">
        <v>19</v>
      </c>
      <c r="N136" s="276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214</v>
      </c>
      <c r="AT136" s="226" t="s">
        <v>276</v>
      </c>
      <c r="AU136" s="226" t="s">
        <v>79</v>
      </c>
      <c r="AY136" s="19" t="s">
        <v>157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79</v>
      </c>
      <c r="BK136" s="227">
        <f>ROUND(I136*H136,2)</f>
        <v>0</v>
      </c>
      <c r="BL136" s="19" t="s">
        <v>163</v>
      </c>
      <c r="BM136" s="226" t="s">
        <v>559</v>
      </c>
    </row>
    <row r="137" s="2" customFormat="1" ht="16.5" customHeight="1">
      <c r="A137" s="40"/>
      <c r="B137" s="41"/>
      <c r="C137" s="215" t="s">
        <v>395</v>
      </c>
      <c r="D137" s="215" t="s">
        <v>159</v>
      </c>
      <c r="E137" s="216" t="s">
        <v>1293</v>
      </c>
      <c r="F137" s="217" t="s">
        <v>1294</v>
      </c>
      <c r="G137" s="218" t="s">
        <v>436</v>
      </c>
      <c r="H137" s="219">
        <v>2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163</v>
      </c>
      <c r="AT137" s="226" t="s">
        <v>159</v>
      </c>
      <c r="AU137" s="226" t="s">
        <v>79</v>
      </c>
      <c r="AY137" s="19" t="s">
        <v>157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79</v>
      </c>
      <c r="BK137" s="227">
        <f>ROUND(I137*H137,2)</f>
        <v>0</v>
      </c>
      <c r="BL137" s="19" t="s">
        <v>163</v>
      </c>
      <c r="BM137" s="226" t="s">
        <v>569</v>
      </c>
    </row>
    <row r="138" s="2" customFormat="1" ht="16.5" customHeight="1">
      <c r="A138" s="40"/>
      <c r="B138" s="41"/>
      <c r="C138" s="267" t="s">
        <v>401</v>
      </c>
      <c r="D138" s="267" t="s">
        <v>276</v>
      </c>
      <c r="E138" s="268" t="s">
        <v>1295</v>
      </c>
      <c r="F138" s="269" t="s">
        <v>1296</v>
      </c>
      <c r="G138" s="270" t="s">
        <v>436</v>
      </c>
      <c r="H138" s="271">
        <v>2</v>
      </c>
      <c r="I138" s="272"/>
      <c r="J138" s="273">
        <f>ROUND(I138*H138,2)</f>
        <v>0</v>
      </c>
      <c r="K138" s="269" t="s">
        <v>19</v>
      </c>
      <c r="L138" s="274"/>
      <c r="M138" s="275" t="s">
        <v>19</v>
      </c>
      <c r="N138" s="276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214</v>
      </c>
      <c r="AT138" s="226" t="s">
        <v>276</v>
      </c>
      <c r="AU138" s="226" t="s">
        <v>79</v>
      </c>
      <c r="AY138" s="19" t="s">
        <v>157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79</v>
      </c>
      <c r="BK138" s="227">
        <f>ROUND(I138*H138,2)</f>
        <v>0</v>
      </c>
      <c r="BL138" s="19" t="s">
        <v>163</v>
      </c>
      <c r="BM138" s="226" t="s">
        <v>579</v>
      </c>
    </row>
    <row r="139" s="12" customFormat="1" ht="25.92" customHeight="1">
      <c r="A139" s="12"/>
      <c r="B139" s="199"/>
      <c r="C139" s="200"/>
      <c r="D139" s="201" t="s">
        <v>71</v>
      </c>
      <c r="E139" s="202" t="s">
        <v>1297</v>
      </c>
      <c r="F139" s="202" t="s">
        <v>1298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SUM(P140:P141)</f>
        <v>0</v>
      </c>
      <c r="Q139" s="207"/>
      <c r="R139" s="208">
        <f>SUM(R140:R141)</f>
        <v>0</v>
      </c>
      <c r="S139" s="207"/>
      <c r="T139" s="209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79</v>
      </c>
      <c r="AT139" s="211" t="s">
        <v>71</v>
      </c>
      <c r="AU139" s="211" t="s">
        <v>72</v>
      </c>
      <c r="AY139" s="210" t="s">
        <v>157</v>
      </c>
      <c r="BK139" s="212">
        <f>SUM(BK140:BK141)</f>
        <v>0</v>
      </c>
    </row>
    <row r="140" s="2" customFormat="1" ht="16.5" customHeight="1">
      <c r="A140" s="40"/>
      <c r="B140" s="41"/>
      <c r="C140" s="215" t="s">
        <v>407</v>
      </c>
      <c r="D140" s="215" t="s">
        <v>159</v>
      </c>
      <c r="E140" s="216" t="s">
        <v>1299</v>
      </c>
      <c r="F140" s="217" t="s">
        <v>1300</v>
      </c>
      <c r="G140" s="218" t="s">
        <v>1301</v>
      </c>
      <c r="H140" s="219">
        <v>10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163</v>
      </c>
      <c r="AT140" s="226" t="s">
        <v>159</v>
      </c>
      <c r="AU140" s="226" t="s">
        <v>79</v>
      </c>
      <c r="AY140" s="19" t="s">
        <v>157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79</v>
      </c>
      <c r="BK140" s="227">
        <f>ROUND(I140*H140,2)</f>
        <v>0</v>
      </c>
      <c r="BL140" s="19" t="s">
        <v>163</v>
      </c>
      <c r="BM140" s="226" t="s">
        <v>591</v>
      </c>
    </row>
    <row r="141" s="2" customFormat="1" ht="16.5" customHeight="1">
      <c r="A141" s="40"/>
      <c r="B141" s="41"/>
      <c r="C141" s="215" t="s">
        <v>412</v>
      </c>
      <c r="D141" s="215" t="s">
        <v>159</v>
      </c>
      <c r="E141" s="216" t="s">
        <v>1302</v>
      </c>
      <c r="F141" s="217" t="s">
        <v>1303</v>
      </c>
      <c r="G141" s="218" t="s">
        <v>436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163</v>
      </c>
      <c r="AT141" s="226" t="s">
        <v>159</v>
      </c>
      <c r="AU141" s="226" t="s">
        <v>79</v>
      </c>
      <c r="AY141" s="19" t="s">
        <v>157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79</v>
      </c>
      <c r="BK141" s="227">
        <f>ROUND(I141*H141,2)</f>
        <v>0</v>
      </c>
      <c r="BL141" s="19" t="s">
        <v>163</v>
      </c>
      <c r="BM141" s="226" t="s">
        <v>609</v>
      </c>
    </row>
    <row r="142" s="12" customFormat="1" ht="25.92" customHeight="1">
      <c r="A142" s="12"/>
      <c r="B142" s="199"/>
      <c r="C142" s="200"/>
      <c r="D142" s="201" t="s">
        <v>71</v>
      </c>
      <c r="E142" s="202" t="s">
        <v>1304</v>
      </c>
      <c r="F142" s="202" t="s">
        <v>1305</v>
      </c>
      <c r="G142" s="200"/>
      <c r="H142" s="200"/>
      <c r="I142" s="203"/>
      <c r="J142" s="204">
        <f>BK142</f>
        <v>0</v>
      </c>
      <c r="K142" s="200"/>
      <c r="L142" s="205"/>
      <c r="M142" s="206"/>
      <c r="N142" s="207"/>
      <c r="O142" s="207"/>
      <c r="P142" s="208">
        <f>SUM(P143:P157)</f>
        <v>0</v>
      </c>
      <c r="Q142" s="207"/>
      <c r="R142" s="208">
        <f>SUM(R143:R157)</f>
        <v>0</v>
      </c>
      <c r="S142" s="207"/>
      <c r="T142" s="209">
        <f>SUM(T143:T157)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79</v>
      </c>
      <c r="AT142" s="211" t="s">
        <v>71</v>
      </c>
      <c r="AU142" s="211" t="s">
        <v>72</v>
      </c>
      <c r="AY142" s="210" t="s">
        <v>157</v>
      </c>
      <c r="BK142" s="212">
        <f>SUM(BK143:BK157)</f>
        <v>0</v>
      </c>
    </row>
    <row r="143" s="2" customFormat="1" ht="16.5" customHeight="1">
      <c r="A143" s="40"/>
      <c r="B143" s="41"/>
      <c r="C143" s="215" t="s">
        <v>418</v>
      </c>
      <c r="D143" s="215" t="s">
        <v>159</v>
      </c>
      <c r="E143" s="216" t="s">
        <v>1306</v>
      </c>
      <c r="F143" s="217" t="s">
        <v>1307</v>
      </c>
      <c r="G143" s="218" t="s">
        <v>101</v>
      </c>
      <c r="H143" s="219">
        <v>11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163</v>
      </c>
      <c r="AT143" s="226" t="s">
        <v>159</v>
      </c>
      <c r="AU143" s="226" t="s">
        <v>79</v>
      </c>
      <c r="AY143" s="19" t="s">
        <v>157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79</v>
      </c>
      <c r="BK143" s="227">
        <f>ROUND(I143*H143,2)</f>
        <v>0</v>
      </c>
      <c r="BL143" s="19" t="s">
        <v>163</v>
      </c>
      <c r="BM143" s="226" t="s">
        <v>625</v>
      </c>
    </row>
    <row r="144" s="2" customFormat="1" ht="16.5" customHeight="1">
      <c r="A144" s="40"/>
      <c r="B144" s="41"/>
      <c r="C144" s="215" t="s">
        <v>423</v>
      </c>
      <c r="D144" s="215" t="s">
        <v>159</v>
      </c>
      <c r="E144" s="216" t="s">
        <v>1308</v>
      </c>
      <c r="F144" s="217" t="s">
        <v>1309</v>
      </c>
      <c r="G144" s="218" t="s">
        <v>436</v>
      </c>
      <c r="H144" s="219">
        <v>9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163</v>
      </c>
      <c r="AT144" s="226" t="s">
        <v>159</v>
      </c>
      <c r="AU144" s="226" t="s">
        <v>79</v>
      </c>
      <c r="AY144" s="19" t="s">
        <v>157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79</v>
      </c>
      <c r="BK144" s="227">
        <f>ROUND(I144*H144,2)</f>
        <v>0</v>
      </c>
      <c r="BL144" s="19" t="s">
        <v>163</v>
      </c>
      <c r="BM144" s="226" t="s">
        <v>635</v>
      </c>
    </row>
    <row r="145" s="2" customFormat="1" ht="16.5" customHeight="1">
      <c r="A145" s="40"/>
      <c r="B145" s="41"/>
      <c r="C145" s="267" t="s">
        <v>428</v>
      </c>
      <c r="D145" s="267" t="s">
        <v>276</v>
      </c>
      <c r="E145" s="268" t="s">
        <v>1310</v>
      </c>
      <c r="F145" s="269" t="s">
        <v>1311</v>
      </c>
      <c r="G145" s="270" t="s">
        <v>436</v>
      </c>
      <c r="H145" s="271">
        <v>9</v>
      </c>
      <c r="I145" s="272"/>
      <c r="J145" s="273">
        <f>ROUND(I145*H145,2)</f>
        <v>0</v>
      </c>
      <c r="K145" s="269" t="s">
        <v>19</v>
      </c>
      <c r="L145" s="274"/>
      <c r="M145" s="275" t="s">
        <v>19</v>
      </c>
      <c r="N145" s="276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214</v>
      </c>
      <c r="AT145" s="226" t="s">
        <v>276</v>
      </c>
      <c r="AU145" s="226" t="s">
        <v>79</v>
      </c>
      <c r="AY145" s="19" t="s">
        <v>157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79</v>
      </c>
      <c r="BK145" s="227">
        <f>ROUND(I145*H145,2)</f>
        <v>0</v>
      </c>
      <c r="BL145" s="19" t="s">
        <v>163</v>
      </c>
      <c r="BM145" s="226" t="s">
        <v>644</v>
      </c>
    </row>
    <row r="146" s="2" customFormat="1" ht="16.5" customHeight="1">
      <c r="A146" s="40"/>
      <c r="B146" s="41"/>
      <c r="C146" s="267" t="s">
        <v>433</v>
      </c>
      <c r="D146" s="267" t="s">
        <v>276</v>
      </c>
      <c r="E146" s="268" t="s">
        <v>1312</v>
      </c>
      <c r="F146" s="269" t="s">
        <v>1313</v>
      </c>
      <c r="G146" s="270" t="s">
        <v>101</v>
      </c>
      <c r="H146" s="271">
        <v>4.5</v>
      </c>
      <c r="I146" s="272"/>
      <c r="J146" s="273">
        <f>ROUND(I146*H146,2)</f>
        <v>0</v>
      </c>
      <c r="K146" s="269" t="s">
        <v>19</v>
      </c>
      <c r="L146" s="274"/>
      <c r="M146" s="275" t="s">
        <v>19</v>
      </c>
      <c r="N146" s="276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214</v>
      </c>
      <c r="AT146" s="226" t="s">
        <v>276</v>
      </c>
      <c r="AU146" s="226" t="s">
        <v>79</v>
      </c>
      <c r="AY146" s="19" t="s">
        <v>157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79</v>
      </c>
      <c r="BK146" s="227">
        <f>ROUND(I146*H146,2)</f>
        <v>0</v>
      </c>
      <c r="BL146" s="19" t="s">
        <v>163</v>
      </c>
      <c r="BM146" s="226" t="s">
        <v>807</v>
      </c>
    </row>
    <row r="147" s="2" customFormat="1" ht="16.5" customHeight="1">
      <c r="A147" s="40"/>
      <c r="B147" s="41"/>
      <c r="C147" s="267" t="s">
        <v>441</v>
      </c>
      <c r="D147" s="267" t="s">
        <v>276</v>
      </c>
      <c r="E147" s="268" t="s">
        <v>1314</v>
      </c>
      <c r="F147" s="269" t="s">
        <v>1315</v>
      </c>
      <c r="G147" s="270" t="s">
        <v>234</v>
      </c>
      <c r="H147" s="271">
        <v>9</v>
      </c>
      <c r="I147" s="272"/>
      <c r="J147" s="273">
        <f>ROUND(I147*H147,2)</f>
        <v>0</v>
      </c>
      <c r="K147" s="269" t="s">
        <v>19</v>
      </c>
      <c r="L147" s="274"/>
      <c r="M147" s="275" t="s">
        <v>19</v>
      </c>
      <c r="N147" s="276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214</v>
      </c>
      <c r="AT147" s="226" t="s">
        <v>276</v>
      </c>
      <c r="AU147" s="226" t="s">
        <v>79</v>
      </c>
      <c r="AY147" s="19" t="s">
        <v>157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79</v>
      </c>
      <c r="BK147" s="227">
        <f>ROUND(I147*H147,2)</f>
        <v>0</v>
      </c>
      <c r="BL147" s="19" t="s">
        <v>163</v>
      </c>
      <c r="BM147" s="226" t="s">
        <v>811</v>
      </c>
    </row>
    <row r="148" s="2" customFormat="1" ht="16.5" customHeight="1">
      <c r="A148" s="40"/>
      <c r="B148" s="41"/>
      <c r="C148" s="215" t="s">
        <v>445</v>
      </c>
      <c r="D148" s="215" t="s">
        <v>159</v>
      </c>
      <c r="E148" s="216" t="s">
        <v>1316</v>
      </c>
      <c r="F148" s="217" t="s">
        <v>1317</v>
      </c>
      <c r="G148" s="218" t="s">
        <v>217</v>
      </c>
      <c r="H148" s="219">
        <v>330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163</v>
      </c>
      <c r="AT148" s="226" t="s">
        <v>159</v>
      </c>
      <c r="AU148" s="226" t="s">
        <v>79</v>
      </c>
      <c r="AY148" s="19" t="s">
        <v>157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79</v>
      </c>
      <c r="BK148" s="227">
        <f>ROUND(I148*H148,2)</f>
        <v>0</v>
      </c>
      <c r="BL148" s="19" t="s">
        <v>163</v>
      </c>
      <c r="BM148" s="226" t="s">
        <v>814</v>
      </c>
    </row>
    <row r="149" s="2" customFormat="1" ht="16.5" customHeight="1">
      <c r="A149" s="40"/>
      <c r="B149" s="41"/>
      <c r="C149" s="215" t="s">
        <v>451</v>
      </c>
      <c r="D149" s="215" t="s">
        <v>159</v>
      </c>
      <c r="E149" s="216" t="s">
        <v>1318</v>
      </c>
      <c r="F149" s="217" t="s">
        <v>1319</v>
      </c>
      <c r="G149" s="218" t="s">
        <v>217</v>
      </c>
      <c r="H149" s="219">
        <v>15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163</v>
      </c>
      <c r="AT149" s="226" t="s">
        <v>159</v>
      </c>
      <c r="AU149" s="226" t="s">
        <v>79</v>
      </c>
      <c r="AY149" s="19" t="s">
        <v>157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79</v>
      </c>
      <c r="BK149" s="227">
        <f>ROUND(I149*H149,2)</f>
        <v>0</v>
      </c>
      <c r="BL149" s="19" t="s">
        <v>163</v>
      </c>
      <c r="BM149" s="226" t="s">
        <v>818</v>
      </c>
    </row>
    <row r="150" s="2" customFormat="1" ht="16.5" customHeight="1">
      <c r="A150" s="40"/>
      <c r="B150" s="41"/>
      <c r="C150" s="215" t="s">
        <v>455</v>
      </c>
      <c r="D150" s="215" t="s">
        <v>159</v>
      </c>
      <c r="E150" s="216" t="s">
        <v>1320</v>
      </c>
      <c r="F150" s="217" t="s">
        <v>1321</v>
      </c>
      <c r="G150" s="218" t="s">
        <v>217</v>
      </c>
      <c r="H150" s="219">
        <v>345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163</v>
      </c>
      <c r="AT150" s="226" t="s">
        <v>159</v>
      </c>
      <c r="AU150" s="226" t="s">
        <v>79</v>
      </c>
      <c r="AY150" s="19" t="s">
        <v>157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79</v>
      </c>
      <c r="BK150" s="227">
        <f>ROUND(I150*H150,2)</f>
        <v>0</v>
      </c>
      <c r="BL150" s="19" t="s">
        <v>163</v>
      </c>
      <c r="BM150" s="226" t="s">
        <v>821</v>
      </c>
    </row>
    <row r="151" s="2" customFormat="1" ht="16.5" customHeight="1">
      <c r="A151" s="40"/>
      <c r="B151" s="41"/>
      <c r="C151" s="267" t="s">
        <v>460</v>
      </c>
      <c r="D151" s="267" t="s">
        <v>276</v>
      </c>
      <c r="E151" s="268" t="s">
        <v>1322</v>
      </c>
      <c r="F151" s="269" t="s">
        <v>1323</v>
      </c>
      <c r="G151" s="270" t="s">
        <v>217</v>
      </c>
      <c r="H151" s="271">
        <v>345.00200000000001</v>
      </c>
      <c r="I151" s="272"/>
      <c r="J151" s="273">
        <f>ROUND(I151*H151,2)</f>
        <v>0</v>
      </c>
      <c r="K151" s="269" t="s">
        <v>19</v>
      </c>
      <c r="L151" s="274"/>
      <c r="M151" s="275" t="s">
        <v>19</v>
      </c>
      <c r="N151" s="276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214</v>
      </c>
      <c r="AT151" s="226" t="s">
        <v>276</v>
      </c>
      <c r="AU151" s="226" t="s">
        <v>79</v>
      </c>
      <c r="AY151" s="19" t="s">
        <v>157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79</v>
      </c>
      <c r="BK151" s="227">
        <f>ROUND(I151*H151,2)</f>
        <v>0</v>
      </c>
      <c r="BL151" s="19" t="s">
        <v>163</v>
      </c>
      <c r="BM151" s="226" t="s">
        <v>824</v>
      </c>
    </row>
    <row r="152" s="2" customFormat="1" ht="16.5" customHeight="1">
      <c r="A152" s="40"/>
      <c r="B152" s="41"/>
      <c r="C152" s="215" t="s">
        <v>464</v>
      </c>
      <c r="D152" s="215" t="s">
        <v>159</v>
      </c>
      <c r="E152" s="216" t="s">
        <v>1324</v>
      </c>
      <c r="F152" s="217" t="s">
        <v>1325</v>
      </c>
      <c r="G152" s="218" t="s">
        <v>217</v>
      </c>
      <c r="H152" s="219">
        <v>330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163</v>
      </c>
      <c r="AT152" s="226" t="s">
        <v>159</v>
      </c>
      <c r="AU152" s="226" t="s">
        <v>79</v>
      </c>
      <c r="AY152" s="19" t="s">
        <v>157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79</v>
      </c>
      <c r="BK152" s="227">
        <f>ROUND(I152*H152,2)</f>
        <v>0</v>
      </c>
      <c r="BL152" s="19" t="s">
        <v>163</v>
      </c>
      <c r="BM152" s="226" t="s">
        <v>827</v>
      </c>
    </row>
    <row r="153" s="2" customFormat="1" ht="16.5" customHeight="1">
      <c r="A153" s="40"/>
      <c r="B153" s="41"/>
      <c r="C153" s="215" t="s">
        <v>469</v>
      </c>
      <c r="D153" s="215" t="s">
        <v>159</v>
      </c>
      <c r="E153" s="216" t="s">
        <v>1326</v>
      </c>
      <c r="F153" s="217" t="s">
        <v>1327</v>
      </c>
      <c r="G153" s="218" t="s">
        <v>217</v>
      </c>
      <c r="H153" s="219">
        <v>15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163</v>
      </c>
      <c r="AT153" s="226" t="s">
        <v>159</v>
      </c>
      <c r="AU153" s="226" t="s">
        <v>79</v>
      </c>
      <c r="AY153" s="19" t="s">
        <v>157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79</v>
      </c>
      <c r="BK153" s="227">
        <f>ROUND(I153*H153,2)</f>
        <v>0</v>
      </c>
      <c r="BL153" s="19" t="s">
        <v>163</v>
      </c>
      <c r="BM153" s="226" t="s">
        <v>199</v>
      </c>
    </row>
    <row r="154" s="2" customFormat="1" ht="16.5" customHeight="1">
      <c r="A154" s="40"/>
      <c r="B154" s="41"/>
      <c r="C154" s="215" t="s">
        <v>473</v>
      </c>
      <c r="D154" s="215" t="s">
        <v>159</v>
      </c>
      <c r="E154" s="216" t="s">
        <v>1328</v>
      </c>
      <c r="F154" s="217" t="s">
        <v>1329</v>
      </c>
      <c r="G154" s="218" t="s">
        <v>234</v>
      </c>
      <c r="H154" s="219">
        <v>25.312000000000001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163</v>
      </c>
      <c r="AT154" s="226" t="s">
        <v>159</v>
      </c>
      <c r="AU154" s="226" t="s">
        <v>79</v>
      </c>
      <c r="AY154" s="19" t="s">
        <v>157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79</v>
      </c>
      <c r="BK154" s="227">
        <f>ROUND(I154*H154,2)</f>
        <v>0</v>
      </c>
      <c r="BL154" s="19" t="s">
        <v>163</v>
      </c>
      <c r="BM154" s="226" t="s">
        <v>833</v>
      </c>
    </row>
    <row r="155" s="2" customFormat="1" ht="16.5" customHeight="1">
      <c r="A155" s="40"/>
      <c r="B155" s="41"/>
      <c r="C155" s="215" t="s">
        <v>478</v>
      </c>
      <c r="D155" s="215" t="s">
        <v>159</v>
      </c>
      <c r="E155" s="216" t="s">
        <v>1330</v>
      </c>
      <c r="F155" s="217" t="s">
        <v>1331</v>
      </c>
      <c r="G155" s="218" t="s">
        <v>234</v>
      </c>
      <c r="H155" s="219">
        <v>126.56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163</v>
      </c>
      <c r="AT155" s="226" t="s">
        <v>159</v>
      </c>
      <c r="AU155" s="226" t="s">
        <v>79</v>
      </c>
      <c r="AY155" s="19" t="s">
        <v>157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79</v>
      </c>
      <c r="BK155" s="227">
        <f>ROUND(I155*H155,2)</f>
        <v>0</v>
      </c>
      <c r="BL155" s="19" t="s">
        <v>163</v>
      </c>
      <c r="BM155" s="226" t="s">
        <v>169</v>
      </c>
    </row>
    <row r="156" s="2" customFormat="1" ht="16.5" customHeight="1">
      <c r="A156" s="40"/>
      <c r="B156" s="41"/>
      <c r="C156" s="215" t="s">
        <v>482</v>
      </c>
      <c r="D156" s="215" t="s">
        <v>159</v>
      </c>
      <c r="E156" s="216" t="s">
        <v>1332</v>
      </c>
      <c r="F156" s="217" t="s">
        <v>1333</v>
      </c>
      <c r="G156" s="218" t="s">
        <v>101</v>
      </c>
      <c r="H156" s="219">
        <v>10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163</v>
      </c>
      <c r="AT156" s="226" t="s">
        <v>159</v>
      </c>
      <c r="AU156" s="226" t="s">
        <v>79</v>
      </c>
      <c r="AY156" s="19" t="s">
        <v>157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79</v>
      </c>
      <c r="BK156" s="227">
        <f>ROUND(I156*H156,2)</f>
        <v>0</v>
      </c>
      <c r="BL156" s="19" t="s">
        <v>163</v>
      </c>
      <c r="BM156" s="226" t="s">
        <v>838</v>
      </c>
    </row>
    <row r="157" s="2" customFormat="1" ht="16.5" customHeight="1">
      <c r="A157" s="40"/>
      <c r="B157" s="41"/>
      <c r="C157" s="215" t="s">
        <v>487</v>
      </c>
      <c r="D157" s="215" t="s">
        <v>159</v>
      </c>
      <c r="E157" s="216" t="s">
        <v>1334</v>
      </c>
      <c r="F157" s="217" t="s">
        <v>1335</v>
      </c>
      <c r="G157" s="218" t="s">
        <v>436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163</v>
      </c>
      <c r="AT157" s="226" t="s">
        <v>159</v>
      </c>
      <c r="AU157" s="226" t="s">
        <v>79</v>
      </c>
      <c r="AY157" s="19" t="s">
        <v>157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79</v>
      </c>
      <c r="BK157" s="227">
        <f>ROUND(I157*H157,2)</f>
        <v>0</v>
      </c>
      <c r="BL157" s="19" t="s">
        <v>163</v>
      </c>
      <c r="BM157" s="226" t="s">
        <v>842</v>
      </c>
    </row>
    <row r="158" s="12" customFormat="1" ht="25.92" customHeight="1">
      <c r="A158" s="12"/>
      <c r="B158" s="199"/>
      <c r="C158" s="200"/>
      <c r="D158" s="201" t="s">
        <v>71</v>
      </c>
      <c r="E158" s="202" t="s">
        <v>1336</v>
      </c>
      <c r="F158" s="202" t="s">
        <v>1337</v>
      </c>
      <c r="G158" s="200"/>
      <c r="H158" s="200"/>
      <c r="I158" s="203"/>
      <c r="J158" s="204">
        <f>BK158</f>
        <v>0</v>
      </c>
      <c r="K158" s="200"/>
      <c r="L158" s="205"/>
      <c r="M158" s="206"/>
      <c r="N158" s="207"/>
      <c r="O158" s="207"/>
      <c r="P158" s="208">
        <f>SUM(P159:P161)</f>
        <v>0</v>
      </c>
      <c r="Q158" s="207"/>
      <c r="R158" s="208">
        <f>SUM(R159:R161)</f>
        <v>0</v>
      </c>
      <c r="S158" s="207"/>
      <c r="T158" s="209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79</v>
      </c>
      <c r="AT158" s="211" t="s">
        <v>71</v>
      </c>
      <c r="AU158" s="211" t="s">
        <v>72</v>
      </c>
      <c r="AY158" s="210" t="s">
        <v>157</v>
      </c>
      <c r="BK158" s="212">
        <f>SUM(BK159:BK161)</f>
        <v>0</v>
      </c>
    </row>
    <row r="159" s="2" customFormat="1" ht="16.5" customHeight="1">
      <c r="A159" s="40"/>
      <c r="B159" s="41"/>
      <c r="C159" s="215" t="s">
        <v>491</v>
      </c>
      <c r="D159" s="215" t="s">
        <v>159</v>
      </c>
      <c r="E159" s="216" t="s">
        <v>1338</v>
      </c>
      <c r="F159" s="217" t="s">
        <v>1339</v>
      </c>
      <c r="G159" s="218" t="s">
        <v>436</v>
      </c>
      <c r="H159" s="219">
        <v>9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163</v>
      </c>
      <c r="AT159" s="226" t="s">
        <v>159</v>
      </c>
      <c r="AU159" s="226" t="s">
        <v>79</v>
      </c>
      <c r="AY159" s="19" t="s">
        <v>157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79</v>
      </c>
      <c r="BK159" s="227">
        <f>ROUND(I159*H159,2)</f>
        <v>0</v>
      </c>
      <c r="BL159" s="19" t="s">
        <v>163</v>
      </c>
      <c r="BM159" s="226" t="s">
        <v>845</v>
      </c>
    </row>
    <row r="160" s="2" customFormat="1" ht="16.5" customHeight="1">
      <c r="A160" s="40"/>
      <c r="B160" s="41"/>
      <c r="C160" s="215" t="s">
        <v>495</v>
      </c>
      <c r="D160" s="215" t="s">
        <v>159</v>
      </c>
      <c r="E160" s="216" t="s">
        <v>1340</v>
      </c>
      <c r="F160" s="217" t="s">
        <v>1341</v>
      </c>
      <c r="G160" s="218" t="s">
        <v>436</v>
      </c>
      <c r="H160" s="219">
        <v>9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163</v>
      </c>
      <c r="AT160" s="226" t="s">
        <v>159</v>
      </c>
      <c r="AU160" s="226" t="s">
        <v>79</v>
      </c>
      <c r="AY160" s="19" t="s">
        <v>157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79</v>
      </c>
      <c r="BK160" s="227">
        <f>ROUND(I160*H160,2)</f>
        <v>0</v>
      </c>
      <c r="BL160" s="19" t="s">
        <v>163</v>
      </c>
      <c r="BM160" s="226" t="s">
        <v>850</v>
      </c>
    </row>
    <row r="161" s="2" customFormat="1" ht="16.5" customHeight="1">
      <c r="A161" s="40"/>
      <c r="B161" s="41"/>
      <c r="C161" s="215" t="s">
        <v>499</v>
      </c>
      <c r="D161" s="215" t="s">
        <v>159</v>
      </c>
      <c r="E161" s="216" t="s">
        <v>1342</v>
      </c>
      <c r="F161" s="217" t="s">
        <v>1343</v>
      </c>
      <c r="G161" s="218" t="s">
        <v>436</v>
      </c>
      <c r="H161" s="219">
        <v>9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163</v>
      </c>
      <c r="AT161" s="226" t="s">
        <v>159</v>
      </c>
      <c r="AU161" s="226" t="s">
        <v>79</v>
      </c>
      <c r="AY161" s="19" t="s">
        <v>157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79</v>
      </c>
      <c r="BK161" s="227">
        <f>ROUND(I161*H161,2)</f>
        <v>0</v>
      </c>
      <c r="BL161" s="19" t="s">
        <v>163</v>
      </c>
      <c r="BM161" s="226" t="s">
        <v>854</v>
      </c>
    </row>
    <row r="162" s="12" customFormat="1" ht="25.92" customHeight="1">
      <c r="A162" s="12"/>
      <c r="B162" s="199"/>
      <c r="C162" s="200"/>
      <c r="D162" s="201" t="s">
        <v>71</v>
      </c>
      <c r="E162" s="202" t="s">
        <v>275</v>
      </c>
      <c r="F162" s="202" t="s">
        <v>1344</v>
      </c>
      <c r="G162" s="200"/>
      <c r="H162" s="200"/>
      <c r="I162" s="203"/>
      <c r="J162" s="204">
        <f>BK162</f>
        <v>0</v>
      </c>
      <c r="K162" s="200"/>
      <c r="L162" s="205"/>
      <c r="M162" s="206"/>
      <c r="N162" s="207"/>
      <c r="O162" s="207"/>
      <c r="P162" s="208">
        <f>SUM(P163:P164)</f>
        <v>0</v>
      </c>
      <c r="Q162" s="207"/>
      <c r="R162" s="208">
        <f>SUM(R163:R164)</f>
        <v>0</v>
      </c>
      <c r="S162" s="207"/>
      <c r="T162" s="209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79</v>
      </c>
      <c r="AT162" s="211" t="s">
        <v>71</v>
      </c>
      <c r="AU162" s="211" t="s">
        <v>72</v>
      </c>
      <c r="AY162" s="210" t="s">
        <v>157</v>
      </c>
      <c r="BK162" s="212">
        <f>SUM(BK163:BK164)</f>
        <v>0</v>
      </c>
    </row>
    <row r="163" s="2" customFormat="1" ht="16.5" customHeight="1">
      <c r="A163" s="40"/>
      <c r="B163" s="41"/>
      <c r="C163" s="215" t="s">
        <v>506</v>
      </c>
      <c r="D163" s="215" t="s">
        <v>159</v>
      </c>
      <c r="E163" s="216" t="s">
        <v>1345</v>
      </c>
      <c r="F163" s="217" t="s">
        <v>1346</v>
      </c>
      <c r="G163" s="218" t="s">
        <v>101</v>
      </c>
      <c r="H163" s="219">
        <v>24.149999999999999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163</v>
      </c>
      <c r="AT163" s="226" t="s">
        <v>159</v>
      </c>
      <c r="AU163" s="226" t="s">
        <v>79</v>
      </c>
      <c r="AY163" s="19" t="s">
        <v>157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79</v>
      </c>
      <c r="BK163" s="227">
        <f>ROUND(I163*H163,2)</f>
        <v>0</v>
      </c>
      <c r="BL163" s="19" t="s">
        <v>163</v>
      </c>
      <c r="BM163" s="226" t="s">
        <v>859</v>
      </c>
    </row>
    <row r="164" s="2" customFormat="1" ht="16.5" customHeight="1">
      <c r="A164" s="40"/>
      <c r="B164" s="41"/>
      <c r="C164" s="215" t="s">
        <v>512</v>
      </c>
      <c r="D164" s="215" t="s">
        <v>159</v>
      </c>
      <c r="E164" s="216" t="s">
        <v>1347</v>
      </c>
      <c r="F164" s="217" t="s">
        <v>1348</v>
      </c>
      <c r="G164" s="218" t="s">
        <v>101</v>
      </c>
      <c r="H164" s="219">
        <v>120.75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163</v>
      </c>
      <c r="AT164" s="226" t="s">
        <v>159</v>
      </c>
      <c r="AU164" s="226" t="s">
        <v>79</v>
      </c>
      <c r="AY164" s="19" t="s">
        <v>157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79</v>
      </c>
      <c r="BK164" s="227">
        <f>ROUND(I164*H164,2)</f>
        <v>0</v>
      </c>
      <c r="BL164" s="19" t="s">
        <v>163</v>
      </c>
      <c r="BM164" s="226" t="s">
        <v>863</v>
      </c>
    </row>
    <row r="165" s="12" customFormat="1" ht="25.92" customHeight="1">
      <c r="A165" s="12"/>
      <c r="B165" s="199"/>
      <c r="C165" s="200"/>
      <c r="D165" s="201" t="s">
        <v>71</v>
      </c>
      <c r="E165" s="202" t="s">
        <v>295</v>
      </c>
      <c r="F165" s="202" t="s">
        <v>1349</v>
      </c>
      <c r="G165" s="200"/>
      <c r="H165" s="200"/>
      <c r="I165" s="203"/>
      <c r="J165" s="204">
        <f>BK165</f>
        <v>0</v>
      </c>
      <c r="K165" s="200"/>
      <c r="L165" s="205"/>
      <c r="M165" s="206"/>
      <c r="N165" s="207"/>
      <c r="O165" s="207"/>
      <c r="P165" s="208">
        <f>P166</f>
        <v>0</v>
      </c>
      <c r="Q165" s="207"/>
      <c r="R165" s="208">
        <f>R166</f>
        <v>0</v>
      </c>
      <c r="S165" s="207"/>
      <c r="T165" s="209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79</v>
      </c>
      <c r="AT165" s="211" t="s">
        <v>71</v>
      </c>
      <c r="AU165" s="211" t="s">
        <v>72</v>
      </c>
      <c r="AY165" s="210" t="s">
        <v>157</v>
      </c>
      <c r="BK165" s="212">
        <f>BK166</f>
        <v>0</v>
      </c>
    </row>
    <row r="166" s="2" customFormat="1" ht="16.5" customHeight="1">
      <c r="A166" s="40"/>
      <c r="B166" s="41"/>
      <c r="C166" s="215" t="s">
        <v>517</v>
      </c>
      <c r="D166" s="215" t="s">
        <v>159</v>
      </c>
      <c r="E166" s="216" t="s">
        <v>1350</v>
      </c>
      <c r="F166" s="217" t="s">
        <v>1351</v>
      </c>
      <c r="G166" s="218" t="s">
        <v>234</v>
      </c>
      <c r="H166" s="219">
        <v>50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163</v>
      </c>
      <c r="AT166" s="226" t="s">
        <v>159</v>
      </c>
      <c r="AU166" s="226" t="s">
        <v>79</v>
      </c>
      <c r="AY166" s="19" t="s">
        <v>157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79</v>
      </c>
      <c r="BK166" s="227">
        <f>ROUND(I166*H166,2)</f>
        <v>0</v>
      </c>
      <c r="BL166" s="19" t="s">
        <v>163</v>
      </c>
      <c r="BM166" s="226" t="s">
        <v>867</v>
      </c>
    </row>
    <row r="167" s="12" customFormat="1" ht="25.92" customHeight="1">
      <c r="A167" s="12"/>
      <c r="B167" s="199"/>
      <c r="C167" s="200"/>
      <c r="D167" s="201" t="s">
        <v>71</v>
      </c>
      <c r="E167" s="202" t="s">
        <v>1352</v>
      </c>
      <c r="F167" s="202" t="s">
        <v>1353</v>
      </c>
      <c r="G167" s="200"/>
      <c r="H167" s="200"/>
      <c r="I167" s="203"/>
      <c r="J167" s="204">
        <f>BK167</f>
        <v>0</v>
      </c>
      <c r="K167" s="200"/>
      <c r="L167" s="205"/>
      <c r="M167" s="206"/>
      <c r="N167" s="207"/>
      <c r="O167" s="207"/>
      <c r="P167" s="208">
        <f>SUM(P168:P170)</f>
        <v>0</v>
      </c>
      <c r="Q167" s="207"/>
      <c r="R167" s="208">
        <f>SUM(R168:R170)</f>
        <v>0</v>
      </c>
      <c r="S167" s="207"/>
      <c r="T167" s="209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79</v>
      </c>
      <c r="AT167" s="211" t="s">
        <v>71</v>
      </c>
      <c r="AU167" s="211" t="s">
        <v>72</v>
      </c>
      <c r="AY167" s="210" t="s">
        <v>157</v>
      </c>
      <c r="BK167" s="212">
        <f>SUM(BK168:BK170)</f>
        <v>0</v>
      </c>
    </row>
    <row r="168" s="2" customFormat="1" ht="16.5" customHeight="1">
      <c r="A168" s="40"/>
      <c r="B168" s="41"/>
      <c r="C168" s="215" t="s">
        <v>522</v>
      </c>
      <c r="D168" s="215" t="s">
        <v>159</v>
      </c>
      <c r="E168" s="216" t="s">
        <v>1354</v>
      </c>
      <c r="F168" s="217" t="s">
        <v>1355</v>
      </c>
      <c r="G168" s="218" t="s">
        <v>234</v>
      </c>
      <c r="H168" s="219">
        <v>22.600000000000001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163</v>
      </c>
      <c r="AT168" s="226" t="s">
        <v>159</v>
      </c>
      <c r="AU168" s="226" t="s">
        <v>79</v>
      </c>
      <c r="AY168" s="19" t="s">
        <v>157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79</v>
      </c>
      <c r="BK168" s="227">
        <f>ROUND(I168*H168,2)</f>
        <v>0</v>
      </c>
      <c r="BL168" s="19" t="s">
        <v>163</v>
      </c>
      <c r="BM168" s="226" t="s">
        <v>870</v>
      </c>
    </row>
    <row r="169" s="2" customFormat="1" ht="16.5" customHeight="1">
      <c r="A169" s="40"/>
      <c r="B169" s="41"/>
      <c r="C169" s="215" t="s">
        <v>528</v>
      </c>
      <c r="D169" s="215" t="s">
        <v>159</v>
      </c>
      <c r="E169" s="216" t="s">
        <v>1356</v>
      </c>
      <c r="F169" s="217" t="s">
        <v>1357</v>
      </c>
      <c r="G169" s="218" t="s">
        <v>234</v>
      </c>
      <c r="H169" s="219">
        <v>113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163</v>
      </c>
      <c r="AT169" s="226" t="s">
        <v>159</v>
      </c>
      <c r="AU169" s="226" t="s">
        <v>79</v>
      </c>
      <c r="AY169" s="19" t="s">
        <v>157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79</v>
      </c>
      <c r="BK169" s="227">
        <f>ROUND(I169*H169,2)</f>
        <v>0</v>
      </c>
      <c r="BL169" s="19" t="s">
        <v>163</v>
      </c>
      <c r="BM169" s="226" t="s">
        <v>874</v>
      </c>
    </row>
    <row r="170" s="2" customFormat="1" ht="16.5" customHeight="1">
      <c r="A170" s="40"/>
      <c r="B170" s="41"/>
      <c r="C170" s="215" t="s">
        <v>531</v>
      </c>
      <c r="D170" s="215" t="s">
        <v>159</v>
      </c>
      <c r="E170" s="216" t="s">
        <v>1358</v>
      </c>
      <c r="F170" s="217" t="s">
        <v>1359</v>
      </c>
      <c r="G170" s="218" t="s">
        <v>234</v>
      </c>
      <c r="H170" s="219">
        <v>23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163</v>
      </c>
      <c r="AT170" s="226" t="s">
        <v>159</v>
      </c>
      <c r="AU170" s="226" t="s">
        <v>79</v>
      </c>
      <c r="AY170" s="19" t="s">
        <v>157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79</v>
      </c>
      <c r="BK170" s="227">
        <f>ROUND(I170*H170,2)</f>
        <v>0</v>
      </c>
      <c r="BL170" s="19" t="s">
        <v>163</v>
      </c>
      <c r="BM170" s="226" t="s">
        <v>877</v>
      </c>
    </row>
    <row r="171" s="12" customFormat="1" ht="25.92" customHeight="1">
      <c r="A171" s="12"/>
      <c r="B171" s="199"/>
      <c r="C171" s="200"/>
      <c r="D171" s="201" t="s">
        <v>71</v>
      </c>
      <c r="E171" s="202" t="s">
        <v>1360</v>
      </c>
      <c r="F171" s="202" t="s">
        <v>1361</v>
      </c>
      <c r="G171" s="200"/>
      <c r="H171" s="200"/>
      <c r="I171" s="203"/>
      <c r="J171" s="204">
        <f>BK171</f>
        <v>0</v>
      </c>
      <c r="K171" s="200"/>
      <c r="L171" s="205"/>
      <c r="M171" s="206"/>
      <c r="N171" s="207"/>
      <c r="O171" s="207"/>
      <c r="P171" s="208">
        <v>0</v>
      </c>
      <c r="Q171" s="207"/>
      <c r="R171" s="208">
        <v>0</v>
      </c>
      <c r="S171" s="207"/>
      <c r="T171" s="209"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79</v>
      </c>
      <c r="AT171" s="211" t="s">
        <v>71</v>
      </c>
      <c r="AU171" s="211" t="s">
        <v>72</v>
      </c>
      <c r="AY171" s="210" t="s">
        <v>157</v>
      </c>
      <c r="BK171" s="212">
        <v>0</v>
      </c>
    </row>
    <row r="172" s="12" customFormat="1" ht="25.92" customHeight="1">
      <c r="A172" s="12"/>
      <c r="B172" s="199"/>
      <c r="C172" s="200"/>
      <c r="D172" s="201" t="s">
        <v>71</v>
      </c>
      <c r="E172" s="202" t="s">
        <v>1362</v>
      </c>
      <c r="F172" s="202" t="s">
        <v>1363</v>
      </c>
      <c r="G172" s="200"/>
      <c r="H172" s="200"/>
      <c r="I172" s="203"/>
      <c r="J172" s="204">
        <f>BK172</f>
        <v>0</v>
      </c>
      <c r="K172" s="200"/>
      <c r="L172" s="205"/>
      <c r="M172" s="206"/>
      <c r="N172" s="207"/>
      <c r="O172" s="207"/>
      <c r="P172" s="208">
        <f>P173</f>
        <v>0</v>
      </c>
      <c r="Q172" s="207"/>
      <c r="R172" s="208">
        <f>R173</f>
        <v>0</v>
      </c>
      <c r="S172" s="207"/>
      <c r="T172" s="209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79</v>
      </c>
      <c r="AT172" s="211" t="s">
        <v>71</v>
      </c>
      <c r="AU172" s="211" t="s">
        <v>72</v>
      </c>
      <c r="AY172" s="210" t="s">
        <v>157</v>
      </c>
      <c r="BK172" s="212">
        <f>BK173</f>
        <v>0</v>
      </c>
    </row>
    <row r="173" s="2" customFormat="1" ht="24.15" customHeight="1">
      <c r="A173" s="40"/>
      <c r="B173" s="41"/>
      <c r="C173" s="215" t="s">
        <v>538</v>
      </c>
      <c r="D173" s="215" t="s">
        <v>159</v>
      </c>
      <c r="E173" s="216" t="s">
        <v>1364</v>
      </c>
      <c r="F173" s="217" t="s">
        <v>1175</v>
      </c>
      <c r="G173" s="218" t="s">
        <v>1365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163</v>
      </c>
      <c r="AT173" s="226" t="s">
        <v>159</v>
      </c>
      <c r="AU173" s="226" t="s">
        <v>79</v>
      </c>
      <c r="AY173" s="19" t="s">
        <v>157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79</v>
      </c>
      <c r="BK173" s="227">
        <f>ROUND(I173*H173,2)</f>
        <v>0</v>
      </c>
      <c r="BL173" s="19" t="s">
        <v>163</v>
      </c>
      <c r="BM173" s="226" t="s">
        <v>881</v>
      </c>
    </row>
    <row r="174" s="12" customFormat="1" ht="25.92" customHeight="1">
      <c r="A174" s="12"/>
      <c r="B174" s="199"/>
      <c r="C174" s="200"/>
      <c r="D174" s="201" t="s">
        <v>71</v>
      </c>
      <c r="E174" s="202" t="s">
        <v>1366</v>
      </c>
      <c r="F174" s="202" t="s">
        <v>640</v>
      </c>
      <c r="G174" s="200"/>
      <c r="H174" s="200"/>
      <c r="I174" s="203"/>
      <c r="J174" s="204">
        <f>BK174</f>
        <v>0</v>
      </c>
      <c r="K174" s="200"/>
      <c r="L174" s="205"/>
      <c r="M174" s="206"/>
      <c r="N174" s="207"/>
      <c r="O174" s="207"/>
      <c r="P174" s="208">
        <f>P175</f>
        <v>0</v>
      </c>
      <c r="Q174" s="207"/>
      <c r="R174" s="208">
        <f>R175</f>
        <v>0</v>
      </c>
      <c r="S174" s="207"/>
      <c r="T174" s="209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79</v>
      </c>
      <c r="AT174" s="211" t="s">
        <v>71</v>
      </c>
      <c r="AU174" s="211" t="s">
        <v>72</v>
      </c>
      <c r="AY174" s="210" t="s">
        <v>157</v>
      </c>
      <c r="BK174" s="212">
        <f>BK175</f>
        <v>0</v>
      </c>
    </row>
    <row r="175" s="2" customFormat="1" ht="24.15" customHeight="1">
      <c r="A175" s="40"/>
      <c r="B175" s="41"/>
      <c r="C175" s="215" t="s">
        <v>543</v>
      </c>
      <c r="D175" s="215" t="s">
        <v>159</v>
      </c>
      <c r="E175" s="216" t="s">
        <v>1367</v>
      </c>
      <c r="F175" s="217" t="s">
        <v>1368</v>
      </c>
      <c r="G175" s="218" t="s">
        <v>1365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163</v>
      </c>
      <c r="AT175" s="226" t="s">
        <v>159</v>
      </c>
      <c r="AU175" s="226" t="s">
        <v>79</v>
      </c>
      <c r="AY175" s="19" t="s">
        <v>157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79</v>
      </c>
      <c r="BK175" s="227">
        <f>ROUND(I175*H175,2)</f>
        <v>0</v>
      </c>
      <c r="BL175" s="19" t="s">
        <v>163</v>
      </c>
      <c r="BM175" s="226" t="s">
        <v>884</v>
      </c>
    </row>
    <row r="176" s="12" customFormat="1" ht="25.92" customHeight="1">
      <c r="A176" s="12"/>
      <c r="B176" s="199"/>
      <c r="C176" s="200"/>
      <c r="D176" s="201" t="s">
        <v>71</v>
      </c>
      <c r="E176" s="202" t="s">
        <v>1369</v>
      </c>
      <c r="F176" s="202" t="s">
        <v>1370</v>
      </c>
      <c r="G176" s="200"/>
      <c r="H176" s="200"/>
      <c r="I176" s="203"/>
      <c r="J176" s="204">
        <f>BK176</f>
        <v>0</v>
      </c>
      <c r="K176" s="200"/>
      <c r="L176" s="205"/>
      <c r="M176" s="206"/>
      <c r="N176" s="207"/>
      <c r="O176" s="207"/>
      <c r="P176" s="208">
        <f>P177</f>
        <v>0</v>
      </c>
      <c r="Q176" s="207"/>
      <c r="R176" s="208">
        <f>R177</f>
        <v>0</v>
      </c>
      <c r="S176" s="207"/>
      <c r="T176" s="209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79</v>
      </c>
      <c r="AT176" s="211" t="s">
        <v>71</v>
      </c>
      <c r="AU176" s="211" t="s">
        <v>72</v>
      </c>
      <c r="AY176" s="210" t="s">
        <v>157</v>
      </c>
      <c r="BK176" s="212">
        <f>BK177</f>
        <v>0</v>
      </c>
    </row>
    <row r="177" s="2" customFormat="1" ht="24.15" customHeight="1">
      <c r="A177" s="40"/>
      <c r="B177" s="41"/>
      <c r="C177" s="215" t="s">
        <v>548</v>
      </c>
      <c r="D177" s="215" t="s">
        <v>159</v>
      </c>
      <c r="E177" s="216" t="s">
        <v>1371</v>
      </c>
      <c r="F177" s="217" t="s">
        <v>1370</v>
      </c>
      <c r="G177" s="218" t="s">
        <v>1365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77" t="s">
        <v>19</v>
      </c>
      <c r="N177" s="278" t="s">
        <v>43</v>
      </c>
      <c r="O177" s="279"/>
      <c r="P177" s="280">
        <f>O177*H177</f>
        <v>0</v>
      </c>
      <c r="Q177" s="280">
        <v>0</v>
      </c>
      <c r="R177" s="280">
        <f>Q177*H177</f>
        <v>0</v>
      </c>
      <c r="S177" s="280">
        <v>0</v>
      </c>
      <c r="T177" s="281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163</v>
      </c>
      <c r="AT177" s="226" t="s">
        <v>159</v>
      </c>
      <c r="AU177" s="226" t="s">
        <v>79</v>
      </c>
      <c r="AY177" s="19" t="s">
        <v>157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79</v>
      </c>
      <c r="BK177" s="227">
        <f>ROUND(I177*H177,2)</f>
        <v>0</v>
      </c>
      <c r="BL177" s="19" t="s">
        <v>163</v>
      </c>
      <c r="BM177" s="226" t="s">
        <v>887</v>
      </c>
    </row>
    <row r="178" s="2" customFormat="1" ht="6.96" customHeight="1">
      <c r="A178" s="40"/>
      <c r="B178" s="61"/>
      <c r="C178" s="62"/>
      <c r="D178" s="62"/>
      <c r="E178" s="62"/>
      <c r="F178" s="62"/>
      <c r="G178" s="62"/>
      <c r="H178" s="62"/>
      <c r="I178" s="62"/>
      <c r="J178" s="62"/>
      <c r="K178" s="62"/>
      <c r="L178" s="46"/>
      <c r="M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</sheetData>
  <sheetProtection sheet="1" autoFilter="0" formatColumns="0" formatRows="0" objects="1" scenarios="1" spinCount="100000" saltValue="jnOyxxva83d10Z21eBAomuHQODTCCnOX3AZ02jXnyfnCZCoy+DUg+XTkIVHUgYhf6hSSOWeMFlf6v2HJURyafA==" hashValue="jA6gyVdcFk177HMZgT73L6hXmP+zgmkQkEruSuyXzaU6XZwGaMAZEqHUpNL0mAh4gQ8EvKsnFY+CMWou4ms4Ag==" algorithmName="SHA-512" password="CC35"/>
  <autoFilter ref="C98:K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2"/>
    </row>
    <row r="4" s="1" customFormat="1" ht="24.96" customHeight="1">
      <c r="B4" s="22"/>
      <c r="C4" s="143" t="s">
        <v>1372</v>
      </c>
      <c r="H4" s="22"/>
    </row>
    <row r="5" s="1" customFormat="1" ht="12" customHeight="1">
      <c r="B5" s="22"/>
      <c r="C5" s="299" t="s">
        <v>13</v>
      </c>
      <c r="D5" s="152" t="s">
        <v>14</v>
      </c>
      <c r="E5" s="1"/>
      <c r="F5" s="1"/>
      <c r="H5" s="22"/>
    </row>
    <row r="6" s="1" customFormat="1" ht="36.96" customHeight="1">
      <c r="B6" s="22"/>
      <c r="C6" s="300" t="s">
        <v>16</v>
      </c>
      <c r="D6" s="301" t="s">
        <v>17</v>
      </c>
      <c r="E6" s="1"/>
      <c r="F6" s="1"/>
      <c r="H6" s="22"/>
    </row>
    <row r="7" s="1" customFormat="1" ht="16.5" customHeight="1">
      <c r="B7" s="22"/>
      <c r="C7" s="145" t="s">
        <v>23</v>
      </c>
      <c r="D7" s="149" t="str">
        <f>'Rekapitulace stavby'!AN8</f>
        <v>2. 12. 2024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8"/>
      <c r="B9" s="302"/>
      <c r="C9" s="303" t="s">
        <v>53</v>
      </c>
      <c r="D9" s="304" t="s">
        <v>54</v>
      </c>
      <c r="E9" s="304" t="s">
        <v>144</v>
      </c>
      <c r="F9" s="305" t="s">
        <v>1373</v>
      </c>
      <c r="G9" s="188"/>
      <c r="H9" s="302"/>
    </row>
    <row r="10" s="2" customFormat="1" ht="26.4" customHeight="1">
      <c r="A10" s="40"/>
      <c r="B10" s="46"/>
      <c r="C10" s="306" t="s">
        <v>1374</v>
      </c>
      <c r="D10" s="306" t="s">
        <v>84</v>
      </c>
      <c r="E10" s="40"/>
      <c r="F10" s="40"/>
      <c r="G10" s="40"/>
      <c r="H10" s="46"/>
    </row>
    <row r="11" s="2" customFormat="1" ht="16.8" customHeight="1">
      <c r="A11" s="40"/>
      <c r="B11" s="46"/>
      <c r="C11" s="307" t="s">
        <v>99</v>
      </c>
      <c r="D11" s="308" t="s">
        <v>100</v>
      </c>
      <c r="E11" s="309" t="s">
        <v>101</v>
      </c>
      <c r="F11" s="310">
        <v>155.67500000000001</v>
      </c>
      <c r="G11" s="40"/>
      <c r="H11" s="46"/>
    </row>
    <row r="12" s="2" customFormat="1" ht="16.8" customHeight="1">
      <c r="A12" s="40"/>
      <c r="B12" s="46"/>
      <c r="C12" s="311" t="s">
        <v>19</v>
      </c>
      <c r="D12" s="311" t="s">
        <v>259</v>
      </c>
      <c r="E12" s="19" t="s">
        <v>19</v>
      </c>
      <c r="F12" s="312">
        <v>0</v>
      </c>
      <c r="G12" s="40"/>
      <c r="H12" s="46"/>
    </row>
    <row r="13" s="2" customFormat="1" ht="16.8" customHeight="1">
      <c r="A13" s="40"/>
      <c r="B13" s="46"/>
      <c r="C13" s="311" t="s">
        <v>19</v>
      </c>
      <c r="D13" s="311" t="s">
        <v>260</v>
      </c>
      <c r="E13" s="19" t="s">
        <v>19</v>
      </c>
      <c r="F13" s="312">
        <v>59.174999999999997</v>
      </c>
      <c r="G13" s="40"/>
      <c r="H13" s="46"/>
    </row>
    <row r="14" s="2" customFormat="1" ht="16.8" customHeight="1">
      <c r="A14" s="40"/>
      <c r="B14" s="46"/>
      <c r="C14" s="311" t="s">
        <v>19</v>
      </c>
      <c r="D14" s="311" t="s">
        <v>261</v>
      </c>
      <c r="E14" s="19" t="s">
        <v>19</v>
      </c>
      <c r="F14" s="312">
        <v>0</v>
      </c>
      <c r="G14" s="40"/>
      <c r="H14" s="46"/>
    </row>
    <row r="15" s="2" customFormat="1" ht="16.8" customHeight="1">
      <c r="A15" s="40"/>
      <c r="B15" s="46"/>
      <c r="C15" s="311" t="s">
        <v>19</v>
      </c>
      <c r="D15" s="311" t="s">
        <v>262</v>
      </c>
      <c r="E15" s="19" t="s">
        <v>19</v>
      </c>
      <c r="F15" s="312">
        <v>87.5</v>
      </c>
      <c r="G15" s="40"/>
      <c r="H15" s="46"/>
    </row>
    <row r="16" s="2" customFormat="1" ht="16.8" customHeight="1">
      <c r="A16" s="40"/>
      <c r="B16" s="46"/>
      <c r="C16" s="311" t="s">
        <v>19</v>
      </c>
      <c r="D16" s="311" t="s">
        <v>263</v>
      </c>
      <c r="E16" s="19" t="s">
        <v>19</v>
      </c>
      <c r="F16" s="312">
        <v>0</v>
      </c>
      <c r="G16" s="40"/>
      <c r="H16" s="46"/>
    </row>
    <row r="17" s="2" customFormat="1" ht="16.8" customHeight="1">
      <c r="A17" s="40"/>
      <c r="B17" s="46"/>
      <c r="C17" s="311" t="s">
        <v>19</v>
      </c>
      <c r="D17" s="311" t="s">
        <v>264</v>
      </c>
      <c r="E17" s="19" t="s">
        <v>19</v>
      </c>
      <c r="F17" s="312">
        <v>9</v>
      </c>
      <c r="G17" s="40"/>
      <c r="H17" s="46"/>
    </row>
    <row r="18" s="2" customFormat="1" ht="16.8" customHeight="1">
      <c r="A18" s="40"/>
      <c r="B18" s="46"/>
      <c r="C18" s="311" t="s">
        <v>99</v>
      </c>
      <c r="D18" s="311" t="s">
        <v>170</v>
      </c>
      <c r="E18" s="19" t="s">
        <v>19</v>
      </c>
      <c r="F18" s="312">
        <v>155.67500000000001</v>
      </c>
      <c r="G18" s="40"/>
      <c r="H18" s="46"/>
    </row>
    <row r="19" s="2" customFormat="1" ht="16.8" customHeight="1">
      <c r="A19" s="40"/>
      <c r="B19" s="46"/>
      <c r="C19" s="313" t="s">
        <v>1375</v>
      </c>
      <c r="D19" s="40"/>
      <c r="E19" s="40"/>
      <c r="F19" s="40"/>
      <c r="G19" s="40"/>
      <c r="H19" s="46"/>
    </row>
    <row r="20" s="2" customFormat="1" ht="16.8" customHeight="1">
      <c r="A20" s="40"/>
      <c r="B20" s="46"/>
      <c r="C20" s="311" t="s">
        <v>255</v>
      </c>
      <c r="D20" s="311" t="s">
        <v>256</v>
      </c>
      <c r="E20" s="19" t="s">
        <v>101</v>
      </c>
      <c r="F20" s="312">
        <v>155.67500000000001</v>
      </c>
      <c r="G20" s="40"/>
      <c r="H20" s="46"/>
    </row>
    <row r="21" s="2" customFormat="1">
      <c r="A21" s="40"/>
      <c r="B21" s="46"/>
      <c r="C21" s="311" t="s">
        <v>266</v>
      </c>
      <c r="D21" s="311" t="s">
        <v>1376</v>
      </c>
      <c r="E21" s="19" t="s">
        <v>101</v>
      </c>
      <c r="F21" s="312">
        <v>1379.5450000000001</v>
      </c>
      <c r="G21" s="40"/>
      <c r="H21" s="46"/>
    </row>
    <row r="22" s="2" customFormat="1" ht="16.8" customHeight="1">
      <c r="A22" s="40"/>
      <c r="B22" s="46"/>
      <c r="C22" s="307" t="s">
        <v>103</v>
      </c>
      <c r="D22" s="308" t="s">
        <v>104</v>
      </c>
      <c r="E22" s="309" t="s">
        <v>101</v>
      </c>
      <c r="F22" s="310">
        <v>3.5</v>
      </c>
      <c r="G22" s="40"/>
      <c r="H22" s="46"/>
    </row>
    <row r="23" s="2" customFormat="1" ht="16.8" customHeight="1">
      <c r="A23" s="40"/>
      <c r="B23" s="46"/>
      <c r="C23" s="311" t="s">
        <v>19</v>
      </c>
      <c r="D23" s="311" t="s">
        <v>261</v>
      </c>
      <c r="E23" s="19" t="s">
        <v>19</v>
      </c>
      <c r="F23" s="312">
        <v>0</v>
      </c>
      <c r="G23" s="40"/>
      <c r="H23" s="46"/>
    </row>
    <row r="24" s="2" customFormat="1" ht="16.8" customHeight="1">
      <c r="A24" s="40"/>
      <c r="B24" s="46"/>
      <c r="C24" s="311" t="s">
        <v>19</v>
      </c>
      <c r="D24" s="311" t="s">
        <v>339</v>
      </c>
      <c r="E24" s="19" t="s">
        <v>19</v>
      </c>
      <c r="F24" s="312">
        <v>3.5</v>
      </c>
      <c r="G24" s="40"/>
      <c r="H24" s="46"/>
    </row>
    <row r="25" s="2" customFormat="1" ht="16.8" customHeight="1">
      <c r="A25" s="40"/>
      <c r="B25" s="46"/>
      <c r="C25" s="311" t="s">
        <v>103</v>
      </c>
      <c r="D25" s="311" t="s">
        <v>170</v>
      </c>
      <c r="E25" s="19" t="s">
        <v>19</v>
      </c>
      <c r="F25" s="312">
        <v>3.5</v>
      </c>
      <c r="G25" s="40"/>
      <c r="H25" s="46"/>
    </row>
    <row r="26" s="2" customFormat="1" ht="16.8" customHeight="1">
      <c r="A26" s="40"/>
      <c r="B26" s="46"/>
      <c r="C26" s="313" t="s">
        <v>1375</v>
      </c>
      <c r="D26" s="40"/>
      <c r="E26" s="40"/>
      <c r="F26" s="40"/>
      <c r="G26" s="40"/>
      <c r="H26" s="46"/>
    </row>
    <row r="27" s="2" customFormat="1" ht="16.8" customHeight="1">
      <c r="A27" s="40"/>
      <c r="B27" s="46"/>
      <c r="C27" s="311" t="s">
        <v>335</v>
      </c>
      <c r="D27" s="311" t="s">
        <v>336</v>
      </c>
      <c r="E27" s="19" t="s">
        <v>101</v>
      </c>
      <c r="F27" s="312">
        <v>3.5</v>
      </c>
      <c r="G27" s="40"/>
      <c r="H27" s="46"/>
    </row>
    <row r="28" s="2" customFormat="1" ht="16.8" customHeight="1">
      <c r="A28" s="40"/>
      <c r="B28" s="46"/>
      <c r="C28" s="311" t="s">
        <v>283</v>
      </c>
      <c r="D28" s="311" t="s">
        <v>284</v>
      </c>
      <c r="E28" s="19" t="s">
        <v>101</v>
      </c>
      <c r="F28" s="312">
        <v>79.799999999999997</v>
      </c>
      <c r="G28" s="40"/>
      <c r="H28" s="46"/>
    </row>
    <row r="29" s="2" customFormat="1" ht="16.8" customHeight="1">
      <c r="A29" s="40"/>
      <c r="B29" s="46"/>
      <c r="C29" s="307" t="s">
        <v>107</v>
      </c>
      <c r="D29" s="308" t="s">
        <v>108</v>
      </c>
      <c r="E29" s="309" t="s">
        <v>101</v>
      </c>
      <c r="F29" s="310">
        <v>10.5</v>
      </c>
      <c r="G29" s="40"/>
      <c r="H29" s="46"/>
    </row>
    <row r="30" s="2" customFormat="1" ht="16.8" customHeight="1">
      <c r="A30" s="40"/>
      <c r="B30" s="46"/>
      <c r="C30" s="311" t="s">
        <v>19</v>
      </c>
      <c r="D30" s="311" t="s">
        <v>261</v>
      </c>
      <c r="E30" s="19" t="s">
        <v>19</v>
      </c>
      <c r="F30" s="312">
        <v>0</v>
      </c>
      <c r="G30" s="40"/>
      <c r="H30" s="46"/>
    </row>
    <row r="31" s="2" customFormat="1" ht="16.8" customHeight="1">
      <c r="A31" s="40"/>
      <c r="B31" s="46"/>
      <c r="C31" s="311" t="s">
        <v>19</v>
      </c>
      <c r="D31" s="311" t="s">
        <v>274</v>
      </c>
      <c r="E31" s="19" t="s">
        <v>19</v>
      </c>
      <c r="F31" s="312">
        <v>10.5</v>
      </c>
      <c r="G31" s="40"/>
      <c r="H31" s="46"/>
    </row>
    <row r="32" s="2" customFormat="1" ht="16.8" customHeight="1">
      <c r="A32" s="40"/>
      <c r="B32" s="46"/>
      <c r="C32" s="311" t="s">
        <v>107</v>
      </c>
      <c r="D32" s="311" t="s">
        <v>170</v>
      </c>
      <c r="E32" s="19" t="s">
        <v>19</v>
      </c>
      <c r="F32" s="312">
        <v>10.5</v>
      </c>
      <c r="G32" s="40"/>
      <c r="H32" s="46"/>
    </row>
    <row r="33" s="2" customFormat="1" ht="16.8" customHeight="1">
      <c r="A33" s="40"/>
      <c r="B33" s="46"/>
      <c r="C33" s="313" t="s">
        <v>1375</v>
      </c>
      <c r="D33" s="40"/>
      <c r="E33" s="40"/>
      <c r="F33" s="40"/>
      <c r="G33" s="40"/>
      <c r="H33" s="46"/>
    </row>
    <row r="34" s="2" customFormat="1">
      <c r="A34" s="40"/>
      <c r="B34" s="46"/>
      <c r="C34" s="311" t="s">
        <v>270</v>
      </c>
      <c r="D34" s="311" t="s">
        <v>271</v>
      </c>
      <c r="E34" s="19" t="s">
        <v>101</v>
      </c>
      <c r="F34" s="312">
        <v>10.5</v>
      </c>
      <c r="G34" s="40"/>
      <c r="H34" s="46"/>
    </row>
    <row r="35" s="2" customFormat="1" ht="16.8" customHeight="1">
      <c r="A35" s="40"/>
      <c r="B35" s="46"/>
      <c r="C35" s="311" t="s">
        <v>283</v>
      </c>
      <c r="D35" s="311" t="s">
        <v>284</v>
      </c>
      <c r="E35" s="19" t="s">
        <v>101</v>
      </c>
      <c r="F35" s="312">
        <v>79.799999999999997</v>
      </c>
      <c r="G35" s="40"/>
      <c r="H35" s="46"/>
    </row>
    <row r="36" s="2" customFormat="1" ht="16.8" customHeight="1">
      <c r="A36" s="40"/>
      <c r="B36" s="46"/>
      <c r="C36" s="307" t="s">
        <v>110</v>
      </c>
      <c r="D36" s="308" t="s">
        <v>111</v>
      </c>
      <c r="E36" s="309" t="s">
        <v>101</v>
      </c>
      <c r="F36" s="310">
        <v>1223.8699999999999</v>
      </c>
      <c r="G36" s="40"/>
      <c r="H36" s="46"/>
    </row>
    <row r="37" s="2" customFormat="1" ht="16.8" customHeight="1">
      <c r="A37" s="40"/>
      <c r="B37" s="46"/>
      <c r="C37" s="311" t="s">
        <v>19</v>
      </c>
      <c r="D37" s="311" t="s">
        <v>246</v>
      </c>
      <c r="E37" s="19" t="s">
        <v>19</v>
      </c>
      <c r="F37" s="312">
        <v>0</v>
      </c>
      <c r="G37" s="40"/>
      <c r="H37" s="46"/>
    </row>
    <row r="38" s="2" customFormat="1" ht="16.8" customHeight="1">
      <c r="A38" s="40"/>
      <c r="B38" s="46"/>
      <c r="C38" s="311" t="s">
        <v>19</v>
      </c>
      <c r="D38" s="311" t="s">
        <v>247</v>
      </c>
      <c r="E38" s="19" t="s">
        <v>19</v>
      </c>
      <c r="F38" s="312">
        <v>908.5</v>
      </c>
      <c r="G38" s="40"/>
      <c r="H38" s="46"/>
    </row>
    <row r="39" s="2" customFormat="1" ht="16.8" customHeight="1">
      <c r="A39" s="40"/>
      <c r="B39" s="46"/>
      <c r="C39" s="311" t="s">
        <v>19</v>
      </c>
      <c r="D39" s="311" t="s">
        <v>248</v>
      </c>
      <c r="E39" s="19" t="s">
        <v>19</v>
      </c>
      <c r="F39" s="312">
        <v>0</v>
      </c>
      <c r="G39" s="40"/>
      <c r="H39" s="46"/>
    </row>
    <row r="40" s="2" customFormat="1" ht="16.8" customHeight="1">
      <c r="A40" s="40"/>
      <c r="B40" s="46"/>
      <c r="C40" s="311" t="s">
        <v>19</v>
      </c>
      <c r="D40" s="311" t="s">
        <v>249</v>
      </c>
      <c r="E40" s="19" t="s">
        <v>19</v>
      </c>
      <c r="F40" s="312">
        <v>94</v>
      </c>
      <c r="G40" s="40"/>
      <c r="H40" s="46"/>
    </row>
    <row r="41" s="2" customFormat="1" ht="16.8" customHeight="1">
      <c r="A41" s="40"/>
      <c r="B41" s="46"/>
      <c r="C41" s="311" t="s">
        <v>19</v>
      </c>
      <c r="D41" s="311" t="s">
        <v>250</v>
      </c>
      <c r="E41" s="19" t="s">
        <v>19</v>
      </c>
      <c r="F41" s="312">
        <v>0</v>
      </c>
      <c r="G41" s="40"/>
      <c r="H41" s="46"/>
    </row>
    <row r="42" s="2" customFormat="1" ht="16.8" customHeight="1">
      <c r="A42" s="40"/>
      <c r="B42" s="46"/>
      <c r="C42" s="311" t="s">
        <v>19</v>
      </c>
      <c r="D42" s="311" t="s">
        <v>251</v>
      </c>
      <c r="E42" s="19" t="s">
        <v>19</v>
      </c>
      <c r="F42" s="312">
        <v>159.80000000000001</v>
      </c>
      <c r="G42" s="40"/>
      <c r="H42" s="46"/>
    </row>
    <row r="43" s="2" customFormat="1" ht="16.8" customHeight="1">
      <c r="A43" s="40"/>
      <c r="B43" s="46"/>
      <c r="C43" s="311" t="s">
        <v>19</v>
      </c>
      <c r="D43" s="311" t="s">
        <v>252</v>
      </c>
      <c r="E43" s="19" t="s">
        <v>19</v>
      </c>
      <c r="F43" s="312">
        <v>0</v>
      </c>
      <c r="G43" s="40"/>
      <c r="H43" s="46"/>
    </row>
    <row r="44" s="2" customFormat="1" ht="16.8" customHeight="1">
      <c r="A44" s="40"/>
      <c r="B44" s="46"/>
      <c r="C44" s="311" t="s">
        <v>19</v>
      </c>
      <c r="D44" s="311" t="s">
        <v>253</v>
      </c>
      <c r="E44" s="19" t="s">
        <v>19</v>
      </c>
      <c r="F44" s="312">
        <v>61.57</v>
      </c>
      <c r="G44" s="40"/>
      <c r="H44" s="46"/>
    </row>
    <row r="45" s="2" customFormat="1" ht="16.8" customHeight="1">
      <c r="A45" s="40"/>
      <c r="B45" s="46"/>
      <c r="C45" s="311" t="s">
        <v>110</v>
      </c>
      <c r="D45" s="311" t="s">
        <v>170</v>
      </c>
      <c r="E45" s="19" t="s">
        <v>19</v>
      </c>
      <c r="F45" s="312">
        <v>1223.8699999999999</v>
      </c>
      <c r="G45" s="40"/>
      <c r="H45" s="46"/>
    </row>
    <row r="46" s="2" customFormat="1" ht="16.8" customHeight="1">
      <c r="A46" s="40"/>
      <c r="B46" s="46"/>
      <c r="C46" s="313" t="s">
        <v>1375</v>
      </c>
      <c r="D46" s="40"/>
      <c r="E46" s="40"/>
      <c r="F46" s="40"/>
      <c r="G46" s="40"/>
      <c r="H46" s="46"/>
    </row>
    <row r="47" s="2" customFormat="1" ht="16.8" customHeight="1">
      <c r="A47" s="40"/>
      <c r="B47" s="46"/>
      <c r="C47" s="311" t="s">
        <v>242</v>
      </c>
      <c r="D47" s="311" t="s">
        <v>243</v>
      </c>
      <c r="E47" s="19" t="s">
        <v>101</v>
      </c>
      <c r="F47" s="312">
        <v>1223.8699999999999</v>
      </c>
      <c r="G47" s="40"/>
      <c r="H47" s="46"/>
    </row>
    <row r="48" s="2" customFormat="1">
      <c r="A48" s="40"/>
      <c r="B48" s="46"/>
      <c r="C48" s="311" t="s">
        <v>266</v>
      </c>
      <c r="D48" s="311" t="s">
        <v>1376</v>
      </c>
      <c r="E48" s="19" t="s">
        <v>101</v>
      </c>
      <c r="F48" s="312">
        <v>1379.5450000000001</v>
      </c>
      <c r="G48" s="40"/>
      <c r="H48" s="46"/>
    </row>
    <row r="49" s="2" customFormat="1" ht="16.8" customHeight="1">
      <c r="A49" s="40"/>
      <c r="B49" s="46"/>
      <c r="C49" s="307" t="s">
        <v>113</v>
      </c>
      <c r="D49" s="308" t="s">
        <v>113</v>
      </c>
      <c r="E49" s="309" t="s">
        <v>101</v>
      </c>
      <c r="F49" s="310">
        <v>908.5</v>
      </c>
      <c r="G49" s="40"/>
      <c r="H49" s="46"/>
    </row>
    <row r="50" s="2" customFormat="1" ht="16.8" customHeight="1">
      <c r="A50" s="40"/>
      <c r="B50" s="46"/>
      <c r="C50" s="311" t="s">
        <v>19</v>
      </c>
      <c r="D50" s="311" t="s">
        <v>301</v>
      </c>
      <c r="E50" s="19" t="s">
        <v>19</v>
      </c>
      <c r="F50" s="312">
        <v>0</v>
      </c>
      <c r="G50" s="40"/>
      <c r="H50" s="46"/>
    </row>
    <row r="51" s="2" customFormat="1" ht="16.8" customHeight="1">
      <c r="A51" s="40"/>
      <c r="B51" s="46"/>
      <c r="C51" s="311" t="s">
        <v>19</v>
      </c>
      <c r="D51" s="311" t="s">
        <v>247</v>
      </c>
      <c r="E51" s="19" t="s">
        <v>19</v>
      </c>
      <c r="F51" s="312">
        <v>908.5</v>
      </c>
      <c r="G51" s="40"/>
      <c r="H51" s="46"/>
    </row>
    <row r="52" s="2" customFormat="1" ht="16.8" customHeight="1">
      <c r="A52" s="40"/>
      <c r="B52" s="46"/>
      <c r="C52" s="311" t="s">
        <v>113</v>
      </c>
      <c r="D52" s="311" t="s">
        <v>170</v>
      </c>
      <c r="E52" s="19" t="s">
        <v>19</v>
      </c>
      <c r="F52" s="312">
        <v>908.5</v>
      </c>
      <c r="G52" s="40"/>
      <c r="H52" s="46"/>
    </row>
    <row r="53" s="2" customFormat="1" ht="16.8" customHeight="1">
      <c r="A53" s="40"/>
      <c r="B53" s="46"/>
      <c r="C53" s="313" t="s">
        <v>1375</v>
      </c>
      <c r="D53" s="40"/>
      <c r="E53" s="40"/>
      <c r="F53" s="40"/>
      <c r="G53" s="40"/>
      <c r="H53" s="46"/>
    </row>
    <row r="54" s="2" customFormat="1" ht="16.8" customHeight="1">
      <c r="A54" s="40"/>
      <c r="B54" s="46"/>
      <c r="C54" s="311" t="s">
        <v>296</v>
      </c>
      <c r="D54" s="311" t="s">
        <v>297</v>
      </c>
      <c r="E54" s="19" t="s">
        <v>101</v>
      </c>
      <c r="F54" s="312">
        <v>908.5</v>
      </c>
      <c r="G54" s="40"/>
      <c r="H54" s="46"/>
    </row>
    <row r="55" s="2" customFormat="1" ht="16.8" customHeight="1">
      <c r="A55" s="40"/>
      <c r="B55" s="46"/>
      <c r="C55" s="311" t="s">
        <v>302</v>
      </c>
      <c r="D55" s="311" t="s">
        <v>303</v>
      </c>
      <c r="E55" s="19" t="s">
        <v>234</v>
      </c>
      <c r="F55" s="312">
        <v>529.52999999999997</v>
      </c>
      <c r="G55" s="40"/>
      <c r="H55" s="46"/>
    </row>
    <row r="56" s="2" customFormat="1" ht="16.8" customHeight="1">
      <c r="A56" s="40"/>
      <c r="B56" s="46"/>
      <c r="C56" s="307" t="s">
        <v>118</v>
      </c>
      <c r="D56" s="308" t="s">
        <v>119</v>
      </c>
      <c r="E56" s="309" t="s">
        <v>120</v>
      </c>
      <c r="F56" s="310">
        <v>9</v>
      </c>
      <c r="G56" s="40"/>
      <c r="H56" s="46"/>
    </row>
    <row r="57" s="2" customFormat="1" ht="16.8" customHeight="1">
      <c r="A57" s="40"/>
      <c r="B57" s="46"/>
      <c r="C57" s="311" t="s">
        <v>19</v>
      </c>
      <c r="D57" s="311" t="s">
        <v>450</v>
      </c>
      <c r="E57" s="19" t="s">
        <v>19</v>
      </c>
      <c r="F57" s="312">
        <v>0</v>
      </c>
      <c r="G57" s="40"/>
      <c r="H57" s="46"/>
    </row>
    <row r="58" s="2" customFormat="1" ht="16.8" customHeight="1">
      <c r="A58" s="40"/>
      <c r="B58" s="46"/>
      <c r="C58" s="311" t="s">
        <v>19</v>
      </c>
      <c r="D58" s="311" t="s">
        <v>121</v>
      </c>
      <c r="E58" s="19" t="s">
        <v>19</v>
      </c>
      <c r="F58" s="312">
        <v>9</v>
      </c>
      <c r="G58" s="40"/>
      <c r="H58" s="46"/>
    </row>
    <row r="59" s="2" customFormat="1" ht="16.8" customHeight="1">
      <c r="A59" s="40"/>
      <c r="B59" s="46"/>
      <c r="C59" s="311" t="s">
        <v>118</v>
      </c>
      <c r="D59" s="311" t="s">
        <v>170</v>
      </c>
      <c r="E59" s="19" t="s">
        <v>19</v>
      </c>
      <c r="F59" s="312">
        <v>9</v>
      </c>
      <c r="G59" s="40"/>
      <c r="H59" s="46"/>
    </row>
    <row r="60" s="2" customFormat="1" ht="16.8" customHeight="1">
      <c r="A60" s="40"/>
      <c r="B60" s="46"/>
      <c r="C60" s="313" t="s">
        <v>1375</v>
      </c>
      <c r="D60" s="40"/>
      <c r="E60" s="40"/>
      <c r="F60" s="40"/>
      <c r="G60" s="40"/>
      <c r="H60" s="46"/>
    </row>
    <row r="61" s="2" customFormat="1" ht="16.8" customHeight="1">
      <c r="A61" s="40"/>
      <c r="B61" s="46"/>
      <c r="C61" s="311" t="s">
        <v>446</v>
      </c>
      <c r="D61" s="311" t="s">
        <v>447</v>
      </c>
      <c r="E61" s="19" t="s">
        <v>436</v>
      </c>
      <c r="F61" s="312">
        <v>9</v>
      </c>
      <c r="G61" s="40"/>
      <c r="H61" s="46"/>
    </row>
    <row r="62" s="2" customFormat="1" ht="16.8" customHeight="1">
      <c r="A62" s="40"/>
      <c r="B62" s="46"/>
      <c r="C62" s="311" t="s">
        <v>474</v>
      </c>
      <c r="D62" s="311" t="s">
        <v>475</v>
      </c>
      <c r="E62" s="19" t="s">
        <v>436</v>
      </c>
      <c r="F62" s="312">
        <v>9</v>
      </c>
      <c r="G62" s="40"/>
      <c r="H62" s="46"/>
    </row>
    <row r="63" s="2" customFormat="1" ht="16.8" customHeight="1">
      <c r="A63" s="40"/>
      <c r="B63" s="46"/>
      <c r="C63" s="311" t="s">
        <v>456</v>
      </c>
      <c r="D63" s="311" t="s">
        <v>457</v>
      </c>
      <c r="E63" s="19" t="s">
        <v>436</v>
      </c>
      <c r="F63" s="312">
        <v>9</v>
      </c>
      <c r="G63" s="40"/>
      <c r="H63" s="46"/>
    </row>
    <row r="64" s="2" customFormat="1" ht="16.8" customHeight="1">
      <c r="A64" s="40"/>
      <c r="B64" s="46"/>
      <c r="C64" s="311" t="s">
        <v>465</v>
      </c>
      <c r="D64" s="311" t="s">
        <v>466</v>
      </c>
      <c r="E64" s="19" t="s">
        <v>436</v>
      </c>
      <c r="F64" s="312">
        <v>9</v>
      </c>
      <c r="G64" s="40"/>
      <c r="H64" s="46"/>
    </row>
    <row r="65" s="2" customFormat="1" ht="16.8" customHeight="1">
      <c r="A65" s="40"/>
      <c r="B65" s="46"/>
      <c r="C65" s="311" t="s">
        <v>483</v>
      </c>
      <c r="D65" s="311" t="s">
        <v>484</v>
      </c>
      <c r="E65" s="19" t="s">
        <v>436</v>
      </c>
      <c r="F65" s="312">
        <v>9</v>
      </c>
      <c r="G65" s="40"/>
      <c r="H65" s="46"/>
    </row>
    <row r="66" s="2" customFormat="1" ht="16.8" customHeight="1">
      <c r="A66" s="40"/>
      <c r="B66" s="46"/>
      <c r="C66" s="311" t="s">
        <v>488</v>
      </c>
      <c r="D66" s="311" t="s">
        <v>489</v>
      </c>
      <c r="E66" s="19" t="s">
        <v>436</v>
      </c>
      <c r="F66" s="312">
        <v>9</v>
      </c>
      <c r="G66" s="40"/>
      <c r="H66" s="46"/>
    </row>
    <row r="67" s="2" customFormat="1" ht="16.8" customHeight="1">
      <c r="A67" s="40"/>
      <c r="B67" s="46"/>
      <c r="C67" s="311" t="s">
        <v>452</v>
      </c>
      <c r="D67" s="311" t="s">
        <v>453</v>
      </c>
      <c r="E67" s="19" t="s">
        <v>436</v>
      </c>
      <c r="F67" s="312">
        <v>9</v>
      </c>
      <c r="G67" s="40"/>
      <c r="H67" s="46"/>
    </row>
    <row r="68" s="2" customFormat="1" ht="16.8" customHeight="1">
      <c r="A68" s="40"/>
      <c r="B68" s="46"/>
      <c r="C68" s="311" t="s">
        <v>492</v>
      </c>
      <c r="D68" s="311" t="s">
        <v>493</v>
      </c>
      <c r="E68" s="19" t="s">
        <v>436</v>
      </c>
      <c r="F68" s="312">
        <v>9</v>
      </c>
      <c r="G68" s="40"/>
      <c r="H68" s="46"/>
    </row>
    <row r="69" s="2" customFormat="1" ht="16.8" customHeight="1">
      <c r="A69" s="40"/>
      <c r="B69" s="46"/>
      <c r="C69" s="311" t="s">
        <v>470</v>
      </c>
      <c r="D69" s="311" t="s">
        <v>471</v>
      </c>
      <c r="E69" s="19" t="s">
        <v>436</v>
      </c>
      <c r="F69" s="312">
        <v>9</v>
      </c>
      <c r="G69" s="40"/>
      <c r="H69" s="46"/>
    </row>
    <row r="70" s="2" customFormat="1" ht="16.8" customHeight="1">
      <c r="A70" s="40"/>
      <c r="B70" s="46"/>
      <c r="C70" s="311" t="s">
        <v>496</v>
      </c>
      <c r="D70" s="311" t="s">
        <v>497</v>
      </c>
      <c r="E70" s="19" t="s">
        <v>436</v>
      </c>
      <c r="F70" s="312">
        <v>9</v>
      </c>
      <c r="G70" s="40"/>
      <c r="H70" s="46"/>
    </row>
    <row r="71" s="2" customFormat="1" ht="16.8" customHeight="1">
      <c r="A71" s="40"/>
      <c r="B71" s="46"/>
      <c r="C71" s="311" t="s">
        <v>479</v>
      </c>
      <c r="D71" s="311" t="s">
        <v>480</v>
      </c>
      <c r="E71" s="19" t="s">
        <v>436</v>
      </c>
      <c r="F71" s="312">
        <v>9</v>
      </c>
      <c r="G71" s="40"/>
      <c r="H71" s="46"/>
    </row>
    <row r="72" s="2" customFormat="1" ht="16.8" customHeight="1">
      <c r="A72" s="40"/>
      <c r="B72" s="46"/>
      <c r="C72" s="311" t="s">
        <v>461</v>
      </c>
      <c r="D72" s="311" t="s">
        <v>462</v>
      </c>
      <c r="E72" s="19" t="s">
        <v>436</v>
      </c>
      <c r="F72" s="312">
        <v>9</v>
      </c>
      <c r="G72" s="40"/>
      <c r="H72" s="46"/>
    </row>
    <row r="73" s="2" customFormat="1" ht="16.8" customHeight="1">
      <c r="A73" s="40"/>
      <c r="B73" s="46"/>
      <c r="C73" s="307" t="s">
        <v>115</v>
      </c>
      <c r="D73" s="308" t="s">
        <v>115</v>
      </c>
      <c r="E73" s="309" t="s">
        <v>101</v>
      </c>
      <c r="F73" s="310">
        <v>79.799999999999997</v>
      </c>
      <c r="G73" s="40"/>
      <c r="H73" s="46"/>
    </row>
    <row r="74" s="2" customFormat="1" ht="16.8" customHeight="1">
      <c r="A74" s="40"/>
      <c r="B74" s="46"/>
      <c r="C74" s="311" t="s">
        <v>19</v>
      </c>
      <c r="D74" s="311" t="s">
        <v>261</v>
      </c>
      <c r="E74" s="19" t="s">
        <v>19</v>
      </c>
      <c r="F74" s="312">
        <v>0</v>
      </c>
      <c r="G74" s="40"/>
      <c r="H74" s="46"/>
    </row>
    <row r="75" s="2" customFormat="1" ht="16.8" customHeight="1">
      <c r="A75" s="40"/>
      <c r="B75" s="46"/>
      <c r="C75" s="311" t="s">
        <v>19</v>
      </c>
      <c r="D75" s="311" t="s">
        <v>262</v>
      </c>
      <c r="E75" s="19" t="s">
        <v>19</v>
      </c>
      <c r="F75" s="312">
        <v>87.5</v>
      </c>
      <c r="G75" s="40"/>
      <c r="H75" s="46"/>
    </row>
    <row r="76" s="2" customFormat="1" ht="16.8" customHeight="1">
      <c r="A76" s="40"/>
      <c r="B76" s="46"/>
      <c r="C76" s="311" t="s">
        <v>19</v>
      </c>
      <c r="D76" s="311" t="s">
        <v>263</v>
      </c>
      <c r="E76" s="19" t="s">
        <v>19</v>
      </c>
      <c r="F76" s="312">
        <v>0</v>
      </c>
      <c r="G76" s="40"/>
      <c r="H76" s="46"/>
    </row>
    <row r="77" s="2" customFormat="1" ht="16.8" customHeight="1">
      <c r="A77" s="40"/>
      <c r="B77" s="46"/>
      <c r="C77" s="311" t="s">
        <v>19</v>
      </c>
      <c r="D77" s="311" t="s">
        <v>287</v>
      </c>
      <c r="E77" s="19" t="s">
        <v>19</v>
      </c>
      <c r="F77" s="312">
        <v>6.2999999999999998</v>
      </c>
      <c r="G77" s="40"/>
      <c r="H77" s="46"/>
    </row>
    <row r="78" s="2" customFormat="1" ht="16.8" customHeight="1">
      <c r="A78" s="40"/>
      <c r="B78" s="46"/>
      <c r="C78" s="311" t="s">
        <v>19</v>
      </c>
      <c r="D78" s="311" t="s">
        <v>288</v>
      </c>
      <c r="E78" s="19" t="s">
        <v>19</v>
      </c>
      <c r="F78" s="312">
        <v>-3.5</v>
      </c>
      <c r="G78" s="40"/>
      <c r="H78" s="46"/>
    </row>
    <row r="79" s="2" customFormat="1" ht="16.8" customHeight="1">
      <c r="A79" s="40"/>
      <c r="B79" s="46"/>
      <c r="C79" s="311" t="s">
        <v>19</v>
      </c>
      <c r="D79" s="311" t="s">
        <v>289</v>
      </c>
      <c r="E79" s="19" t="s">
        <v>19</v>
      </c>
      <c r="F79" s="312">
        <v>-10.5</v>
      </c>
      <c r="G79" s="40"/>
      <c r="H79" s="46"/>
    </row>
    <row r="80" s="2" customFormat="1" ht="16.8" customHeight="1">
      <c r="A80" s="40"/>
      <c r="B80" s="46"/>
      <c r="C80" s="311" t="s">
        <v>115</v>
      </c>
      <c r="D80" s="311" t="s">
        <v>170</v>
      </c>
      <c r="E80" s="19" t="s">
        <v>19</v>
      </c>
      <c r="F80" s="312">
        <v>79.799999999999997</v>
      </c>
      <c r="G80" s="40"/>
      <c r="H80" s="46"/>
    </row>
    <row r="81" s="2" customFormat="1" ht="16.8" customHeight="1">
      <c r="A81" s="40"/>
      <c r="B81" s="46"/>
      <c r="C81" s="313" t="s">
        <v>1375</v>
      </c>
      <c r="D81" s="40"/>
      <c r="E81" s="40"/>
      <c r="F81" s="40"/>
      <c r="G81" s="40"/>
      <c r="H81" s="46"/>
    </row>
    <row r="82" s="2" customFormat="1" ht="16.8" customHeight="1">
      <c r="A82" s="40"/>
      <c r="B82" s="46"/>
      <c r="C82" s="311" t="s">
        <v>283</v>
      </c>
      <c r="D82" s="311" t="s">
        <v>284</v>
      </c>
      <c r="E82" s="19" t="s">
        <v>101</v>
      </c>
      <c r="F82" s="312">
        <v>79.799999999999997</v>
      </c>
      <c r="G82" s="40"/>
      <c r="H82" s="46"/>
    </row>
    <row r="83" s="2" customFormat="1" ht="16.8" customHeight="1">
      <c r="A83" s="40"/>
      <c r="B83" s="46"/>
      <c r="C83" s="311" t="s">
        <v>291</v>
      </c>
      <c r="D83" s="311" t="s">
        <v>292</v>
      </c>
      <c r="E83" s="19" t="s">
        <v>234</v>
      </c>
      <c r="F83" s="312">
        <v>159.59999999999999</v>
      </c>
      <c r="G83" s="40"/>
      <c r="H83" s="46"/>
    </row>
    <row r="84" s="2" customFormat="1" ht="7.44" customHeight="1">
      <c r="A84" s="40"/>
      <c r="B84" s="168"/>
      <c r="C84" s="169"/>
      <c r="D84" s="169"/>
      <c r="E84" s="169"/>
      <c r="F84" s="169"/>
      <c r="G84" s="169"/>
      <c r="H84" s="46"/>
    </row>
    <row r="85" s="2" customFormat="1">
      <c r="A85" s="40"/>
      <c r="B85" s="40"/>
      <c r="C85" s="40"/>
      <c r="D85" s="40"/>
      <c r="E85" s="40"/>
      <c r="F85" s="40"/>
      <c r="G85" s="40"/>
      <c r="H85" s="40"/>
    </row>
  </sheetData>
  <sheetProtection sheet="1" formatColumns="0" formatRows="0" objects="1" scenarios="1" spinCount="100000" saltValue="qhWryndW7aJacLpuVMff76Nji81fRa4jmtw+8O4IdmWnztObu9WUC6l4b1uK7W4TNUXCqErDem+YVSj98d14UA==" hashValue="DBh/ZrrQXWz1hQYxcCZ/wBlxpRiEbzyLdHp7z1Twa/cEV8tepHz/Ftxse3pD1XS44Pq62MmtVtY+hcl+6Pecp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4" customWidth="1"/>
    <col min="2" max="2" width="1.667969" style="314" customWidth="1"/>
    <col min="3" max="4" width="5" style="314" customWidth="1"/>
    <col min="5" max="5" width="11.66016" style="314" customWidth="1"/>
    <col min="6" max="6" width="9.160156" style="314" customWidth="1"/>
    <col min="7" max="7" width="5" style="314" customWidth="1"/>
    <col min="8" max="8" width="77.83203" style="314" customWidth="1"/>
    <col min="9" max="10" width="20" style="314" customWidth="1"/>
    <col min="11" max="11" width="1.667969" style="314" customWidth="1"/>
  </cols>
  <sheetData>
    <row r="1" s="1" customFormat="1" ht="37.5" customHeight="1"/>
    <row r="2" s="1" customFormat="1" ht="7.5" customHeight="1">
      <c r="B2" s="315"/>
      <c r="C2" s="316"/>
      <c r="D2" s="316"/>
      <c r="E2" s="316"/>
      <c r="F2" s="316"/>
      <c r="G2" s="316"/>
      <c r="H2" s="316"/>
      <c r="I2" s="316"/>
      <c r="J2" s="316"/>
      <c r="K2" s="317"/>
    </row>
    <row r="3" s="17" customFormat="1" ht="45" customHeight="1">
      <c r="B3" s="318"/>
      <c r="C3" s="319" t="s">
        <v>1377</v>
      </c>
      <c r="D3" s="319"/>
      <c r="E3" s="319"/>
      <c r="F3" s="319"/>
      <c r="G3" s="319"/>
      <c r="H3" s="319"/>
      <c r="I3" s="319"/>
      <c r="J3" s="319"/>
      <c r="K3" s="320"/>
    </row>
    <row r="4" s="1" customFormat="1" ht="25.5" customHeight="1">
      <c r="B4" s="321"/>
      <c r="C4" s="322" t="s">
        <v>1378</v>
      </c>
      <c r="D4" s="322"/>
      <c r="E4" s="322"/>
      <c r="F4" s="322"/>
      <c r="G4" s="322"/>
      <c r="H4" s="322"/>
      <c r="I4" s="322"/>
      <c r="J4" s="322"/>
      <c r="K4" s="323"/>
    </row>
    <row r="5" s="1" customFormat="1" ht="5.25" customHeight="1">
      <c r="B5" s="321"/>
      <c r="C5" s="324"/>
      <c r="D5" s="324"/>
      <c r="E5" s="324"/>
      <c r="F5" s="324"/>
      <c r="G5" s="324"/>
      <c r="H5" s="324"/>
      <c r="I5" s="324"/>
      <c r="J5" s="324"/>
      <c r="K5" s="323"/>
    </row>
    <row r="6" s="1" customFormat="1" ht="15" customHeight="1">
      <c r="B6" s="321"/>
      <c r="C6" s="325" t="s">
        <v>1379</v>
      </c>
      <c r="D6" s="325"/>
      <c r="E6" s="325"/>
      <c r="F6" s="325"/>
      <c r="G6" s="325"/>
      <c r="H6" s="325"/>
      <c r="I6" s="325"/>
      <c r="J6" s="325"/>
      <c r="K6" s="323"/>
    </row>
    <row r="7" s="1" customFormat="1" ht="15" customHeight="1">
      <c r="B7" s="326"/>
      <c r="C7" s="325" t="s">
        <v>1380</v>
      </c>
      <c r="D7" s="325"/>
      <c r="E7" s="325"/>
      <c r="F7" s="325"/>
      <c r="G7" s="325"/>
      <c r="H7" s="325"/>
      <c r="I7" s="325"/>
      <c r="J7" s="325"/>
      <c r="K7" s="323"/>
    </row>
    <row r="8" s="1" customFormat="1" ht="12.75" customHeight="1">
      <c r="B8" s="326"/>
      <c r="C8" s="325"/>
      <c r="D8" s="325"/>
      <c r="E8" s="325"/>
      <c r="F8" s="325"/>
      <c r="G8" s="325"/>
      <c r="H8" s="325"/>
      <c r="I8" s="325"/>
      <c r="J8" s="325"/>
      <c r="K8" s="323"/>
    </row>
    <row r="9" s="1" customFormat="1" ht="15" customHeight="1">
      <c r="B9" s="326"/>
      <c r="C9" s="325" t="s">
        <v>1381</v>
      </c>
      <c r="D9" s="325"/>
      <c r="E9" s="325"/>
      <c r="F9" s="325"/>
      <c r="G9" s="325"/>
      <c r="H9" s="325"/>
      <c r="I9" s="325"/>
      <c r="J9" s="325"/>
      <c r="K9" s="323"/>
    </row>
    <row r="10" s="1" customFormat="1" ht="15" customHeight="1">
      <c r="B10" s="326"/>
      <c r="C10" s="325"/>
      <c r="D10" s="325" t="s">
        <v>1382</v>
      </c>
      <c r="E10" s="325"/>
      <c r="F10" s="325"/>
      <c r="G10" s="325"/>
      <c r="H10" s="325"/>
      <c r="I10" s="325"/>
      <c r="J10" s="325"/>
      <c r="K10" s="323"/>
    </row>
    <row r="11" s="1" customFormat="1" ht="15" customHeight="1">
      <c r="B11" s="326"/>
      <c r="C11" s="327"/>
      <c r="D11" s="325" t="s">
        <v>1383</v>
      </c>
      <c r="E11" s="325"/>
      <c r="F11" s="325"/>
      <c r="G11" s="325"/>
      <c r="H11" s="325"/>
      <c r="I11" s="325"/>
      <c r="J11" s="325"/>
      <c r="K11" s="323"/>
    </row>
    <row r="12" s="1" customFormat="1" ht="15" customHeight="1">
      <c r="B12" s="326"/>
      <c r="C12" s="327"/>
      <c r="D12" s="325"/>
      <c r="E12" s="325"/>
      <c r="F12" s="325"/>
      <c r="G12" s="325"/>
      <c r="H12" s="325"/>
      <c r="I12" s="325"/>
      <c r="J12" s="325"/>
      <c r="K12" s="323"/>
    </row>
    <row r="13" s="1" customFormat="1" ht="15" customHeight="1">
      <c r="B13" s="326"/>
      <c r="C13" s="327"/>
      <c r="D13" s="328" t="s">
        <v>1384</v>
      </c>
      <c r="E13" s="325"/>
      <c r="F13" s="325"/>
      <c r="G13" s="325"/>
      <c r="H13" s="325"/>
      <c r="I13" s="325"/>
      <c r="J13" s="325"/>
      <c r="K13" s="323"/>
    </row>
    <row r="14" s="1" customFormat="1" ht="12.75" customHeight="1">
      <c r="B14" s="326"/>
      <c r="C14" s="327"/>
      <c r="D14" s="327"/>
      <c r="E14" s="327"/>
      <c r="F14" s="327"/>
      <c r="G14" s="327"/>
      <c r="H14" s="327"/>
      <c r="I14" s="327"/>
      <c r="J14" s="327"/>
      <c r="K14" s="323"/>
    </row>
    <row r="15" s="1" customFormat="1" ht="15" customHeight="1">
      <c r="B15" s="326"/>
      <c r="C15" s="327"/>
      <c r="D15" s="325" t="s">
        <v>1385</v>
      </c>
      <c r="E15" s="325"/>
      <c r="F15" s="325"/>
      <c r="G15" s="325"/>
      <c r="H15" s="325"/>
      <c r="I15" s="325"/>
      <c r="J15" s="325"/>
      <c r="K15" s="323"/>
    </row>
    <row r="16" s="1" customFormat="1" ht="15" customHeight="1">
      <c r="B16" s="326"/>
      <c r="C16" s="327"/>
      <c r="D16" s="325" t="s">
        <v>1386</v>
      </c>
      <c r="E16" s="325"/>
      <c r="F16" s="325"/>
      <c r="G16" s="325"/>
      <c r="H16" s="325"/>
      <c r="I16" s="325"/>
      <c r="J16" s="325"/>
      <c r="K16" s="323"/>
    </row>
    <row r="17" s="1" customFormat="1" ht="15" customHeight="1">
      <c r="B17" s="326"/>
      <c r="C17" s="327"/>
      <c r="D17" s="325" t="s">
        <v>1387</v>
      </c>
      <c r="E17" s="325"/>
      <c r="F17" s="325"/>
      <c r="G17" s="325"/>
      <c r="H17" s="325"/>
      <c r="I17" s="325"/>
      <c r="J17" s="325"/>
      <c r="K17" s="323"/>
    </row>
    <row r="18" s="1" customFormat="1" ht="15" customHeight="1">
      <c r="B18" s="326"/>
      <c r="C18" s="327"/>
      <c r="D18" s="327"/>
      <c r="E18" s="329" t="s">
        <v>78</v>
      </c>
      <c r="F18" s="325" t="s">
        <v>1388</v>
      </c>
      <c r="G18" s="325"/>
      <c r="H18" s="325"/>
      <c r="I18" s="325"/>
      <c r="J18" s="325"/>
      <c r="K18" s="323"/>
    </row>
    <row r="19" s="1" customFormat="1" ht="15" customHeight="1">
      <c r="B19" s="326"/>
      <c r="C19" s="327"/>
      <c r="D19" s="327"/>
      <c r="E19" s="329" t="s">
        <v>1389</v>
      </c>
      <c r="F19" s="325" t="s">
        <v>1390</v>
      </c>
      <c r="G19" s="325"/>
      <c r="H19" s="325"/>
      <c r="I19" s="325"/>
      <c r="J19" s="325"/>
      <c r="K19" s="323"/>
    </row>
    <row r="20" s="1" customFormat="1" ht="15" customHeight="1">
      <c r="B20" s="326"/>
      <c r="C20" s="327"/>
      <c r="D20" s="327"/>
      <c r="E20" s="329" t="s">
        <v>1391</v>
      </c>
      <c r="F20" s="325" t="s">
        <v>1392</v>
      </c>
      <c r="G20" s="325"/>
      <c r="H20" s="325"/>
      <c r="I20" s="325"/>
      <c r="J20" s="325"/>
      <c r="K20" s="323"/>
    </row>
    <row r="21" s="1" customFormat="1" ht="15" customHeight="1">
      <c r="B21" s="326"/>
      <c r="C21" s="327"/>
      <c r="D21" s="327"/>
      <c r="E21" s="329" t="s">
        <v>1393</v>
      </c>
      <c r="F21" s="325" t="s">
        <v>1394</v>
      </c>
      <c r="G21" s="325"/>
      <c r="H21" s="325"/>
      <c r="I21" s="325"/>
      <c r="J21" s="325"/>
      <c r="K21" s="323"/>
    </row>
    <row r="22" s="1" customFormat="1" ht="15" customHeight="1">
      <c r="B22" s="326"/>
      <c r="C22" s="327"/>
      <c r="D22" s="327"/>
      <c r="E22" s="329" t="s">
        <v>1395</v>
      </c>
      <c r="F22" s="325" t="s">
        <v>1396</v>
      </c>
      <c r="G22" s="325"/>
      <c r="H22" s="325"/>
      <c r="I22" s="325"/>
      <c r="J22" s="325"/>
      <c r="K22" s="323"/>
    </row>
    <row r="23" s="1" customFormat="1" ht="15" customHeight="1">
      <c r="B23" s="326"/>
      <c r="C23" s="327"/>
      <c r="D23" s="327"/>
      <c r="E23" s="329" t="s">
        <v>85</v>
      </c>
      <c r="F23" s="325" t="s">
        <v>1397</v>
      </c>
      <c r="G23" s="325"/>
      <c r="H23" s="325"/>
      <c r="I23" s="325"/>
      <c r="J23" s="325"/>
      <c r="K23" s="323"/>
    </row>
    <row r="24" s="1" customFormat="1" ht="12.75" customHeight="1">
      <c r="B24" s="326"/>
      <c r="C24" s="327"/>
      <c r="D24" s="327"/>
      <c r="E24" s="327"/>
      <c r="F24" s="327"/>
      <c r="G24" s="327"/>
      <c r="H24" s="327"/>
      <c r="I24" s="327"/>
      <c r="J24" s="327"/>
      <c r="K24" s="323"/>
    </row>
    <row r="25" s="1" customFormat="1" ht="15" customHeight="1">
      <c r="B25" s="326"/>
      <c r="C25" s="325" t="s">
        <v>1398</v>
      </c>
      <c r="D25" s="325"/>
      <c r="E25" s="325"/>
      <c r="F25" s="325"/>
      <c r="G25" s="325"/>
      <c r="H25" s="325"/>
      <c r="I25" s="325"/>
      <c r="J25" s="325"/>
      <c r="K25" s="323"/>
    </row>
    <row r="26" s="1" customFormat="1" ht="15" customHeight="1">
      <c r="B26" s="326"/>
      <c r="C26" s="325" t="s">
        <v>1399</v>
      </c>
      <c r="D26" s="325"/>
      <c r="E26" s="325"/>
      <c r="F26" s="325"/>
      <c r="G26" s="325"/>
      <c r="H26" s="325"/>
      <c r="I26" s="325"/>
      <c r="J26" s="325"/>
      <c r="K26" s="323"/>
    </row>
    <row r="27" s="1" customFormat="1" ht="15" customHeight="1">
      <c r="B27" s="326"/>
      <c r="C27" s="325"/>
      <c r="D27" s="325" t="s">
        <v>1400</v>
      </c>
      <c r="E27" s="325"/>
      <c r="F27" s="325"/>
      <c r="G27" s="325"/>
      <c r="H27" s="325"/>
      <c r="I27" s="325"/>
      <c r="J27" s="325"/>
      <c r="K27" s="323"/>
    </row>
    <row r="28" s="1" customFormat="1" ht="15" customHeight="1">
      <c r="B28" s="326"/>
      <c r="C28" s="327"/>
      <c r="D28" s="325" t="s">
        <v>1401</v>
      </c>
      <c r="E28" s="325"/>
      <c r="F28" s="325"/>
      <c r="G28" s="325"/>
      <c r="H28" s="325"/>
      <c r="I28" s="325"/>
      <c r="J28" s="325"/>
      <c r="K28" s="323"/>
    </row>
    <row r="29" s="1" customFormat="1" ht="12.75" customHeight="1">
      <c r="B29" s="326"/>
      <c r="C29" s="327"/>
      <c r="D29" s="327"/>
      <c r="E29" s="327"/>
      <c r="F29" s="327"/>
      <c r="G29" s="327"/>
      <c r="H29" s="327"/>
      <c r="I29" s="327"/>
      <c r="J29" s="327"/>
      <c r="K29" s="323"/>
    </row>
    <row r="30" s="1" customFormat="1" ht="15" customHeight="1">
      <c r="B30" s="326"/>
      <c r="C30" s="327"/>
      <c r="D30" s="325" t="s">
        <v>1402</v>
      </c>
      <c r="E30" s="325"/>
      <c r="F30" s="325"/>
      <c r="G30" s="325"/>
      <c r="H30" s="325"/>
      <c r="I30" s="325"/>
      <c r="J30" s="325"/>
      <c r="K30" s="323"/>
    </row>
    <row r="31" s="1" customFormat="1" ht="15" customHeight="1">
      <c r="B31" s="326"/>
      <c r="C31" s="327"/>
      <c r="D31" s="325" t="s">
        <v>1403</v>
      </c>
      <c r="E31" s="325"/>
      <c r="F31" s="325"/>
      <c r="G31" s="325"/>
      <c r="H31" s="325"/>
      <c r="I31" s="325"/>
      <c r="J31" s="325"/>
      <c r="K31" s="323"/>
    </row>
    <row r="32" s="1" customFormat="1" ht="12.75" customHeight="1">
      <c r="B32" s="326"/>
      <c r="C32" s="327"/>
      <c r="D32" s="327"/>
      <c r="E32" s="327"/>
      <c r="F32" s="327"/>
      <c r="G32" s="327"/>
      <c r="H32" s="327"/>
      <c r="I32" s="327"/>
      <c r="J32" s="327"/>
      <c r="K32" s="323"/>
    </row>
    <row r="33" s="1" customFormat="1" ht="15" customHeight="1">
      <c r="B33" s="326"/>
      <c r="C33" s="327"/>
      <c r="D33" s="325" t="s">
        <v>1404</v>
      </c>
      <c r="E33" s="325"/>
      <c r="F33" s="325"/>
      <c r="G33" s="325"/>
      <c r="H33" s="325"/>
      <c r="I33" s="325"/>
      <c r="J33" s="325"/>
      <c r="K33" s="323"/>
    </row>
    <row r="34" s="1" customFormat="1" ht="15" customHeight="1">
      <c r="B34" s="326"/>
      <c r="C34" s="327"/>
      <c r="D34" s="325" t="s">
        <v>1405</v>
      </c>
      <c r="E34" s="325"/>
      <c r="F34" s="325"/>
      <c r="G34" s="325"/>
      <c r="H34" s="325"/>
      <c r="I34" s="325"/>
      <c r="J34" s="325"/>
      <c r="K34" s="323"/>
    </row>
    <row r="35" s="1" customFormat="1" ht="15" customHeight="1">
      <c r="B35" s="326"/>
      <c r="C35" s="327"/>
      <c r="D35" s="325" t="s">
        <v>1406</v>
      </c>
      <c r="E35" s="325"/>
      <c r="F35" s="325"/>
      <c r="G35" s="325"/>
      <c r="H35" s="325"/>
      <c r="I35" s="325"/>
      <c r="J35" s="325"/>
      <c r="K35" s="323"/>
    </row>
    <row r="36" s="1" customFormat="1" ht="15" customHeight="1">
      <c r="B36" s="326"/>
      <c r="C36" s="327"/>
      <c r="D36" s="325"/>
      <c r="E36" s="328" t="s">
        <v>143</v>
      </c>
      <c r="F36" s="325"/>
      <c r="G36" s="325" t="s">
        <v>1407</v>
      </c>
      <c r="H36" s="325"/>
      <c r="I36" s="325"/>
      <c r="J36" s="325"/>
      <c r="K36" s="323"/>
    </row>
    <row r="37" s="1" customFormat="1" ht="30.75" customHeight="1">
      <c r="B37" s="326"/>
      <c r="C37" s="327"/>
      <c r="D37" s="325"/>
      <c r="E37" s="328" t="s">
        <v>1408</v>
      </c>
      <c r="F37" s="325"/>
      <c r="G37" s="325" t="s">
        <v>1409</v>
      </c>
      <c r="H37" s="325"/>
      <c r="I37" s="325"/>
      <c r="J37" s="325"/>
      <c r="K37" s="323"/>
    </row>
    <row r="38" s="1" customFormat="1" ht="15" customHeight="1">
      <c r="B38" s="326"/>
      <c r="C38" s="327"/>
      <c r="D38" s="325"/>
      <c r="E38" s="328" t="s">
        <v>53</v>
      </c>
      <c r="F38" s="325"/>
      <c r="G38" s="325" t="s">
        <v>1410</v>
      </c>
      <c r="H38" s="325"/>
      <c r="I38" s="325"/>
      <c r="J38" s="325"/>
      <c r="K38" s="323"/>
    </row>
    <row r="39" s="1" customFormat="1" ht="15" customHeight="1">
      <c r="B39" s="326"/>
      <c r="C39" s="327"/>
      <c r="D39" s="325"/>
      <c r="E39" s="328" t="s">
        <v>54</v>
      </c>
      <c r="F39" s="325"/>
      <c r="G39" s="325" t="s">
        <v>1411</v>
      </c>
      <c r="H39" s="325"/>
      <c r="I39" s="325"/>
      <c r="J39" s="325"/>
      <c r="K39" s="323"/>
    </row>
    <row r="40" s="1" customFormat="1" ht="15" customHeight="1">
      <c r="B40" s="326"/>
      <c r="C40" s="327"/>
      <c r="D40" s="325"/>
      <c r="E40" s="328" t="s">
        <v>144</v>
      </c>
      <c r="F40" s="325"/>
      <c r="G40" s="325" t="s">
        <v>1412</v>
      </c>
      <c r="H40" s="325"/>
      <c r="I40" s="325"/>
      <c r="J40" s="325"/>
      <c r="K40" s="323"/>
    </row>
    <row r="41" s="1" customFormat="1" ht="15" customHeight="1">
      <c r="B41" s="326"/>
      <c r="C41" s="327"/>
      <c r="D41" s="325"/>
      <c r="E41" s="328" t="s">
        <v>145</v>
      </c>
      <c r="F41" s="325"/>
      <c r="G41" s="325" t="s">
        <v>1413</v>
      </c>
      <c r="H41" s="325"/>
      <c r="I41" s="325"/>
      <c r="J41" s="325"/>
      <c r="K41" s="323"/>
    </row>
    <row r="42" s="1" customFormat="1" ht="15" customHeight="1">
      <c r="B42" s="326"/>
      <c r="C42" s="327"/>
      <c r="D42" s="325"/>
      <c r="E42" s="328" t="s">
        <v>1414</v>
      </c>
      <c r="F42" s="325"/>
      <c r="G42" s="325" t="s">
        <v>1415</v>
      </c>
      <c r="H42" s="325"/>
      <c r="I42" s="325"/>
      <c r="J42" s="325"/>
      <c r="K42" s="323"/>
    </row>
    <row r="43" s="1" customFormat="1" ht="15" customHeight="1">
      <c r="B43" s="326"/>
      <c r="C43" s="327"/>
      <c r="D43" s="325"/>
      <c r="E43" s="328"/>
      <c r="F43" s="325"/>
      <c r="G43" s="325" t="s">
        <v>1416</v>
      </c>
      <c r="H43" s="325"/>
      <c r="I43" s="325"/>
      <c r="J43" s="325"/>
      <c r="K43" s="323"/>
    </row>
    <row r="44" s="1" customFormat="1" ht="15" customHeight="1">
      <c r="B44" s="326"/>
      <c r="C44" s="327"/>
      <c r="D44" s="325"/>
      <c r="E44" s="328" t="s">
        <v>1417</v>
      </c>
      <c r="F44" s="325"/>
      <c r="G44" s="325" t="s">
        <v>1418</v>
      </c>
      <c r="H44" s="325"/>
      <c r="I44" s="325"/>
      <c r="J44" s="325"/>
      <c r="K44" s="323"/>
    </row>
    <row r="45" s="1" customFormat="1" ht="15" customHeight="1">
      <c r="B45" s="326"/>
      <c r="C45" s="327"/>
      <c r="D45" s="325"/>
      <c r="E45" s="328" t="s">
        <v>147</v>
      </c>
      <c r="F45" s="325"/>
      <c r="G45" s="325" t="s">
        <v>1419</v>
      </c>
      <c r="H45" s="325"/>
      <c r="I45" s="325"/>
      <c r="J45" s="325"/>
      <c r="K45" s="323"/>
    </row>
    <row r="46" s="1" customFormat="1" ht="12.75" customHeight="1">
      <c r="B46" s="326"/>
      <c r="C46" s="327"/>
      <c r="D46" s="325"/>
      <c r="E46" s="325"/>
      <c r="F46" s="325"/>
      <c r="G46" s="325"/>
      <c r="H46" s="325"/>
      <c r="I46" s="325"/>
      <c r="J46" s="325"/>
      <c r="K46" s="323"/>
    </row>
    <row r="47" s="1" customFormat="1" ht="15" customHeight="1">
      <c r="B47" s="326"/>
      <c r="C47" s="327"/>
      <c r="D47" s="325" t="s">
        <v>1420</v>
      </c>
      <c r="E47" s="325"/>
      <c r="F47" s="325"/>
      <c r="G47" s="325"/>
      <c r="H47" s="325"/>
      <c r="I47" s="325"/>
      <c r="J47" s="325"/>
      <c r="K47" s="323"/>
    </row>
    <row r="48" s="1" customFormat="1" ht="15" customHeight="1">
      <c r="B48" s="326"/>
      <c r="C48" s="327"/>
      <c r="D48" s="327"/>
      <c r="E48" s="325" t="s">
        <v>1421</v>
      </c>
      <c r="F48" s="325"/>
      <c r="G48" s="325"/>
      <c r="H48" s="325"/>
      <c r="I48" s="325"/>
      <c r="J48" s="325"/>
      <c r="K48" s="323"/>
    </row>
    <row r="49" s="1" customFormat="1" ht="15" customHeight="1">
      <c r="B49" s="326"/>
      <c r="C49" s="327"/>
      <c r="D49" s="327"/>
      <c r="E49" s="325" t="s">
        <v>1422</v>
      </c>
      <c r="F49" s="325"/>
      <c r="G49" s="325"/>
      <c r="H49" s="325"/>
      <c r="I49" s="325"/>
      <c r="J49" s="325"/>
      <c r="K49" s="323"/>
    </row>
    <row r="50" s="1" customFormat="1" ht="15" customHeight="1">
      <c r="B50" s="326"/>
      <c r="C50" s="327"/>
      <c r="D50" s="327"/>
      <c r="E50" s="325" t="s">
        <v>1423</v>
      </c>
      <c r="F50" s="325"/>
      <c r="G50" s="325"/>
      <c r="H50" s="325"/>
      <c r="I50" s="325"/>
      <c r="J50" s="325"/>
      <c r="K50" s="323"/>
    </row>
    <row r="51" s="1" customFormat="1" ht="15" customHeight="1">
      <c r="B51" s="326"/>
      <c r="C51" s="327"/>
      <c r="D51" s="325" t="s">
        <v>1424</v>
      </c>
      <c r="E51" s="325"/>
      <c r="F51" s="325"/>
      <c r="G51" s="325"/>
      <c r="H51" s="325"/>
      <c r="I51" s="325"/>
      <c r="J51" s="325"/>
      <c r="K51" s="323"/>
    </row>
    <row r="52" s="1" customFormat="1" ht="25.5" customHeight="1">
      <c r="B52" s="321"/>
      <c r="C52" s="322" t="s">
        <v>1425</v>
      </c>
      <c r="D52" s="322"/>
      <c r="E52" s="322"/>
      <c r="F52" s="322"/>
      <c r="G52" s="322"/>
      <c r="H52" s="322"/>
      <c r="I52" s="322"/>
      <c r="J52" s="322"/>
      <c r="K52" s="323"/>
    </row>
    <row r="53" s="1" customFormat="1" ht="5.25" customHeight="1">
      <c r="B53" s="321"/>
      <c r="C53" s="324"/>
      <c r="D53" s="324"/>
      <c r="E53" s="324"/>
      <c r="F53" s="324"/>
      <c r="G53" s="324"/>
      <c r="H53" s="324"/>
      <c r="I53" s="324"/>
      <c r="J53" s="324"/>
      <c r="K53" s="323"/>
    </row>
    <row r="54" s="1" customFormat="1" ht="15" customHeight="1">
      <c r="B54" s="321"/>
      <c r="C54" s="325" t="s">
        <v>1426</v>
      </c>
      <c r="D54" s="325"/>
      <c r="E54" s="325"/>
      <c r="F54" s="325"/>
      <c r="G54" s="325"/>
      <c r="H54" s="325"/>
      <c r="I54" s="325"/>
      <c r="J54" s="325"/>
      <c r="K54" s="323"/>
    </row>
    <row r="55" s="1" customFormat="1" ht="15" customHeight="1">
      <c r="B55" s="321"/>
      <c r="C55" s="325" t="s">
        <v>1427</v>
      </c>
      <c r="D55" s="325"/>
      <c r="E55" s="325"/>
      <c r="F55" s="325"/>
      <c r="G55" s="325"/>
      <c r="H55" s="325"/>
      <c r="I55" s="325"/>
      <c r="J55" s="325"/>
      <c r="K55" s="323"/>
    </row>
    <row r="56" s="1" customFormat="1" ht="12.75" customHeight="1">
      <c r="B56" s="321"/>
      <c r="C56" s="325"/>
      <c r="D56" s="325"/>
      <c r="E56" s="325"/>
      <c r="F56" s="325"/>
      <c r="G56" s="325"/>
      <c r="H56" s="325"/>
      <c r="I56" s="325"/>
      <c r="J56" s="325"/>
      <c r="K56" s="323"/>
    </row>
    <row r="57" s="1" customFormat="1" ht="15" customHeight="1">
      <c r="B57" s="321"/>
      <c r="C57" s="325" t="s">
        <v>1428</v>
      </c>
      <c r="D57" s="325"/>
      <c r="E57" s="325"/>
      <c r="F57" s="325"/>
      <c r="G57" s="325"/>
      <c r="H57" s="325"/>
      <c r="I57" s="325"/>
      <c r="J57" s="325"/>
      <c r="K57" s="323"/>
    </row>
    <row r="58" s="1" customFormat="1" ht="15" customHeight="1">
      <c r="B58" s="321"/>
      <c r="C58" s="327"/>
      <c r="D58" s="325" t="s">
        <v>1429</v>
      </c>
      <c r="E58" s="325"/>
      <c r="F58" s="325"/>
      <c r="G58" s="325"/>
      <c r="H58" s="325"/>
      <c r="I58" s="325"/>
      <c r="J58" s="325"/>
      <c r="K58" s="323"/>
    </row>
    <row r="59" s="1" customFormat="1" ht="15" customHeight="1">
      <c r="B59" s="321"/>
      <c r="C59" s="327"/>
      <c r="D59" s="325" t="s">
        <v>1430</v>
      </c>
      <c r="E59" s="325"/>
      <c r="F59" s="325"/>
      <c r="G59" s="325"/>
      <c r="H59" s="325"/>
      <c r="I59" s="325"/>
      <c r="J59" s="325"/>
      <c r="K59" s="323"/>
    </row>
    <row r="60" s="1" customFormat="1" ht="15" customHeight="1">
      <c r="B60" s="321"/>
      <c r="C60" s="327"/>
      <c r="D60" s="325" t="s">
        <v>1431</v>
      </c>
      <c r="E60" s="325"/>
      <c r="F60" s="325"/>
      <c r="G60" s="325"/>
      <c r="H60" s="325"/>
      <c r="I60" s="325"/>
      <c r="J60" s="325"/>
      <c r="K60" s="323"/>
    </row>
    <row r="61" s="1" customFormat="1" ht="15" customHeight="1">
      <c r="B61" s="321"/>
      <c r="C61" s="327"/>
      <c r="D61" s="325" t="s">
        <v>1432</v>
      </c>
      <c r="E61" s="325"/>
      <c r="F61" s="325"/>
      <c r="G61" s="325"/>
      <c r="H61" s="325"/>
      <c r="I61" s="325"/>
      <c r="J61" s="325"/>
      <c r="K61" s="323"/>
    </row>
    <row r="62" s="1" customFormat="1" ht="15" customHeight="1">
      <c r="B62" s="321"/>
      <c r="C62" s="327"/>
      <c r="D62" s="330" t="s">
        <v>1433</v>
      </c>
      <c r="E62" s="330"/>
      <c r="F62" s="330"/>
      <c r="G62" s="330"/>
      <c r="H62" s="330"/>
      <c r="I62" s="330"/>
      <c r="J62" s="330"/>
      <c r="K62" s="323"/>
    </row>
    <row r="63" s="1" customFormat="1" ht="15" customHeight="1">
      <c r="B63" s="321"/>
      <c r="C63" s="327"/>
      <c r="D63" s="325" t="s">
        <v>1434</v>
      </c>
      <c r="E63" s="325"/>
      <c r="F63" s="325"/>
      <c r="G63" s="325"/>
      <c r="H63" s="325"/>
      <c r="I63" s="325"/>
      <c r="J63" s="325"/>
      <c r="K63" s="323"/>
    </row>
    <row r="64" s="1" customFormat="1" ht="12.75" customHeight="1">
      <c r="B64" s="321"/>
      <c r="C64" s="327"/>
      <c r="D64" s="327"/>
      <c r="E64" s="331"/>
      <c r="F64" s="327"/>
      <c r="G64" s="327"/>
      <c r="H64" s="327"/>
      <c r="I64" s="327"/>
      <c r="J64" s="327"/>
      <c r="K64" s="323"/>
    </row>
    <row r="65" s="1" customFormat="1" ht="15" customHeight="1">
      <c r="B65" s="321"/>
      <c r="C65" s="327"/>
      <c r="D65" s="325" t="s">
        <v>1435</v>
      </c>
      <c r="E65" s="325"/>
      <c r="F65" s="325"/>
      <c r="G65" s="325"/>
      <c r="H65" s="325"/>
      <c r="I65" s="325"/>
      <c r="J65" s="325"/>
      <c r="K65" s="323"/>
    </row>
    <row r="66" s="1" customFormat="1" ht="15" customHeight="1">
      <c r="B66" s="321"/>
      <c r="C66" s="327"/>
      <c r="D66" s="330" t="s">
        <v>1436</v>
      </c>
      <c r="E66" s="330"/>
      <c r="F66" s="330"/>
      <c r="G66" s="330"/>
      <c r="H66" s="330"/>
      <c r="I66" s="330"/>
      <c r="J66" s="330"/>
      <c r="K66" s="323"/>
    </row>
    <row r="67" s="1" customFormat="1" ht="15" customHeight="1">
      <c r="B67" s="321"/>
      <c r="C67" s="327"/>
      <c r="D67" s="325" t="s">
        <v>1437</v>
      </c>
      <c r="E67" s="325"/>
      <c r="F67" s="325"/>
      <c r="G67" s="325"/>
      <c r="H67" s="325"/>
      <c r="I67" s="325"/>
      <c r="J67" s="325"/>
      <c r="K67" s="323"/>
    </row>
    <row r="68" s="1" customFormat="1" ht="15" customHeight="1">
      <c r="B68" s="321"/>
      <c r="C68" s="327"/>
      <c r="D68" s="325" t="s">
        <v>1438</v>
      </c>
      <c r="E68" s="325"/>
      <c r="F68" s="325"/>
      <c r="G68" s="325"/>
      <c r="H68" s="325"/>
      <c r="I68" s="325"/>
      <c r="J68" s="325"/>
      <c r="K68" s="323"/>
    </row>
    <row r="69" s="1" customFormat="1" ht="15" customHeight="1">
      <c r="B69" s="321"/>
      <c r="C69" s="327"/>
      <c r="D69" s="325" t="s">
        <v>1439</v>
      </c>
      <c r="E69" s="325"/>
      <c r="F69" s="325"/>
      <c r="G69" s="325"/>
      <c r="H69" s="325"/>
      <c r="I69" s="325"/>
      <c r="J69" s="325"/>
      <c r="K69" s="323"/>
    </row>
    <row r="70" s="1" customFormat="1" ht="15" customHeight="1">
      <c r="B70" s="321"/>
      <c r="C70" s="327"/>
      <c r="D70" s="325" t="s">
        <v>1440</v>
      </c>
      <c r="E70" s="325"/>
      <c r="F70" s="325"/>
      <c r="G70" s="325"/>
      <c r="H70" s="325"/>
      <c r="I70" s="325"/>
      <c r="J70" s="325"/>
      <c r="K70" s="323"/>
    </row>
    <row r="71" s="1" customFormat="1" ht="12.75" customHeight="1">
      <c r="B71" s="332"/>
      <c r="C71" s="333"/>
      <c r="D71" s="333"/>
      <c r="E71" s="333"/>
      <c r="F71" s="333"/>
      <c r="G71" s="333"/>
      <c r="H71" s="333"/>
      <c r="I71" s="333"/>
      <c r="J71" s="333"/>
      <c r="K71" s="334"/>
    </row>
    <row r="72" s="1" customFormat="1" ht="18.75" customHeight="1">
      <c r="B72" s="335"/>
      <c r="C72" s="335"/>
      <c r="D72" s="335"/>
      <c r="E72" s="335"/>
      <c r="F72" s="335"/>
      <c r="G72" s="335"/>
      <c r="H72" s="335"/>
      <c r="I72" s="335"/>
      <c r="J72" s="335"/>
      <c r="K72" s="336"/>
    </row>
    <row r="73" s="1" customFormat="1" ht="18.75" customHeight="1">
      <c r="B73" s="336"/>
      <c r="C73" s="336"/>
      <c r="D73" s="336"/>
      <c r="E73" s="336"/>
      <c r="F73" s="336"/>
      <c r="G73" s="336"/>
      <c r="H73" s="336"/>
      <c r="I73" s="336"/>
      <c r="J73" s="336"/>
      <c r="K73" s="336"/>
    </row>
    <row r="74" s="1" customFormat="1" ht="7.5" customHeight="1">
      <c r="B74" s="337"/>
      <c r="C74" s="338"/>
      <c r="D74" s="338"/>
      <c r="E74" s="338"/>
      <c r="F74" s="338"/>
      <c r="G74" s="338"/>
      <c r="H74" s="338"/>
      <c r="I74" s="338"/>
      <c r="J74" s="338"/>
      <c r="K74" s="339"/>
    </row>
    <row r="75" s="1" customFormat="1" ht="45" customHeight="1">
      <c r="B75" s="340"/>
      <c r="C75" s="341" t="s">
        <v>1441</v>
      </c>
      <c r="D75" s="341"/>
      <c r="E75" s="341"/>
      <c r="F75" s="341"/>
      <c r="G75" s="341"/>
      <c r="H75" s="341"/>
      <c r="I75" s="341"/>
      <c r="J75" s="341"/>
      <c r="K75" s="342"/>
    </row>
    <row r="76" s="1" customFormat="1" ht="17.25" customHeight="1">
      <c r="B76" s="340"/>
      <c r="C76" s="343" t="s">
        <v>1442</v>
      </c>
      <c r="D76" s="343"/>
      <c r="E76" s="343"/>
      <c r="F76" s="343" t="s">
        <v>1443</v>
      </c>
      <c r="G76" s="344"/>
      <c r="H76" s="343" t="s">
        <v>54</v>
      </c>
      <c r="I76" s="343" t="s">
        <v>57</v>
      </c>
      <c r="J76" s="343" t="s">
        <v>1444</v>
      </c>
      <c r="K76" s="342"/>
    </row>
    <row r="77" s="1" customFormat="1" ht="17.25" customHeight="1">
      <c r="B77" s="340"/>
      <c r="C77" s="345" t="s">
        <v>1445</v>
      </c>
      <c r="D77" s="345"/>
      <c r="E77" s="345"/>
      <c r="F77" s="346" t="s">
        <v>1446</v>
      </c>
      <c r="G77" s="347"/>
      <c r="H77" s="345"/>
      <c r="I77" s="345"/>
      <c r="J77" s="345" t="s">
        <v>1447</v>
      </c>
      <c r="K77" s="342"/>
    </row>
    <row r="78" s="1" customFormat="1" ht="5.25" customHeight="1">
      <c r="B78" s="340"/>
      <c r="C78" s="348"/>
      <c r="D78" s="348"/>
      <c r="E78" s="348"/>
      <c r="F78" s="348"/>
      <c r="G78" s="349"/>
      <c r="H78" s="348"/>
      <c r="I78" s="348"/>
      <c r="J78" s="348"/>
      <c r="K78" s="342"/>
    </row>
    <row r="79" s="1" customFormat="1" ht="15" customHeight="1">
      <c r="B79" s="340"/>
      <c r="C79" s="328" t="s">
        <v>53</v>
      </c>
      <c r="D79" s="350"/>
      <c r="E79" s="350"/>
      <c r="F79" s="351" t="s">
        <v>1448</v>
      </c>
      <c r="G79" s="352"/>
      <c r="H79" s="328" t="s">
        <v>1449</v>
      </c>
      <c r="I79" s="328" t="s">
        <v>1450</v>
      </c>
      <c r="J79" s="328">
        <v>20</v>
      </c>
      <c r="K79" s="342"/>
    </row>
    <row r="80" s="1" customFormat="1" ht="15" customHeight="1">
      <c r="B80" s="340"/>
      <c r="C80" s="328" t="s">
        <v>1451</v>
      </c>
      <c r="D80" s="328"/>
      <c r="E80" s="328"/>
      <c r="F80" s="351" t="s">
        <v>1448</v>
      </c>
      <c r="G80" s="352"/>
      <c r="H80" s="328" t="s">
        <v>1452</v>
      </c>
      <c r="I80" s="328" t="s">
        <v>1450</v>
      </c>
      <c r="J80" s="328">
        <v>120</v>
      </c>
      <c r="K80" s="342"/>
    </row>
    <row r="81" s="1" customFormat="1" ht="15" customHeight="1">
      <c r="B81" s="353"/>
      <c r="C81" s="328" t="s">
        <v>1453</v>
      </c>
      <c r="D81" s="328"/>
      <c r="E81" s="328"/>
      <c r="F81" s="351" t="s">
        <v>1454</v>
      </c>
      <c r="G81" s="352"/>
      <c r="H81" s="328" t="s">
        <v>1455</v>
      </c>
      <c r="I81" s="328" t="s">
        <v>1450</v>
      </c>
      <c r="J81" s="328">
        <v>50</v>
      </c>
      <c r="K81" s="342"/>
    </row>
    <row r="82" s="1" customFormat="1" ht="15" customHeight="1">
      <c r="B82" s="353"/>
      <c r="C82" s="328" t="s">
        <v>1456</v>
      </c>
      <c r="D82" s="328"/>
      <c r="E82" s="328"/>
      <c r="F82" s="351" t="s">
        <v>1448</v>
      </c>
      <c r="G82" s="352"/>
      <c r="H82" s="328" t="s">
        <v>1457</v>
      </c>
      <c r="I82" s="328" t="s">
        <v>1458</v>
      </c>
      <c r="J82" s="328"/>
      <c r="K82" s="342"/>
    </row>
    <row r="83" s="1" customFormat="1" ht="15" customHeight="1">
      <c r="B83" s="353"/>
      <c r="C83" s="354" t="s">
        <v>1459</v>
      </c>
      <c r="D83" s="354"/>
      <c r="E83" s="354"/>
      <c r="F83" s="355" t="s">
        <v>1454</v>
      </c>
      <c r="G83" s="354"/>
      <c r="H83" s="354" t="s">
        <v>1460</v>
      </c>
      <c r="I83" s="354" t="s">
        <v>1450</v>
      </c>
      <c r="J83" s="354">
        <v>15</v>
      </c>
      <c r="K83" s="342"/>
    </row>
    <row r="84" s="1" customFormat="1" ht="15" customHeight="1">
      <c r="B84" s="353"/>
      <c r="C84" s="354" t="s">
        <v>1461</v>
      </c>
      <c r="D84" s="354"/>
      <c r="E84" s="354"/>
      <c r="F84" s="355" t="s">
        <v>1454</v>
      </c>
      <c r="G84" s="354"/>
      <c r="H84" s="354" t="s">
        <v>1462</v>
      </c>
      <c r="I84" s="354" t="s">
        <v>1450</v>
      </c>
      <c r="J84" s="354">
        <v>15</v>
      </c>
      <c r="K84" s="342"/>
    </row>
    <row r="85" s="1" customFormat="1" ht="15" customHeight="1">
      <c r="B85" s="353"/>
      <c r="C85" s="354" t="s">
        <v>1463</v>
      </c>
      <c r="D85" s="354"/>
      <c r="E85" s="354"/>
      <c r="F85" s="355" t="s">
        <v>1454</v>
      </c>
      <c r="G85" s="354"/>
      <c r="H85" s="354" t="s">
        <v>1464</v>
      </c>
      <c r="I85" s="354" t="s">
        <v>1450</v>
      </c>
      <c r="J85" s="354">
        <v>20</v>
      </c>
      <c r="K85" s="342"/>
    </row>
    <row r="86" s="1" customFormat="1" ht="15" customHeight="1">
      <c r="B86" s="353"/>
      <c r="C86" s="354" t="s">
        <v>1465</v>
      </c>
      <c r="D86" s="354"/>
      <c r="E86" s="354"/>
      <c r="F86" s="355" t="s">
        <v>1454</v>
      </c>
      <c r="G86" s="354"/>
      <c r="H86" s="354" t="s">
        <v>1466</v>
      </c>
      <c r="I86" s="354" t="s">
        <v>1450</v>
      </c>
      <c r="J86" s="354">
        <v>20</v>
      </c>
      <c r="K86" s="342"/>
    </row>
    <row r="87" s="1" customFormat="1" ht="15" customHeight="1">
      <c r="B87" s="353"/>
      <c r="C87" s="328" t="s">
        <v>1467</v>
      </c>
      <c r="D87" s="328"/>
      <c r="E87" s="328"/>
      <c r="F87" s="351" t="s">
        <v>1454</v>
      </c>
      <c r="G87" s="352"/>
      <c r="H87" s="328" t="s">
        <v>1468</v>
      </c>
      <c r="I87" s="328" t="s">
        <v>1450</v>
      </c>
      <c r="J87" s="328">
        <v>50</v>
      </c>
      <c r="K87" s="342"/>
    </row>
    <row r="88" s="1" customFormat="1" ht="15" customHeight="1">
      <c r="B88" s="353"/>
      <c r="C88" s="328" t="s">
        <v>1469</v>
      </c>
      <c r="D88" s="328"/>
      <c r="E88" s="328"/>
      <c r="F88" s="351" t="s">
        <v>1454</v>
      </c>
      <c r="G88" s="352"/>
      <c r="H88" s="328" t="s">
        <v>1470</v>
      </c>
      <c r="I88" s="328" t="s">
        <v>1450</v>
      </c>
      <c r="J88" s="328">
        <v>20</v>
      </c>
      <c r="K88" s="342"/>
    </row>
    <row r="89" s="1" customFormat="1" ht="15" customHeight="1">
      <c r="B89" s="353"/>
      <c r="C89" s="328" t="s">
        <v>1471</v>
      </c>
      <c r="D89" s="328"/>
      <c r="E89" s="328"/>
      <c r="F89" s="351" t="s">
        <v>1454</v>
      </c>
      <c r="G89" s="352"/>
      <c r="H89" s="328" t="s">
        <v>1472</v>
      </c>
      <c r="I89" s="328" t="s">
        <v>1450</v>
      </c>
      <c r="J89" s="328">
        <v>20</v>
      </c>
      <c r="K89" s="342"/>
    </row>
    <row r="90" s="1" customFormat="1" ht="15" customHeight="1">
      <c r="B90" s="353"/>
      <c r="C90" s="328" t="s">
        <v>1473</v>
      </c>
      <c r="D90" s="328"/>
      <c r="E90" s="328"/>
      <c r="F90" s="351" t="s">
        <v>1454</v>
      </c>
      <c r="G90" s="352"/>
      <c r="H90" s="328" t="s">
        <v>1474</v>
      </c>
      <c r="I90" s="328" t="s">
        <v>1450</v>
      </c>
      <c r="J90" s="328">
        <v>50</v>
      </c>
      <c r="K90" s="342"/>
    </row>
    <row r="91" s="1" customFormat="1" ht="15" customHeight="1">
      <c r="B91" s="353"/>
      <c r="C91" s="328" t="s">
        <v>1475</v>
      </c>
      <c r="D91" s="328"/>
      <c r="E91" s="328"/>
      <c r="F91" s="351" t="s">
        <v>1454</v>
      </c>
      <c r="G91" s="352"/>
      <c r="H91" s="328" t="s">
        <v>1475</v>
      </c>
      <c r="I91" s="328" t="s">
        <v>1450</v>
      </c>
      <c r="J91" s="328">
        <v>50</v>
      </c>
      <c r="K91" s="342"/>
    </row>
    <row r="92" s="1" customFormat="1" ht="15" customHeight="1">
      <c r="B92" s="353"/>
      <c r="C92" s="328" t="s">
        <v>1476</v>
      </c>
      <c r="D92" s="328"/>
      <c r="E92" s="328"/>
      <c r="F92" s="351" t="s">
        <v>1454</v>
      </c>
      <c r="G92" s="352"/>
      <c r="H92" s="328" t="s">
        <v>1477</v>
      </c>
      <c r="I92" s="328" t="s">
        <v>1450</v>
      </c>
      <c r="J92" s="328">
        <v>255</v>
      </c>
      <c r="K92" s="342"/>
    </row>
    <row r="93" s="1" customFormat="1" ht="15" customHeight="1">
      <c r="B93" s="353"/>
      <c r="C93" s="328" t="s">
        <v>1478</v>
      </c>
      <c r="D93" s="328"/>
      <c r="E93" s="328"/>
      <c r="F93" s="351" t="s">
        <v>1448</v>
      </c>
      <c r="G93" s="352"/>
      <c r="H93" s="328" t="s">
        <v>1479</v>
      </c>
      <c r="I93" s="328" t="s">
        <v>1480</v>
      </c>
      <c r="J93" s="328"/>
      <c r="K93" s="342"/>
    </row>
    <row r="94" s="1" customFormat="1" ht="15" customHeight="1">
      <c r="B94" s="353"/>
      <c r="C94" s="328" t="s">
        <v>1481</v>
      </c>
      <c r="D94" s="328"/>
      <c r="E94" s="328"/>
      <c r="F94" s="351" t="s">
        <v>1448</v>
      </c>
      <c r="G94" s="352"/>
      <c r="H94" s="328" t="s">
        <v>1482</v>
      </c>
      <c r="I94" s="328" t="s">
        <v>1483</v>
      </c>
      <c r="J94" s="328"/>
      <c r="K94" s="342"/>
    </row>
    <row r="95" s="1" customFormat="1" ht="15" customHeight="1">
      <c r="B95" s="353"/>
      <c r="C95" s="328" t="s">
        <v>1484</v>
      </c>
      <c r="D95" s="328"/>
      <c r="E95" s="328"/>
      <c r="F95" s="351" t="s">
        <v>1448</v>
      </c>
      <c r="G95" s="352"/>
      <c r="H95" s="328" t="s">
        <v>1484</v>
      </c>
      <c r="I95" s="328" t="s">
        <v>1483</v>
      </c>
      <c r="J95" s="328"/>
      <c r="K95" s="342"/>
    </row>
    <row r="96" s="1" customFormat="1" ht="15" customHeight="1">
      <c r="B96" s="353"/>
      <c r="C96" s="328" t="s">
        <v>38</v>
      </c>
      <c r="D96" s="328"/>
      <c r="E96" s="328"/>
      <c r="F96" s="351" t="s">
        <v>1448</v>
      </c>
      <c r="G96" s="352"/>
      <c r="H96" s="328" t="s">
        <v>1485</v>
      </c>
      <c r="I96" s="328" t="s">
        <v>1483</v>
      </c>
      <c r="J96" s="328"/>
      <c r="K96" s="342"/>
    </row>
    <row r="97" s="1" customFormat="1" ht="15" customHeight="1">
      <c r="B97" s="353"/>
      <c r="C97" s="328" t="s">
        <v>48</v>
      </c>
      <c r="D97" s="328"/>
      <c r="E97" s="328"/>
      <c r="F97" s="351" t="s">
        <v>1448</v>
      </c>
      <c r="G97" s="352"/>
      <c r="H97" s="328" t="s">
        <v>1486</v>
      </c>
      <c r="I97" s="328" t="s">
        <v>1483</v>
      </c>
      <c r="J97" s="328"/>
      <c r="K97" s="342"/>
    </row>
    <row r="98" s="1" customFormat="1" ht="15" customHeight="1">
      <c r="B98" s="356"/>
      <c r="C98" s="357"/>
      <c r="D98" s="357"/>
      <c r="E98" s="357"/>
      <c r="F98" s="357"/>
      <c r="G98" s="357"/>
      <c r="H98" s="357"/>
      <c r="I98" s="357"/>
      <c r="J98" s="357"/>
      <c r="K98" s="358"/>
    </row>
    <row r="99" s="1" customFormat="1" ht="18.75" customHeight="1">
      <c r="B99" s="359"/>
      <c r="C99" s="360"/>
      <c r="D99" s="360"/>
      <c r="E99" s="360"/>
      <c r="F99" s="360"/>
      <c r="G99" s="360"/>
      <c r="H99" s="360"/>
      <c r="I99" s="360"/>
      <c r="J99" s="360"/>
      <c r="K99" s="359"/>
    </row>
    <row r="100" s="1" customFormat="1" ht="18.75" customHeight="1"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</row>
    <row r="101" s="1" customFormat="1" ht="7.5" customHeight="1">
      <c r="B101" s="337"/>
      <c r="C101" s="338"/>
      <c r="D101" s="338"/>
      <c r="E101" s="338"/>
      <c r="F101" s="338"/>
      <c r="G101" s="338"/>
      <c r="H101" s="338"/>
      <c r="I101" s="338"/>
      <c r="J101" s="338"/>
      <c r="K101" s="339"/>
    </row>
    <row r="102" s="1" customFormat="1" ht="45" customHeight="1">
      <c r="B102" s="340"/>
      <c r="C102" s="341" t="s">
        <v>1487</v>
      </c>
      <c r="D102" s="341"/>
      <c r="E102" s="341"/>
      <c r="F102" s="341"/>
      <c r="G102" s="341"/>
      <c r="H102" s="341"/>
      <c r="I102" s="341"/>
      <c r="J102" s="341"/>
      <c r="K102" s="342"/>
    </row>
    <row r="103" s="1" customFormat="1" ht="17.25" customHeight="1">
      <c r="B103" s="340"/>
      <c r="C103" s="343" t="s">
        <v>1442</v>
      </c>
      <c r="D103" s="343"/>
      <c r="E103" s="343"/>
      <c r="F103" s="343" t="s">
        <v>1443</v>
      </c>
      <c r="G103" s="344"/>
      <c r="H103" s="343" t="s">
        <v>54</v>
      </c>
      <c r="I103" s="343" t="s">
        <v>57</v>
      </c>
      <c r="J103" s="343" t="s">
        <v>1444</v>
      </c>
      <c r="K103" s="342"/>
    </row>
    <row r="104" s="1" customFormat="1" ht="17.25" customHeight="1">
      <c r="B104" s="340"/>
      <c r="C104" s="345" t="s">
        <v>1445</v>
      </c>
      <c r="D104" s="345"/>
      <c r="E104" s="345"/>
      <c r="F104" s="346" t="s">
        <v>1446</v>
      </c>
      <c r="G104" s="347"/>
      <c r="H104" s="345"/>
      <c r="I104" s="345"/>
      <c r="J104" s="345" t="s">
        <v>1447</v>
      </c>
      <c r="K104" s="342"/>
    </row>
    <row r="105" s="1" customFormat="1" ht="5.25" customHeight="1">
      <c r="B105" s="340"/>
      <c r="C105" s="343"/>
      <c r="D105" s="343"/>
      <c r="E105" s="343"/>
      <c r="F105" s="343"/>
      <c r="G105" s="361"/>
      <c r="H105" s="343"/>
      <c r="I105" s="343"/>
      <c r="J105" s="343"/>
      <c r="K105" s="342"/>
    </row>
    <row r="106" s="1" customFormat="1" ht="15" customHeight="1">
      <c r="B106" s="340"/>
      <c r="C106" s="328" t="s">
        <v>53</v>
      </c>
      <c r="D106" s="350"/>
      <c r="E106" s="350"/>
      <c r="F106" s="351" t="s">
        <v>1448</v>
      </c>
      <c r="G106" s="328"/>
      <c r="H106" s="328" t="s">
        <v>1488</v>
      </c>
      <c r="I106" s="328" t="s">
        <v>1450</v>
      </c>
      <c r="J106" s="328">
        <v>20</v>
      </c>
      <c r="K106" s="342"/>
    </row>
    <row r="107" s="1" customFormat="1" ht="15" customHeight="1">
      <c r="B107" s="340"/>
      <c r="C107" s="328" t="s">
        <v>1451</v>
      </c>
      <c r="D107" s="328"/>
      <c r="E107" s="328"/>
      <c r="F107" s="351" t="s">
        <v>1448</v>
      </c>
      <c r="G107" s="328"/>
      <c r="H107" s="328" t="s">
        <v>1488</v>
      </c>
      <c r="I107" s="328" t="s">
        <v>1450</v>
      </c>
      <c r="J107" s="328">
        <v>120</v>
      </c>
      <c r="K107" s="342"/>
    </row>
    <row r="108" s="1" customFormat="1" ht="15" customHeight="1">
      <c r="B108" s="353"/>
      <c r="C108" s="328" t="s">
        <v>1453</v>
      </c>
      <c r="D108" s="328"/>
      <c r="E108" s="328"/>
      <c r="F108" s="351" t="s">
        <v>1454</v>
      </c>
      <c r="G108" s="328"/>
      <c r="H108" s="328" t="s">
        <v>1488</v>
      </c>
      <c r="I108" s="328" t="s">
        <v>1450</v>
      </c>
      <c r="J108" s="328">
        <v>50</v>
      </c>
      <c r="K108" s="342"/>
    </row>
    <row r="109" s="1" customFormat="1" ht="15" customHeight="1">
      <c r="B109" s="353"/>
      <c r="C109" s="328" t="s">
        <v>1456</v>
      </c>
      <c r="D109" s="328"/>
      <c r="E109" s="328"/>
      <c r="F109" s="351" t="s">
        <v>1448</v>
      </c>
      <c r="G109" s="328"/>
      <c r="H109" s="328" t="s">
        <v>1488</v>
      </c>
      <c r="I109" s="328" t="s">
        <v>1458</v>
      </c>
      <c r="J109" s="328"/>
      <c r="K109" s="342"/>
    </row>
    <row r="110" s="1" customFormat="1" ht="15" customHeight="1">
      <c r="B110" s="353"/>
      <c r="C110" s="328" t="s">
        <v>1467</v>
      </c>
      <c r="D110" s="328"/>
      <c r="E110" s="328"/>
      <c r="F110" s="351" t="s">
        <v>1454</v>
      </c>
      <c r="G110" s="328"/>
      <c r="H110" s="328" t="s">
        <v>1488</v>
      </c>
      <c r="I110" s="328" t="s">
        <v>1450</v>
      </c>
      <c r="J110" s="328">
        <v>50</v>
      </c>
      <c r="K110" s="342"/>
    </row>
    <row r="111" s="1" customFormat="1" ht="15" customHeight="1">
      <c r="B111" s="353"/>
      <c r="C111" s="328" t="s">
        <v>1475</v>
      </c>
      <c r="D111" s="328"/>
      <c r="E111" s="328"/>
      <c r="F111" s="351" t="s">
        <v>1454</v>
      </c>
      <c r="G111" s="328"/>
      <c r="H111" s="328" t="s">
        <v>1488</v>
      </c>
      <c r="I111" s="328" t="s">
        <v>1450</v>
      </c>
      <c r="J111" s="328">
        <v>50</v>
      </c>
      <c r="K111" s="342"/>
    </row>
    <row r="112" s="1" customFormat="1" ht="15" customHeight="1">
      <c r="B112" s="353"/>
      <c r="C112" s="328" t="s">
        <v>1473</v>
      </c>
      <c r="D112" s="328"/>
      <c r="E112" s="328"/>
      <c r="F112" s="351" t="s">
        <v>1454</v>
      </c>
      <c r="G112" s="328"/>
      <c r="H112" s="328" t="s">
        <v>1488</v>
      </c>
      <c r="I112" s="328" t="s">
        <v>1450</v>
      </c>
      <c r="J112" s="328">
        <v>50</v>
      </c>
      <c r="K112" s="342"/>
    </row>
    <row r="113" s="1" customFormat="1" ht="15" customHeight="1">
      <c r="B113" s="353"/>
      <c r="C113" s="328" t="s">
        <v>53</v>
      </c>
      <c r="D113" s="328"/>
      <c r="E113" s="328"/>
      <c r="F113" s="351" t="s">
        <v>1448</v>
      </c>
      <c r="G113" s="328"/>
      <c r="H113" s="328" t="s">
        <v>1489</v>
      </c>
      <c r="I113" s="328" t="s">
        <v>1450</v>
      </c>
      <c r="J113" s="328">
        <v>20</v>
      </c>
      <c r="K113" s="342"/>
    </row>
    <row r="114" s="1" customFormat="1" ht="15" customHeight="1">
      <c r="B114" s="353"/>
      <c r="C114" s="328" t="s">
        <v>1490</v>
      </c>
      <c r="D114" s="328"/>
      <c r="E114" s="328"/>
      <c r="F114" s="351" t="s">
        <v>1448</v>
      </c>
      <c r="G114" s="328"/>
      <c r="H114" s="328" t="s">
        <v>1491</v>
      </c>
      <c r="I114" s="328" t="s">
        <v>1450</v>
      </c>
      <c r="J114" s="328">
        <v>120</v>
      </c>
      <c r="K114" s="342"/>
    </row>
    <row r="115" s="1" customFormat="1" ht="15" customHeight="1">
      <c r="B115" s="353"/>
      <c r="C115" s="328" t="s">
        <v>38</v>
      </c>
      <c r="D115" s="328"/>
      <c r="E115" s="328"/>
      <c r="F115" s="351" t="s">
        <v>1448</v>
      </c>
      <c r="G115" s="328"/>
      <c r="H115" s="328" t="s">
        <v>1492</v>
      </c>
      <c r="I115" s="328" t="s">
        <v>1483</v>
      </c>
      <c r="J115" s="328"/>
      <c r="K115" s="342"/>
    </row>
    <row r="116" s="1" customFormat="1" ht="15" customHeight="1">
      <c r="B116" s="353"/>
      <c r="C116" s="328" t="s">
        <v>48</v>
      </c>
      <c r="D116" s="328"/>
      <c r="E116" s="328"/>
      <c r="F116" s="351" t="s">
        <v>1448</v>
      </c>
      <c r="G116" s="328"/>
      <c r="H116" s="328" t="s">
        <v>1493</v>
      </c>
      <c r="I116" s="328" t="s">
        <v>1483</v>
      </c>
      <c r="J116" s="328"/>
      <c r="K116" s="342"/>
    </row>
    <row r="117" s="1" customFormat="1" ht="15" customHeight="1">
      <c r="B117" s="353"/>
      <c r="C117" s="328" t="s">
        <v>57</v>
      </c>
      <c r="D117" s="328"/>
      <c r="E117" s="328"/>
      <c r="F117" s="351" t="s">
        <v>1448</v>
      </c>
      <c r="G117" s="328"/>
      <c r="H117" s="328" t="s">
        <v>1494</v>
      </c>
      <c r="I117" s="328" t="s">
        <v>1495</v>
      </c>
      <c r="J117" s="328"/>
      <c r="K117" s="342"/>
    </row>
    <row r="118" s="1" customFormat="1" ht="15" customHeight="1">
      <c r="B118" s="356"/>
      <c r="C118" s="362"/>
      <c r="D118" s="362"/>
      <c r="E118" s="362"/>
      <c r="F118" s="362"/>
      <c r="G118" s="362"/>
      <c r="H118" s="362"/>
      <c r="I118" s="362"/>
      <c r="J118" s="362"/>
      <c r="K118" s="358"/>
    </row>
    <row r="119" s="1" customFormat="1" ht="18.75" customHeight="1">
      <c r="B119" s="363"/>
      <c r="C119" s="364"/>
      <c r="D119" s="364"/>
      <c r="E119" s="364"/>
      <c r="F119" s="365"/>
      <c r="G119" s="364"/>
      <c r="H119" s="364"/>
      <c r="I119" s="364"/>
      <c r="J119" s="364"/>
      <c r="K119" s="363"/>
    </row>
    <row r="120" s="1" customFormat="1" ht="18.75" customHeight="1"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</row>
    <row r="121" s="1" customFormat="1" ht="7.5" customHeight="1">
      <c r="B121" s="366"/>
      <c r="C121" s="367"/>
      <c r="D121" s="367"/>
      <c r="E121" s="367"/>
      <c r="F121" s="367"/>
      <c r="G121" s="367"/>
      <c r="H121" s="367"/>
      <c r="I121" s="367"/>
      <c r="J121" s="367"/>
      <c r="K121" s="368"/>
    </row>
    <row r="122" s="1" customFormat="1" ht="45" customHeight="1">
      <c r="B122" s="369"/>
      <c r="C122" s="319" t="s">
        <v>1496</v>
      </c>
      <c r="D122" s="319"/>
      <c r="E122" s="319"/>
      <c r="F122" s="319"/>
      <c r="G122" s="319"/>
      <c r="H122" s="319"/>
      <c r="I122" s="319"/>
      <c r="J122" s="319"/>
      <c r="K122" s="370"/>
    </row>
    <row r="123" s="1" customFormat="1" ht="17.25" customHeight="1">
      <c r="B123" s="371"/>
      <c r="C123" s="343" t="s">
        <v>1442</v>
      </c>
      <c r="D123" s="343"/>
      <c r="E123" s="343"/>
      <c r="F123" s="343" t="s">
        <v>1443</v>
      </c>
      <c r="G123" s="344"/>
      <c r="H123" s="343" t="s">
        <v>54</v>
      </c>
      <c r="I123" s="343" t="s">
        <v>57</v>
      </c>
      <c r="J123" s="343" t="s">
        <v>1444</v>
      </c>
      <c r="K123" s="372"/>
    </row>
    <row r="124" s="1" customFormat="1" ht="17.25" customHeight="1">
      <c r="B124" s="371"/>
      <c r="C124" s="345" t="s">
        <v>1445</v>
      </c>
      <c r="D124" s="345"/>
      <c r="E124" s="345"/>
      <c r="F124" s="346" t="s">
        <v>1446</v>
      </c>
      <c r="G124" s="347"/>
      <c r="H124" s="345"/>
      <c r="I124" s="345"/>
      <c r="J124" s="345" t="s">
        <v>1447</v>
      </c>
      <c r="K124" s="372"/>
    </row>
    <row r="125" s="1" customFormat="1" ht="5.25" customHeight="1">
      <c r="B125" s="373"/>
      <c r="C125" s="348"/>
      <c r="D125" s="348"/>
      <c r="E125" s="348"/>
      <c r="F125" s="348"/>
      <c r="G125" s="374"/>
      <c r="H125" s="348"/>
      <c r="I125" s="348"/>
      <c r="J125" s="348"/>
      <c r="K125" s="375"/>
    </row>
    <row r="126" s="1" customFormat="1" ht="15" customHeight="1">
      <c r="B126" s="373"/>
      <c r="C126" s="328" t="s">
        <v>1451</v>
      </c>
      <c r="D126" s="350"/>
      <c r="E126" s="350"/>
      <c r="F126" s="351" t="s">
        <v>1448</v>
      </c>
      <c r="G126" s="328"/>
      <c r="H126" s="328" t="s">
        <v>1488</v>
      </c>
      <c r="I126" s="328" t="s">
        <v>1450</v>
      </c>
      <c r="J126" s="328">
        <v>120</v>
      </c>
      <c r="K126" s="376"/>
    </row>
    <row r="127" s="1" customFormat="1" ht="15" customHeight="1">
      <c r="B127" s="373"/>
      <c r="C127" s="328" t="s">
        <v>1497</v>
      </c>
      <c r="D127" s="328"/>
      <c r="E127" s="328"/>
      <c r="F127" s="351" t="s">
        <v>1448</v>
      </c>
      <c r="G127" s="328"/>
      <c r="H127" s="328" t="s">
        <v>1498</v>
      </c>
      <c r="I127" s="328" t="s">
        <v>1450</v>
      </c>
      <c r="J127" s="328" t="s">
        <v>1499</v>
      </c>
      <c r="K127" s="376"/>
    </row>
    <row r="128" s="1" customFormat="1" ht="15" customHeight="1">
      <c r="B128" s="373"/>
      <c r="C128" s="328" t="s">
        <v>85</v>
      </c>
      <c r="D128" s="328"/>
      <c r="E128" s="328"/>
      <c r="F128" s="351" t="s">
        <v>1448</v>
      </c>
      <c r="G128" s="328"/>
      <c r="H128" s="328" t="s">
        <v>1500</v>
      </c>
      <c r="I128" s="328" t="s">
        <v>1450</v>
      </c>
      <c r="J128" s="328" t="s">
        <v>1499</v>
      </c>
      <c r="K128" s="376"/>
    </row>
    <row r="129" s="1" customFormat="1" ht="15" customHeight="1">
      <c r="B129" s="373"/>
      <c r="C129" s="328" t="s">
        <v>1459</v>
      </c>
      <c r="D129" s="328"/>
      <c r="E129" s="328"/>
      <c r="F129" s="351" t="s">
        <v>1454</v>
      </c>
      <c r="G129" s="328"/>
      <c r="H129" s="328" t="s">
        <v>1460</v>
      </c>
      <c r="I129" s="328" t="s">
        <v>1450</v>
      </c>
      <c r="J129" s="328">
        <v>15</v>
      </c>
      <c r="K129" s="376"/>
    </row>
    <row r="130" s="1" customFormat="1" ht="15" customHeight="1">
      <c r="B130" s="373"/>
      <c r="C130" s="354" t="s">
        <v>1461</v>
      </c>
      <c r="D130" s="354"/>
      <c r="E130" s="354"/>
      <c r="F130" s="355" t="s">
        <v>1454</v>
      </c>
      <c r="G130" s="354"/>
      <c r="H130" s="354" t="s">
        <v>1462</v>
      </c>
      <c r="I130" s="354" t="s">
        <v>1450</v>
      </c>
      <c r="J130" s="354">
        <v>15</v>
      </c>
      <c r="K130" s="376"/>
    </row>
    <row r="131" s="1" customFormat="1" ht="15" customHeight="1">
      <c r="B131" s="373"/>
      <c r="C131" s="354" t="s">
        <v>1463</v>
      </c>
      <c r="D131" s="354"/>
      <c r="E131" s="354"/>
      <c r="F131" s="355" t="s">
        <v>1454</v>
      </c>
      <c r="G131" s="354"/>
      <c r="H131" s="354" t="s">
        <v>1464</v>
      </c>
      <c r="I131" s="354" t="s">
        <v>1450</v>
      </c>
      <c r="J131" s="354">
        <v>20</v>
      </c>
      <c r="K131" s="376"/>
    </row>
    <row r="132" s="1" customFormat="1" ht="15" customHeight="1">
      <c r="B132" s="373"/>
      <c r="C132" s="354" t="s">
        <v>1465</v>
      </c>
      <c r="D132" s="354"/>
      <c r="E132" s="354"/>
      <c r="F132" s="355" t="s">
        <v>1454</v>
      </c>
      <c r="G132" s="354"/>
      <c r="H132" s="354" t="s">
        <v>1466</v>
      </c>
      <c r="I132" s="354" t="s">
        <v>1450</v>
      </c>
      <c r="J132" s="354">
        <v>20</v>
      </c>
      <c r="K132" s="376"/>
    </row>
    <row r="133" s="1" customFormat="1" ht="15" customHeight="1">
      <c r="B133" s="373"/>
      <c r="C133" s="328" t="s">
        <v>1453</v>
      </c>
      <c r="D133" s="328"/>
      <c r="E133" s="328"/>
      <c r="F133" s="351" t="s">
        <v>1454</v>
      </c>
      <c r="G133" s="328"/>
      <c r="H133" s="328" t="s">
        <v>1488</v>
      </c>
      <c r="I133" s="328" t="s">
        <v>1450</v>
      </c>
      <c r="J133" s="328">
        <v>50</v>
      </c>
      <c r="K133" s="376"/>
    </row>
    <row r="134" s="1" customFormat="1" ht="15" customHeight="1">
      <c r="B134" s="373"/>
      <c r="C134" s="328" t="s">
        <v>1467</v>
      </c>
      <c r="D134" s="328"/>
      <c r="E134" s="328"/>
      <c r="F134" s="351" t="s">
        <v>1454</v>
      </c>
      <c r="G134" s="328"/>
      <c r="H134" s="328" t="s">
        <v>1488</v>
      </c>
      <c r="I134" s="328" t="s">
        <v>1450</v>
      </c>
      <c r="J134" s="328">
        <v>50</v>
      </c>
      <c r="K134" s="376"/>
    </row>
    <row r="135" s="1" customFormat="1" ht="15" customHeight="1">
      <c r="B135" s="373"/>
      <c r="C135" s="328" t="s">
        <v>1473</v>
      </c>
      <c r="D135" s="328"/>
      <c r="E135" s="328"/>
      <c r="F135" s="351" t="s">
        <v>1454</v>
      </c>
      <c r="G135" s="328"/>
      <c r="H135" s="328" t="s">
        <v>1488</v>
      </c>
      <c r="I135" s="328" t="s">
        <v>1450</v>
      </c>
      <c r="J135" s="328">
        <v>50</v>
      </c>
      <c r="K135" s="376"/>
    </row>
    <row r="136" s="1" customFormat="1" ht="15" customHeight="1">
      <c r="B136" s="373"/>
      <c r="C136" s="328" t="s">
        <v>1475</v>
      </c>
      <c r="D136" s="328"/>
      <c r="E136" s="328"/>
      <c r="F136" s="351" t="s">
        <v>1454</v>
      </c>
      <c r="G136" s="328"/>
      <c r="H136" s="328" t="s">
        <v>1488</v>
      </c>
      <c r="I136" s="328" t="s">
        <v>1450</v>
      </c>
      <c r="J136" s="328">
        <v>50</v>
      </c>
      <c r="K136" s="376"/>
    </row>
    <row r="137" s="1" customFormat="1" ht="15" customHeight="1">
      <c r="B137" s="373"/>
      <c r="C137" s="328" t="s">
        <v>1476</v>
      </c>
      <c r="D137" s="328"/>
      <c r="E137" s="328"/>
      <c r="F137" s="351" t="s">
        <v>1454</v>
      </c>
      <c r="G137" s="328"/>
      <c r="H137" s="328" t="s">
        <v>1501</v>
      </c>
      <c r="I137" s="328" t="s">
        <v>1450</v>
      </c>
      <c r="J137" s="328">
        <v>255</v>
      </c>
      <c r="K137" s="376"/>
    </row>
    <row r="138" s="1" customFormat="1" ht="15" customHeight="1">
      <c r="B138" s="373"/>
      <c r="C138" s="328" t="s">
        <v>1478</v>
      </c>
      <c r="D138" s="328"/>
      <c r="E138" s="328"/>
      <c r="F138" s="351" t="s">
        <v>1448</v>
      </c>
      <c r="G138" s="328"/>
      <c r="H138" s="328" t="s">
        <v>1502</v>
      </c>
      <c r="I138" s="328" t="s">
        <v>1480</v>
      </c>
      <c r="J138" s="328"/>
      <c r="K138" s="376"/>
    </row>
    <row r="139" s="1" customFormat="1" ht="15" customHeight="1">
      <c r="B139" s="373"/>
      <c r="C139" s="328" t="s">
        <v>1481</v>
      </c>
      <c r="D139" s="328"/>
      <c r="E139" s="328"/>
      <c r="F139" s="351" t="s">
        <v>1448</v>
      </c>
      <c r="G139" s="328"/>
      <c r="H139" s="328" t="s">
        <v>1503</v>
      </c>
      <c r="I139" s="328" t="s">
        <v>1483</v>
      </c>
      <c r="J139" s="328"/>
      <c r="K139" s="376"/>
    </row>
    <row r="140" s="1" customFormat="1" ht="15" customHeight="1">
      <c r="B140" s="373"/>
      <c r="C140" s="328" t="s">
        <v>1484</v>
      </c>
      <c r="D140" s="328"/>
      <c r="E140" s="328"/>
      <c r="F140" s="351" t="s">
        <v>1448</v>
      </c>
      <c r="G140" s="328"/>
      <c r="H140" s="328" t="s">
        <v>1484</v>
      </c>
      <c r="I140" s="328" t="s">
        <v>1483</v>
      </c>
      <c r="J140" s="328"/>
      <c r="K140" s="376"/>
    </row>
    <row r="141" s="1" customFormat="1" ht="15" customHeight="1">
      <c r="B141" s="373"/>
      <c r="C141" s="328" t="s">
        <v>38</v>
      </c>
      <c r="D141" s="328"/>
      <c r="E141" s="328"/>
      <c r="F141" s="351" t="s">
        <v>1448</v>
      </c>
      <c r="G141" s="328"/>
      <c r="H141" s="328" t="s">
        <v>1504</v>
      </c>
      <c r="I141" s="328" t="s">
        <v>1483</v>
      </c>
      <c r="J141" s="328"/>
      <c r="K141" s="376"/>
    </row>
    <row r="142" s="1" customFormat="1" ht="15" customHeight="1">
      <c r="B142" s="373"/>
      <c r="C142" s="328" t="s">
        <v>1505</v>
      </c>
      <c r="D142" s="328"/>
      <c r="E142" s="328"/>
      <c r="F142" s="351" t="s">
        <v>1448</v>
      </c>
      <c r="G142" s="328"/>
      <c r="H142" s="328" t="s">
        <v>1506</v>
      </c>
      <c r="I142" s="328" t="s">
        <v>1483</v>
      </c>
      <c r="J142" s="328"/>
      <c r="K142" s="376"/>
    </row>
    <row r="143" s="1" customFormat="1" ht="15" customHeight="1">
      <c r="B143" s="377"/>
      <c r="C143" s="378"/>
      <c r="D143" s="378"/>
      <c r="E143" s="378"/>
      <c r="F143" s="378"/>
      <c r="G143" s="378"/>
      <c r="H143" s="378"/>
      <c r="I143" s="378"/>
      <c r="J143" s="378"/>
      <c r="K143" s="379"/>
    </row>
    <row r="144" s="1" customFormat="1" ht="18.75" customHeight="1">
      <c r="B144" s="364"/>
      <c r="C144" s="364"/>
      <c r="D144" s="364"/>
      <c r="E144" s="364"/>
      <c r="F144" s="365"/>
      <c r="G144" s="364"/>
      <c r="H144" s="364"/>
      <c r="I144" s="364"/>
      <c r="J144" s="364"/>
      <c r="K144" s="364"/>
    </row>
    <row r="145" s="1" customFormat="1" ht="18.75" customHeight="1"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</row>
    <row r="146" s="1" customFormat="1" ht="7.5" customHeight="1">
      <c r="B146" s="337"/>
      <c r="C146" s="338"/>
      <c r="D146" s="338"/>
      <c r="E146" s="338"/>
      <c r="F146" s="338"/>
      <c r="G146" s="338"/>
      <c r="H146" s="338"/>
      <c r="I146" s="338"/>
      <c r="J146" s="338"/>
      <c r="K146" s="339"/>
    </row>
    <row r="147" s="1" customFormat="1" ht="45" customHeight="1">
      <c r="B147" s="340"/>
      <c r="C147" s="341" t="s">
        <v>1507</v>
      </c>
      <c r="D147" s="341"/>
      <c r="E147" s="341"/>
      <c r="F147" s="341"/>
      <c r="G147" s="341"/>
      <c r="H147" s="341"/>
      <c r="I147" s="341"/>
      <c r="J147" s="341"/>
      <c r="K147" s="342"/>
    </row>
    <row r="148" s="1" customFormat="1" ht="17.25" customHeight="1">
      <c r="B148" s="340"/>
      <c r="C148" s="343" t="s">
        <v>1442</v>
      </c>
      <c r="D148" s="343"/>
      <c r="E148" s="343"/>
      <c r="F148" s="343" t="s">
        <v>1443</v>
      </c>
      <c r="G148" s="344"/>
      <c r="H148" s="343" t="s">
        <v>54</v>
      </c>
      <c r="I148" s="343" t="s">
        <v>57</v>
      </c>
      <c r="J148" s="343" t="s">
        <v>1444</v>
      </c>
      <c r="K148" s="342"/>
    </row>
    <row r="149" s="1" customFormat="1" ht="17.25" customHeight="1">
      <c r="B149" s="340"/>
      <c r="C149" s="345" t="s">
        <v>1445</v>
      </c>
      <c r="D149" s="345"/>
      <c r="E149" s="345"/>
      <c r="F149" s="346" t="s">
        <v>1446</v>
      </c>
      <c r="G149" s="347"/>
      <c r="H149" s="345"/>
      <c r="I149" s="345"/>
      <c r="J149" s="345" t="s">
        <v>1447</v>
      </c>
      <c r="K149" s="342"/>
    </row>
    <row r="150" s="1" customFormat="1" ht="5.25" customHeight="1">
      <c r="B150" s="353"/>
      <c r="C150" s="348"/>
      <c r="D150" s="348"/>
      <c r="E150" s="348"/>
      <c r="F150" s="348"/>
      <c r="G150" s="349"/>
      <c r="H150" s="348"/>
      <c r="I150" s="348"/>
      <c r="J150" s="348"/>
      <c r="K150" s="376"/>
    </row>
    <row r="151" s="1" customFormat="1" ht="15" customHeight="1">
      <c r="B151" s="353"/>
      <c r="C151" s="380" t="s">
        <v>1451</v>
      </c>
      <c r="D151" s="328"/>
      <c r="E151" s="328"/>
      <c r="F151" s="381" t="s">
        <v>1448</v>
      </c>
      <c r="G151" s="328"/>
      <c r="H151" s="380" t="s">
        <v>1488</v>
      </c>
      <c r="I151" s="380" t="s">
        <v>1450</v>
      </c>
      <c r="J151" s="380">
        <v>120</v>
      </c>
      <c r="K151" s="376"/>
    </row>
    <row r="152" s="1" customFormat="1" ht="15" customHeight="1">
      <c r="B152" s="353"/>
      <c r="C152" s="380" t="s">
        <v>1497</v>
      </c>
      <c r="D152" s="328"/>
      <c r="E152" s="328"/>
      <c r="F152" s="381" t="s">
        <v>1448</v>
      </c>
      <c r="G152" s="328"/>
      <c r="H152" s="380" t="s">
        <v>1508</v>
      </c>
      <c r="I152" s="380" t="s">
        <v>1450</v>
      </c>
      <c r="J152" s="380" t="s">
        <v>1499</v>
      </c>
      <c r="K152" s="376"/>
    </row>
    <row r="153" s="1" customFormat="1" ht="15" customHeight="1">
      <c r="B153" s="353"/>
      <c r="C153" s="380" t="s">
        <v>85</v>
      </c>
      <c r="D153" s="328"/>
      <c r="E153" s="328"/>
      <c r="F153" s="381" t="s">
        <v>1448</v>
      </c>
      <c r="G153" s="328"/>
      <c r="H153" s="380" t="s">
        <v>1509</v>
      </c>
      <c r="I153" s="380" t="s">
        <v>1450</v>
      </c>
      <c r="J153" s="380" t="s">
        <v>1499</v>
      </c>
      <c r="K153" s="376"/>
    </row>
    <row r="154" s="1" customFormat="1" ht="15" customHeight="1">
      <c r="B154" s="353"/>
      <c r="C154" s="380" t="s">
        <v>1453</v>
      </c>
      <c r="D154" s="328"/>
      <c r="E154" s="328"/>
      <c r="F154" s="381" t="s">
        <v>1454</v>
      </c>
      <c r="G154" s="328"/>
      <c r="H154" s="380" t="s">
        <v>1488</v>
      </c>
      <c r="I154" s="380" t="s">
        <v>1450</v>
      </c>
      <c r="J154" s="380">
        <v>50</v>
      </c>
      <c r="K154" s="376"/>
    </row>
    <row r="155" s="1" customFormat="1" ht="15" customHeight="1">
      <c r="B155" s="353"/>
      <c r="C155" s="380" t="s">
        <v>1456</v>
      </c>
      <c r="D155" s="328"/>
      <c r="E155" s="328"/>
      <c r="F155" s="381" t="s">
        <v>1448</v>
      </c>
      <c r="G155" s="328"/>
      <c r="H155" s="380" t="s">
        <v>1488</v>
      </c>
      <c r="I155" s="380" t="s">
        <v>1458</v>
      </c>
      <c r="J155" s="380"/>
      <c r="K155" s="376"/>
    </row>
    <row r="156" s="1" customFormat="1" ht="15" customHeight="1">
      <c r="B156" s="353"/>
      <c r="C156" s="380" t="s">
        <v>1467</v>
      </c>
      <c r="D156" s="328"/>
      <c r="E156" s="328"/>
      <c r="F156" s="381" t="s">
        <v>1454</v>
      </c>
      <c r="G156" s="328"/>
      <c r="H156" s="380" t="s">
        <v>1488</v>
      </c>
      <c r="I156" s="380" t="s">
        <v>1450</v>
      </c>
      <c r="J156" s="380">
        <v>50</v>
      </c>
      <c r="K156" s="376"/>
    </row>
    <row r="157" s="1" customFormat="1" ht="15" customHeight="1">
      <c r="B157" s="353"/>
      <c r="C157" s="380" t="s">
        <v>1475</v>
      </c>
      <c r="D157" s="328"/>
      <c r="E157" s="328"/>
      <c r="F157" s="381" t="s">
        <v>1454</v>
      </c>
      <c r="G157" s="328"/>
      <c r="H157" s="380" t="s">
        <v>1488</v>
      </c>
      <c r="I157" s="380" t="s">
        <v>1450</v>
      </c>
      <c r="J157" s="380">
        <v>50</v>
      </c>
      <c r="K157" s="376"/>
    </row>
    <row r="158" s="1" customFormat="1" ht="15" customHeight="1">
      <c r="B158" s="353"/>
      <c r="C158" s="380" t="s">
        <v>1473</v>
      </c>
      <c r="D158" s="328"/>
      <c r="E158" s="328"/>
      <c r="F158" s="381" t="s">
        <v>1454</v>
      </c>
      <c r="G158" s="328"/>
      <c r="H158" s="380" t="s">
        <v>1488</v>
      </c>
      <c r="I158" s="380" t="s">
        <v>1450</v>
      </c>
      <c r="J158" s="380">
        <v>50</v>
      </c>
      <c r="K158" s="376"/>
    </row>
    <row r="159" s="1" customFormat="1" ht="15" customHeight="1">
      <c r="B159" s="353"/>
      <c r="C159" s="380" t="s">
        <v>127</v>
      </c>
      <c r="D159" s="328"/>
      <c r="E159" s="328"/>
      <c r="F159" s="381" t="s">
        <v>1448</v>
      </c>
      <c r="G159" s="328"/>
      <c r="H159" s="380" t="s">
        <v>1510</v>
      </c>
      <c r="I159" s="380" t="s">
        <v>1450</v>
      </c>
      <c r="J159" s="380" t="s">
        <v>1511</v>
      </c>
      <c r="K159" s="376"/>
    </row>
    <row r="160" s="1" customFormat="1" ht="15" customHeight="1">
      <c r="B160" s="353"/>
      <c r="C160" s="380" t="s">
        <v>1512</v>
      </c>
      <c r="D160" s="328"/>
      <c r="E160" s="328"/>
      <c r="F160" s="381" t="s">
        <v>1448</v>
      </c>
      <c r="G160" s="328"/>
      <c r="H160" s="380" t="s">
        <v>1513</v>
      </c>
      <c r="I160" s="380" t="s">
        <v>1483</v>
      </c>
      <c r="J160" s="380"/>
      <c r="K160" s="376"/>
    </row>
    <row r="161" s="1" customFormat="1" ht="15" customHeight="1">
      <c r="B161" s="382"/>
      <c r="C161" s="362"/>
      <c r="D161" s="362"/>
      <c r="E161" s="362"/>
      <c r="F161" s="362"/>
      <c r="G161" s="362"/>
      <c r="H161" s="362"/>
      <c r="I161" s="362"/>
      <c r="J161" s="362"/>
      <c r="K161" s="383"/>
    </row>
    <row r="162" s="1" customFormat="1" ht="18.75" customHeight="1">
      <c r="B162" s="364"/>
      <c r="C162" s="374"/>
      <c r="D162" s="374"/>
      <c r="E162" s="374"/>
      <c r="F162" s="384"/>
      <c r="G162" s="374"/>
      <c r="H162" s="374"/>
      <c r="I162" s="374"/>
      <c r="J162" s="374"/>
      <c r="K162" s="364"/>
    </row>
    <row r="163" s="1" customFormat="1" ht="18.75" customHeight="1">
      <c r="B163" s="336"/>
      <c r="C163" s="336"/>
      <c r="D163" s="336"/>
      <c r="E163" s="336"/>
      <c r="F163" s="336"/>
      <c r="G163" s="336"/>
      <c r="H163" s="336"/>
      <c r="I163" s="336"/>
      <c r="J163" s="336"/>
      <c r="K163" s="336"/>
    </row>
    <row r="164" s="1" customFormat="1" ht="7.5" customHeight="1">
      <c r="B164" s="315"/>
      <c r="C164" s="316"/>
      <c r="D164" s="316"/>
      <c r="E164" s="316"/>
      <c r="F164" s="316"/>
      <c r="G164" s="316"/>
      <c r="H164" s="316"/>
      <c r="I164" s="316"/>
      <c r="J164" s="316"/>
      <c r="K164" s="317"/>
    </row>
    <row r="165" s="1" customFormat="1" ht="45" customHeight="1">
      <c r="B165" s="318"/>
      <c r="C165" s="319" t="s">
        <v>1514</v>
      </c>
      <c r="D165" s="319"/>
      <c r="E165" s="319"/>
      <c r="F165" s="319"/>
      <c r="G165" s="319"/>
      <c r="H165" s="319"/>
      <c r="I165" s="319"/>
      <c r="J165" s="319"/>
      <c r="K165" s="320"/>
    </row>
    <row r="166" s="1" customFormat="1" ht="17.25" customHeight="1">
      <c r="B166" s="318"/>
      <c r="C166" s="343" t="s">
        <v>1442</v>
      </c>
      <c r="D166" s="343"/>
      <c r="E166" s="343"/>
      <c r="F166" s="343" t="s">
        <v>1443</v>
      </c>
      <c r="G166" s="385"/>
      <c r="H166" s="386" t="s">
        <v>54</v>
      </c>
      <c r="I166" s="386" t="s">
        <v>57</v>
      </c>
      <c r="J166" s="343" t="s">
        <v>1444</v>
      </c>
      <c r="K166" s="320"/>
    </row>
    <row r="167" s="1" customFormat="1" ht="17.25" customHeight="1">
      <c r="B167" s="321"/>
      <c r="C167" s="345" t="s">
        <v>1445</v>
      </c>
      <c r="D167" s="345"/>
      <c r="E167" s="345"/>
      <c r="F167" s="346" t="s">
        <v>1446</v>
      </c>
      <c r="G167" s="387"/>
      <c r="H167" s="388"/>
      <c r="I167" s="388"/>
      <c r="J167" s="345" t="s">
        <v>1447</v>
      </c>
      <c r="K167" s="323"/>
    </row>
    <row r="168" s="1" customFormat="1" ht="5.25" customHeight="1">
      <c r="B168" s="353"/>
      <c r="C168" s="348"/>
      <c r="D168" s="348"/>
      <c r="E168" s="348"/>
      <c r="F168" s="348"/>
      <c r="G168" s="349"/>
      <c r="H168" s="348"/>
      <c r="I168" s="348"/>
      <c r="J168" s="348"/>
      <c r="K168" s="376"/>
    </row>
    <row r="169" s="1" customFormat="1" ht="15" customHeight="1">
      <c r="B169" s="353"/>
      <c r="C169" s="328" t="s">
        <v>1451</v>
      </c>
      <c r="D169" s="328"/>
      <c r="E169" s="328"/>
      <c r="F169" s="351" t="s">
        <v>1448</v>
      </c>
      <c r="G169" s="328"/>
      <c r="H169" s="328" t="s">
        <v>1488</v>
      </c>
      <c r="I169" s="328" t="s">
        <v>1450</v>
      </c>
      <c r="J169" s="328">
        <v>120</v>
      </c>
      <c r="K169" s="376"/>
    </row>
    <row r="170" s="1" customFormat="1" ht="15" customHeight="1">
      <c r="B170" s="353"/>
      <c r="C170" s="328" t="s">
        <v>1497</v>
      </c>
      <c r="D170" s="328"/>
      <c r="E170" s="328"/>
      <c r="F170" s="351" t="s">
        <v>1448</v>
      </c>
      <c r="G170" s="328"/>
      <c r="H170" s="328" t="s">
        <v>1498</v>
      </c>
      <c r="I170" s="328" t="s">
        <v>1450</v>
      </c>
      <c r="J170" s="328" t="s">
        <v>1499</v>
      </c>
      <c r="K170" s="376"/>
    </row>
    <row r="171" s="1" customFormat="1" ht="15" customHeight="1">
      <c r="B171" s="353"/>
      <c r="C171" s="328" t="s">
        <v>85</v>
      </c>
      <c r="D171" s="328"/>
      <c r="E171" s="328"/>
      <c r="F171" s="351" t="s">
        <v>1448</v>
      </c>
      <c r="G171" s="328"/>
      <c r="H171" s="328" t="s">
        <v>1515</v>
      </c>
      <c r="I171" s="328" t="s">
        <v>1450</v>
      </c>
      <c r="J171" s="328" t="s">
        <v>1499</v>
      </c>
      <c r="K171" s="376"/>
    </row>
    <row r="172" s="1" customFormat="1" ht="15" customHeight="1">
      <c r="B172" s="353"/>
      <c r="C172" s="328" t="s">
        <v>1453</v>
      </c>
      <c r="D172" s="328"/>
      <c r="E172" s="328"/>
      <c r="F172" s="351" t="s">
        <v>1454</v>
      </c>
      <c r="G172" s="328"/>
      <c r="H172" s="328" t="s">
        <v>1515</v>
      </c>
      <c r="I172" s="328" t="s">
        <v>1450</v>
      </c>
      <c r="J172" s="328">
        <v>50</v>
      </c>
      <c r="K172" s="376"/>
    </row>
    <row r="173" s="1" customFormat="1" ht="15" customHeight="1">
      <c r="B173" s="353"/>
      <c r="C173" s="328" t="s">
        <v>1456</v>
      </c>
      <c r="D173" s="328"/>
      <c r="E173" s="328"/>
      <c r="F173" s="351" t="s">
        <v>1448</v>
      </c>
      <c r="G173" s="328"/>
      <c r="H173" s="328" t="s">
        <v>1515</v>
      </c>
      <c r="I173" s="328" t="s">
        <v>1458</v>
      </c>
      <c r="J173" s="328"/>
      <c r="K173" s="376"/>
    </row>
    <row r="174" s="1" customFormat="1" ht="15" customHeight="1">
      <c r="B174" s="353"/>
      <c r="C174" s="328" t="s">
        <v>1467</v>
      </c>
      <c r="D174" s="328"/>
      <c r="E174" s="328"/>
      <c r="F174" s="351" t="s">
        <v>1454</v>
      </c>
      <c r="G174" s="328"/>
      <c r="H174" s="328" t="s">
        <v>1515</v>
      </c>
      <c r="I174" s="328" t="s">
        <v>1450</v>
      </c>
      <c r="J174" s="328">
        <v>50</v>
      </c>
      <c r="K174" s="376"/>
    </row>
    <row r="175" s="1" customFormat="1" ht="15" customHeight="1">
      <c r="B175" s="353"/>
      <c r="C175" s="328" t="s">
        <v>1475</v>
      </c>
      <c r="D175" s="328"/>
      <c r="E175" s="328"/>
      <c r="F175" s="351" t="s">
        <v>1454</v>
      </c>
      <c r="G175" s="328"/>
      <c r="H175" s="328" t="s">
        <v>1515</v>
      </c>
      <c r="I175" s="328" t="s">
        <v>1450</v>
      </c>
      <c r="J175" s="328">
        <v>50</v>
      </c>
      <c r="K175" s="376"/>
    </row>
    <row r="176" s="1" customFormat="1" ht="15" customHeight="1">
      <c r="B176" s="353"/>
      <c r="C176" s="328" t="s">
        <v>1473</v>
      </c>
      <c r="D176" s="328"/>
      <c r="E176" s="328"/>
      <c r="F176" s="351" t="s">
        <v>1454</v>
      </c>
      <c r="G176" s="328"/>
      <c r="H176" s="328" t="s">
        <v>1515</v>
      </c>
      <c r="I176" s="328" t="s">
        <v>1450</v>
      </c>
      <c r="J176" s="328">
        <v>50</v>
      </c>
      <c r="K176" s="376"/>
    </row>
    <row r="177" s="1" customFormat="1" ht="15" customHeight="1">
      <c r="B177" s="353"/>
      <c r="C177" s="328" t="s">
        <v>143</v>
      </c>
      <c r="D177" s="328"/>
      <c r="E177" s="328"/>
      <c r="F177" s="351" t="s">
        <v>1448</v>
      </c>
      <c r="G177" s="328"/>
      <c r="H177" s="328" t="s">
        <v>1516</v>
      </c>
      <c r="I177" s="328" t="s">
        <v>1517</v>
      </c>
      <c r="J177" s="328"/>
      <c r="K177" s="376"/>
    </row>
    <row r="178" s="1" customFormat="1" ht="15" customHeight="1">
      <c r="B178" s="353"/>
      <c r="C178" s="328" t="s">
        <v>57</v>
      </c>
      <c r="D178" s="328"/>
      <c r="E178" s="328"/>
      <c r="F178" s="351" t="s">
        <v>1448</v>
      </c>
      <c r="G178" s="328"/>
      <c r="H178" s="328" t="s">
        <v>1518</v>
      </c>
      <c r="I178" s="328" t="s">
        <v>1519</v>
      </c>
      <c r="J178" s="328">
        <v>1</v>
      </c>
      <c r="K178" s="376"/>
    </row>
    <row r="179" s="1" customFormat="1" ht="15" customHeight="1">
      <c r="B179" s="353"/>
      <c r="C179" s="328" t="s">
        <v>53</v>
      </c>
      <c r="D179" s="328"/>
      <c r="E179" s="328"/>
      <c r="F179" s="351" t="s">
        <v>1448</v>
      </c>
      <c r="G179" s="328"/>
      <c r="H179" s="328" t="s">
        <v>1520</v>
      </c>
      <c r="I179" s="328" t="s">
        <v>1450</v>
      </c>
      <c r="J179" s="328">
        <v>20</v>
      </c>
      <c r="K179" s="376"/>
    </row>
    <row r="180" s="1" customFormat="1" ht="15" customHeight="1">
      <c r="B180" s="353"/>
      <c r="C180" s="328" t="s">
        <v>54</v>
      </c>
      <c r="D180" s="328"/>
      <c r="E180" s="328"/>
      <c r="F180" s="351" t="s">
        <v>1448</v>
      </c>
      <c r="G180" s="328"/>
      <c r="H180" s="328" t="s">
        <v>1521</v>
      </c>
      <c r="I180" s="328" t="s">
        <v>1450</v>
      </c>
      <c r="J180" s="328">
        <v>255</v>
      </c>
      <c r="K180" s="376"/>
    </row>
    <row r="181" s="1" customFormat="1" ht="15" customHeight="1">
      <c r="B181" s="353"/>
      <c r="C181" s="328" t="s">
        <v>144</v>
      </c>
      <c r="D181" s="328"/>
      <c r="E181" s="328"/>
      <c r="F181" s="351" t="s">
        <v>1448</v>
      </c>
      <c r="G181" s="328"/>
      <c r="H181" s="328" t="s">
        <v>1412</v>
      </c>
      <c r="I181" s="328" t="s">
        <v>1450</v>
      </c>
      <c r="J181" s="328">
        <v>10</v>
      </c>
      <c r="K181" s="376"/>
    </row>
    <row r="182" s="1" customFormat="1" ht="15" customHeight="1">
      <c r="B182" s="353"/>
      <c r="C182" s="328" t="s">
        <v>145</v>
      </c>
      <c r="D182" s="328"/>
      <c r="E182" s="328"/>
      <c r="F182" s="351" t="s">
        <v>1448</v>
      </c>
      <c r="G182" s="328"/>
      <c r="H182" s="328" t="s">
        <v>1522</v>
      </c>
      <c r="I182" s="328" t="s">
        <v>1483</v>
      </c>
      <c r="J182" s="328"/>
      <c r="K182" s="376"/>
    </row>
    <row r="183" s="1" customFormat="1" ht="15" customHeight="1">
      <c r="B183" s="353"/>
      <c r="C183" s="328" t="s">
        <v>1523</v>
      </c>
      <c r="D183" s="328"/>
      <c r="E183" s="328"/>
      <c r="F183" s="351" t="s">
        <v>1448</v>
      </c>
      <c r="G183" s="328"/>
      <c r="H183" s="328" t="s">
        <v>1524</v>
      </c>
      <c r="I183" s="328" t="s">
        <v>1483</v>
      </c>
      <c r="J183" s="328"/>
      <c r="K183" s="376"/>
    </row>
    <row r="184" s="1" customFormat="1" ht="15" customHeight="1">
      <c r="B184" s="353"/>
      <c r="C184" s="328" t="s">
        <v>1512</v>
      </c>
      <c r="D184" s="328"/>
      <c r="E184" s="328"/>
      <c r="F184" s="351" t="s">
        <v>1448</v>
      </c>
      <c r="G184" s="328"/>
      <c r="H184" s="328" t="s">
        <v>1525</v>
      </c>
      <c r="I184" s="328" t="s">
        <v>1483</v>
      </c>
      <c r="J184" s="328"/>
      <c r="K184" s="376"/>
    </row>
    <row r="185" s="1" customFormat="1" ht="15" customHeight="1">
      <c r="B185" s="353"/>
      <c r="C185" s="328" t="s">
        <v>147</v>
      </c>
      <c r="D185" s="328"/>
      <c r="E185" s="328"/>
      <c r="F185" s="351" t="s">
        <v>1454</v>
      </c>
      <c r="G185" s="328"/>
      <c r="H185" s="328" t="s">
        <v>1526</v>
      </c>
      <c r="I185" s="328" t="s">
        <v>1450</v>
      </c>
      <c r="J185" s="328">
        <v>50</v>
      </c>
      <c r="K185" s="376"/>
    </row>
    <row r="186" s="1" customFormat="1" ht="15" customHeight="1">
      <c r="B186" s="353"/>
      <c r="C186" s="328" t="s">
        <v>1527</v>
      </c>
      <c r="D186" s="328"/>
      <c r="E186" s="328"/>
      <c r="F186" s="351" t="s">
        <v>1454</v>
      </c>
      <c r="G186" s="328"/>
      <c r="H186" s="328" t="s">
        <v>1528</v>
      </c>
      <c r="I186" s="328" t="s">
        <v>1529</v>
      </c>
      <c r="J186" s="328"/>
      <c r="K186" s="376"/>
    </row>
    <row r="187" s="1" customFormat="1" ht="15" customHeight="1">
      <c r="B187" s="353"/>
      <c r="C187" s="328" t="s">
        <v>1530</v>
      </c>
      <c r="D187" s="328"/>
      <c r="E187" s="328"/>
      <c r="F187" s="351" t="s">
        <v>1454</v>
      </c>
      <c r="G187" s="328"/>
      <c r="H187" s="328" t="s">
        <v>1531</v>
      </c>
      <c r="I187" s="328" t="s">
        <v>1529</v>
      </c>
      <c r="J187" s="328"/>
      <c r="K187" s="376"/>
    </row>
    <row r="188" s="1" customFormat="1" ht="15" customHeight="1">
      <c r="B188" s="353"/>
      <c r="C188" s="328" t="s">
        <v>1532</v>
      </c>
      <c r="D188" s="328"/>
      <c r="E188" s="328"/>
      <c r="F188" s="351" t="s">
        <v>1454</v>
      </c>
      <c r="G188" s="328"/>
      <c r="H188" s="328" t="s">
        <v>1533</v>
      </c>
      <c r="I188" s="328" t="s">
        <v>1529</v>
      </c>
      <c r="J188" s="328"/>
      <c r="K188" s="376"/>
    </row>
    <row r="189" s="1" customFormat="1" ht="15" customHeight="1">
      <c r="B189" s="353"/>
      <c r="C189" s="389" t="s">
        <v>1534</v>
      </c>
      <c r="D189" s="328"/>
      <c r="E189" s="328"/>
      <c r="F189" s="351" t="s">
        <v>1454</v>
      </c>
      <c r="G189" s="328"/>
      <c r="H189" s="328" t="s">
        <v>1535</v>
      </c>
      <c r="I189" s="328" t="s">
        <v>1536</v>
      </c>
      <c r="J189" s="390" t="s">
        <v>1537</v>
      </c>
      <c r="K189" s="376"/>
    </row>
    <row r="190" s="1" customFormat="1" ht="15" customHeight="1">
      <c r="B190" s="353"/>
      <c r="C190" s="389" t="s">
        <v>42</v>
      </c>
      <c r="D190" s="328"/>
      <c r="E190" s="328"/>
      <c r="F190" s="351" t="s">
        <v>1448</v>
      </c>
      <c r="G190" s="328"/>
      <c r="H190" s="325" t="s">
        <v>1538</v>
      </c>
      <c r="I190" s="328" t="s">
        <v>1539</v>
      </c>
      <c r="J190" s="328"/>
      <c r="K190" s="376"/>
    </row>
    <row r="191" s="1" customFormat="1" ht="15" customHeight="1">
      <c r="B191" s="353"/>
      <c r="C191" s="389" t="s">
        <v>1540</v>
      </c>
      <c r="D191" s="328"/>
      <c r="E191" s="328"/>
      <c r="F191" s="351" t="s">
        <v>1448</v>
      </c>
      <c r="G191" s="328"/>
      <c r="H191" s="328" t="s">
        <v>1541</v>
      </c>
      <c r="I191" s="328" t="s">
        <v>1483</v>
      </c>
      <c r="J191" s="328"/>
      <c r="K191" s="376"/>
    </row>
    <row r="192" s="1" customFormat="1" ht="15" customHeight="1">
      <c r="B192" s="353"/>
      <c r="C192" s="389" t="s">
        <v>1542</v>
      </c>
      <c r="D192" s="328"/>
      <c r="E192" s="328"/>
      <c r="F192" s="351" t="s">
        <v>1448</v>
      </c>
      <c r="G192" s="328"/>
      <c r="H192" s="328" t="s">
        <v>1543</v>
      </c>
      <c r="I192" s="328" t="s">
        <v>1483</v>
      </c>
      <c r="J192" s="328"/>
      <c r="K192" s="376"/>
    </row>
    <row r="193" s="1" customFormat="1" ht="15" customHeight="1">
      <c r="B193" s="353"/>
      <c r="C193" s="389" t="s">
        <v>1544</v>
      </c>
      <c r="D193" s="328"/>
      <c r="E193" s="328"/>
      <c r="F193" s="351" t="s">
        <v>1454</v>
      </c>
      <c r="G193" s="328"/>
      <c r="H193" s="328" t="s">
        <v>1545</v>
      </c>
      <c r="I193" s="328" t="s">
        <v>1483</v>
      </c>
      <c r="J193" s="328"/>
      <c r="K193" s="376"/>
    </row>
    <row r="194" s="1" customFormat="1" ht="15" customHeight="1">
      <c r="B194" s="382"/>
      <c r="C194" s="391"/>
      <c r="D194" s="362"/>
      <c r="E194" s="362"/>
      <c r="F194" s="362"/>
      <c r="G194" s="362"/>
      <c r="H194" s="362"/>
      <c r="I194" s="362"/>
      <c r="J194" s="362"/>
      <c r="K194" s="383"/>
    </row>
    <row r="195" s="1" customFormat="1" ht="18.75" customHeight="1">
      <c r="B195" s="364"/>
      <c r="C195" s="374"/>
      <c r="D195" s="374"/>
      <c r="E195" s="374"/>
      <c r="F195" s="384"/>
      <c r="G195" s="374"/>
      <c r="H195" s="374"/>
      <c r="I195" s="374"/>
      <c r="J195" s="374"/>
      <c r="K195" s="364"/>
    </row>
    <row r="196" s="1" customFormat="1" ht="18.75" customHeight="1">
      <c r="B196" s="364"/>
      <c r="C196" s="374"/>
      <c r="D196" s="374"/>
      <c r="E196" s="374"/>
      <c r="F196" s="384"/>
      <c r="G196" s="374"/>
      <c r="H196" s="374"/>
      <c r="I196" s="374"/>
      <c r="J196" s="374"/>
      <c r="K196" s="364"/>
    </row>
    <row r="197" s="1" customFormat="1" ht="18.75" customHeight="1">
      <c r="B197" s="336"/>
      <c r="C197" s="336"/>
      <c r="D197" s="336"/>
      <c r="E197" s="336"/>
      <c r="F197" s="336"/>
      <c r="G197" s="336"/>
      <c r="H197" s="336"/>
      <c r="I197" s="336"/>
      <c r="J197" s="336"/>
      <c r="K197" s="336"/>
    </row>
    <row r="198" s="1" customFormat="1" ht="13.5">
      <c r="B198" s="315"/>
      <c r="C198" s="316"/>
      <c r="D198" s="316"/>
      <c r="E198" s="316"/>
      <c r="F198" s="316"/>
      <c r="G198" s="316"/>
      <c r="H198" s="316"/>
      <c r="I198" s="316"/>
      <c r="J198" s="316"/>
      <c r="K198" s="317"/>
    </row>
    <row r="199" s="1" customFormat="1" ht="21">
      <c r="B199" s="318"/>
      <c r="C199" s="319" t="s">
        <v>1546</v>
      </c>
      <c r="D199" s="319"/>
      <c r="E199" s="319"/>
      <c r="F199" s="319"/>
      <c r="G199" s="319"/>
      <c r="H199" s="319"/>
      <c r="I199" s="319"/>
      <c r="J199" s="319"/>
      <c r="K199" s="320"/>
    </row>
    <row r="200" s="1" customFormat="1" ht="25.5" customHeight="1">
      <c r="B200" s="318"/>
      <c r="C200" s="392" t="s">
        <v>1547</v>
      </c>
      <c r="D200" s="392"/>
      <c r="E200" s="392"/>
      <c r="F200" s="392" t="s">
        <v>1548</v>
      </c>
      <c r="G200" s="393"/>
      <c r="H200" s="392" t="s">
        <v>1549</v>
      </c>
      <c r="I200" s="392"/>
      <c r="J200" s="392"/>
      <c r="K200" s="320"/>
    </row>
    <row r="201" s="1" customFormat="1" ht="5.25" customHeight="1">
      <c r="B201" s="353"/>
      <c r="C201" s="348"/>
      <c r="D201" s="348"/>
      <c r="E201" s="348"/>
      <c r="F201" s="348"/>
      <c r="G201" s="374"/>
      <c r="H201" s="348"/>
      <c r="I201" s="348"/>
      <c r="J201" s="348"/>
      <c r="K201" s="376"/>
    </row>
    <row r="202" s="1" customFormat="1" ht="15" customHeight="1">
      <c r="B202" s="353"/>
      <c r="C202" s="328" t="s">
        <v>1539</v>
      </c>
      <c r="D202" s="328"/>
      <c r="E202" s="328"/>
      <c r="F202" s="351" t="s">
        <v>43</v>
      </c>
      <c r="G202" s="328"/>
      <c r="H202" s="328" t="s">
        <v>1550</v>
      </c>
      <c r="I202" s="328"/>
      <c r="J202" s="328"/>
      <c r="K202" s="376"/>
    </row>
    <row r="203" s="1" customFormat="1" ht="15" customHeight="1">
      <c r="B203" s="353"/>
      <c r="C203" s="328"/>
      <c r="D203" s="328"/>
      <c r="E203" s="328"/>
      <c r="F203" s="351" t="s">
        <v>44</v>
      </c>
      <c r="G203" s="328"/>
      <c r="H203" s="328" t="s">
        <v>1551</v>
      </c>
      <c r="I203" s="328"/>
      <c r="J203" s="328"/>
      <c r="K203" s="376"/>
    </row>
    <row r="204" s="1" customFormat="1" ht="15" customHeight="1">
      <c r="B204" s="353"/>
      <c r="C204" s="328"/>
      <c r="D204" s="328"/>
      <c r="E204" s="328"/>
      <c r="F204" s="351" t="s">
        <v>47</v>
      </c>
      <c r="G204" s="328"/>
      <c r="H204" s="328" t="s">
        <v>1552</v>
      </c>
      <c r="I204" s="328"/>
      <c r="J204" s="328"/>
      <c r="K204" s="376"/>
    </row>
    <row r="205" s="1" customFormat="1" ht="15" customHeight="1">
      <c r="B205" s="353"/>
      <c r="C205" s="328"/>
      <c r="D205" s="328"/>
      <c r="E205" s="328"/>
      <c r="F205" s="351" t="s">
        <v>45</v>
      </c>
      <c r="G205" s="328"/>
      <c r="H205" s="328" t="s">
        <v>1553</v>
      </c>
      <c r="I205" s="328"/>
      <c r="J205" s="328"/>
      <c r="K205" s="376"/>
    </row>
    <row r="206" s="1" customFormat="1" ht="15" customHeight="1">
      <c r="B206" s="353"/>
      <c r="C206" s="328"/>
      <c r="D206" s="328"/>
      <c r="E206" s="328"/>
      <c r="F206" s="351" t="s">
        <v>46</v>
      </c>
      <c r="G206" s="328"/>
      <c r="H206" s="328" t="s">
        <v>1554</v>
      </c>
      <c r="I206" s="328"/>
      <c r="J206" s="328"/>
      <c r="K206" s="376"/>
    </row>
    <row r="207" s="1" customFormat="1" ht="15" customHeight="1">
      <c r="B207" s="353"/>
      <c r="C207" s="328"/>
      <c r="D207" s="328"/>
      <c r="E207" s="328"/>
      <c r="F207" s="351"/>
      <c r="G207" s="328"/>
      <c r="H207" s="328"/>
      <c r="I207" s="328"/>
      <c r="J207" s="328"/>
      <c r="K207" s="376"/>
    </row>
    <row r="208" s="1" customFormat="1" ht="15" customHeight="1">
      <c r="B208" s="353"/>
      <c r="C208" s="328" t="s">
        <v>1495</v>
      </c>
      <c r="D208" s="328"/>
      <c r="E208" s="328"/>
      <c r="F208" s="351" t="s">
        <v>78</v>
      </c>
      <c r="G208" s="328"/>
      <c r="H208" s="328" t="s">
        <v>1555</v>
      </c>
      <c r="I208" s="328"/>
      <c r="J208" s="328"/>
      <c r="K208" s="376"/>
    </row>
    <row r="209" s="1" customFormat="1" ht="15" customHeight="1">
      <c r="B209" s="353"/>
      <c r="C209" s="328"/>
      <c r="D209" s="328"/>
      <c r="E209" s="328"/>
      <c r="F209" s="351" t="s">
        <v>1391</v>
      </c>
      <c r="G209" s="328"/>
      <c r="H209" s="328" t="s">
        <v>1392</v>
      </c>
      <c r="I209" s="328"/>
      <c r="J209" s="328"/>
      <c r="K209" s="376"/>
    </row>
    <row r="210" s="1" customFormat="1" ht="15" customHeight="1">
      <c r="B210" s="353"/>
      <c r="C210" s="328"/>
      <c r="D210" s="328"/>
      <c r="E210" s="328"/>
      <c r="F210" s="351" t="s">
        <v>1389</v>
      </c>
      <c r="G210" s="328"/>
      <c r="H210" s="328" t="s">
        <v>1556</v>
      </c>
      <c r="I210" s="328"/>
      <c r="J210" s="328"/>
      <c r="K210" s="376"/>
    </row>
    <row r="211" s="1" customFormat="1" ht="15" customHeight="1">
      <c r="B211" s="394"/>
      <c r="C211" s="328"/>
      <c r="D211" s="328"/>
      <c r="E211" s="328"/>
      <c r="F211" s="351" t="s">
        <v>1393</v>
      </c>
      <c r="G211" s="389"/>
      <c r="H211" s="380" t="s">
        <v>1394</v>
      </c>
      <c r="I211" s="380"/>
      <c r="J211" s="380"/>
      <c r="K211" s="395"/>
    </row>
    <row r="212" s="1" customFormat="1" ht="15" customHeight="1">
      <c r="B212" s="394"/>
      <c r="C212" s="328"/>
      <c r="D212" s="328"/>
      <c r="E212" s="328"/>
      <c r="F212" s="351" t="s">
        <v>1395</v>
      </c>
      <c r="G212" s="389"/>
      <c r="H212" s="380" t="s">
        <v>1557</v>
      </c>
      <c r="I212" s="380"/>
      <c r="J212" s="380"/>
      <c r="K212" s="395"/>
    </row>
    <row r="213" s="1" customFormat="1" ht="15" customHeight="1">
      <c r="B213" s="394"/>
      <c r="C213" s="328"/>
      <c r="D213" s="328"/>
      <c r="E213" s="328"/>
      <c r="F213" s="351"/>
      <c r="G213" s="389"/>
      <c r="H213" s="380"/>
      <c r="I213" s="380"/>
      <c r="J213" s="380"/>
      <c r="K213" s="395"/>
    </row>
    <row r="214" s="1" customFormat="1" ht="15" customHeight="1">
      <c r="B214" s="394"/>
      <c r="C214" s="328" t="s">
        <v>1519</v>
      </c>
      <c r="D214" s="328"/>
      <c r="E214" s="328"/>
      <c r="F214" s="351">
        <v>1</v>
      </c>
      <c r="G214" s="389"/>
      <c r="H214" s="380" t="s">
        <v>1558</v>
      </c>
      <c r="I214" s="380"/>
      <c r="J214" s="380"/>
      <c r="K214" s="395"/>
    </row>
    <row r="215" s="1" customFormat="1" ht="15" customHeight="1">
      <c r="B215" s="394"/>
      <c r="C215" s="328"/>
      <c r="D215" s="328"/>
      <c r="E215" s="328"/>
      <c r="F215" s="351">
        <v>2</v>
      </c>
      <c r="G215" s="389"/>
      <c r="H215" s="380" t="s">
        <v>1559</v>
      </c>
      <c r="I215" s="380"/>
      <c r="J215" s="380"/>
      <c r="K215" s="395"/>
    </row>
    <row r="216" s="1" customFormat="1" ht="15" customHeight="1">
      <c r="B216" s="394"/>
      <c r="C216" s="328"/>
      <c r="D216" s="328"/>
      <c r="E216" s="328"/>
      <c r="F216" s="351">
        <v>3</v>
      </c>
      <c r="G216" s="389"/>
      <c r="H216" s="380" t="s">
        <v>1560</v>
      </c>
      <c r="I216" s="380"/>
      <c r="J216" s="380"/>
      <c r="K216" s="395"/>
    </row>
    <row r="217" s="1" customFormat="1" ht="15" customHeight="1">
      <c r="B217" s="394"/>
      <c r="C217" s="328"/>
      <c r="D217" s="328"/>
      <c r="E217" s="328"/>
      <c r="F217" s="351">
        <v>4</v>
      </c>
      <c r="G217" s="389"/>
      <c r="H217" s="380" t="s">
        <v>1561</v>
      </c>
      <c r="I217" s="380"/>
      <c r="J217" s="380"/>
      <c r="K217" s="395"/>
    </row>
    <row r="218" s="1" customFormat="1" ht="12.75" customHeight="1">
      <c r="B218" s="396"/>
      <c r="C218" s="397"/>
      <c r="D218" s="397"/>
      <c r="E218" s="397"/>
      <c r="F218" s="397"/>
      <c r="G218" s="397"/>
      <c r="H218" s="397"/>
      <c r="I218" s="397"/>
      <c r="J218" s="397"/>
      <c r="K218" s="39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jkohout</dc:creator>
  <cp:lastModifiedBy>jkohout</cp:lastModifiedBy>
  <dcterms:created xsi:type="dcterms:W3CDTF">2025-01-06T08:25:18Z</dcterms:created>
  <dcterms:modified xsi:type="dcterms:W3CDTF">2025-01-06T08:25:28Z</dcterms:modified>
</cp:coreProperties>
</file>