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1 - KOMUNIKACE" sheetId="2" r:id="rId2"/>
    <sheet name="SO 201-1 - VÝMĚNA VODOVODU" sheetId="3" r:id="rId3"/>
    <sheet name="SO 301-1 - OPRAVY NA KANA..." sheetId="4" r:id="rId4"/>
    <sheet name="SO 401-1 - VRN V+K" sheetId="5" r:id="rId5"/>
    <sheet name="SO 501-1 - VEŘEJNÉ OSVĚTL..." sheetId="6" r:id="rId6"/>
    <sheet name="SO 601-1 - VEŘEJNÉ OSVĚTL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101-1 - KOMUNIKACE'!$C$96:$K$525</definedName>
    <definedName name="_xlnm.Print_Area" localSheetId="1">'SO 101-1 - KOMUNIKACE'!$C$4:$J$41,'SO 101-1 - KOMUNIKACE'!$C$47:$J$76,'SO 101-1 - KOMUNIKACE'!$C$82:$K$525</definedName>
    <definedName name="_xlnm.Print_Titles" localSheetId="1">'SO 101-1 - KOMUNIKACE'!$96:$96</definedName>
    <definedName name="_xlnm._FilterDatabase" localSheetId="2" hidden="1">'SO 201-1 - VÝMĚNA VODOVODU'!$C$92:$K$354</definedName>
    <definedName name="_xlnm.Print_Area" localSheetId="2">'SO 201-1 - VÝMĚNA VODOVODU'!$C$4:$J$41,'SO 201-1 - VÝMĚNA VODOVODU'!$C$47:$J$72,'SO 201-1 - VÝMĚNA VODOVODU'!$C$78:$K$354</definedName>
    <definedName name="_xlnm.Print_Titles" localSheetId="2">'SO 201-1 - VÝMĚNA VODOVODU'!$92:$92</definedName>
    <definedName name="_xlnm._FilterDatabase" localSheetId="3" hidden="1">'SO 301-1 - OPRAVY NA KANA...'!$C$89:$K$134</definedName>
    <definedName name="_xlnm.Print_Area" localSheetId="3">'SO 301-1 - OPRAVY NA KANA...'!$C$4:$J$41,'SO 301-1 - OPRAVY NA KANA...'!$C$47:$J$69,'SO 301-1 - OPRAVY NA KANA...'!$C$75:$K$134</definedName>
    <definedName name="_xlnm.Print_Titles" localSheetId="3">'SO 301-1 - OPRAVY NA KANA...'!$89:$89</definedName>
    <definedName name="_xlnm._FilterDatabase" localSheetId="4" hidden="1">'SO 401-1 - VRN V+K'!$C$89:$K$138</definedName>
    <definedName name="_xlnm.Print_Area" localSheetId="4">'SO 401-1 - VRN V+K'!$C$4:$J$41,'SO 401-1 - VRN V+K'!$C$47:$J$69,'SO 401-1 - VRN V+K'!$C$75:$K$138</definedName>
    <definedName name="_xlnm.Print_Titles" localSheetId="4">'SO 401-1 - VRN V+K'!$89:$89</definedName>
    <definedName name="_xlnm._FilterDatabase" localSheetId="5" hidden="1">'SO 501-1 - VEŘEJNÉ OSVĚTL...'!$C$95:$K$159</definedName>
    <definedName name="_xlnm.Print_Area" localSheetId="5">'SO 501-1 - VEŘEJNÉ OSVĚTL...'!$C$4:$J$41,'SO 501-1 - VEŘEJNÉ OSVĚTL...'!$C$47:$J$75,'SO 501-1 - VEŘEJNÉ OSVĚTL...'!$C$81:$K$159</definedName>
    <definedName name="_xlnm.Print_Titles" localSheetId="5">'SO 501-1 - VEŘEJNÉ OSVĚTL...'!$95:$95</definedName>
    <definedName name="_xlnm._FilterDatabase" localSheetId="6" hidden="1">'SO 601-1 - VEŘEJNÉ OSVĚTL...'!$C$100:$K$187</definedName>
    <definedName name="_xlnm.Print_Area" localSheetId="6">'SO 601-1 - VEŘEJNÉ OSVĚTL...'!$C$4:$J$41,'SO 601-1 - VEŘEJNÉ OSVĚTL...'!$C$47:$J$80,'SO 601-1 - VEŘEJNÉ OSVĚTL...'!$C$86:$K$187</definedName>
    <definedName name="_xlnm.Print_Titles" localSheetId="6">'SO 601-1 - VEŘEJNÉ OSVĚTL...'!$100:$100</definedName>
    <definedName name="_xlnm.Print_Area" localSheetId="7">'Seznam figur'!$C$4:$G$66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181"/>
  <c r="J39"/>
  <c r="J38"/>
  <c i="1" r="AY61"/>
  <c i="7" r="J37"/>
  <c i="1" r="AX61"/>
  <c i="7"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J76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98"/>
  <c r="J97"/>
  <c r="F95"/>
  <c r="E93"/>
  <c r="J59"/>
  <c r="J58"/>
  <c r="F56"/>
  <c r="E54"/>
  <c r="J20"/>
  <c r="E20"/>
  <c r="F59"/>
  <c r="J19"/>
  <c r="J17"/>
  <c r="E17"/>
  <c r="F58"/>
  <c r="J16"/>
  <c r="J14"/>
  <c r="J95"/>
  <c r="E7"/>
  <c r="E50"/>
  <c i="6" r="J153"/>
  <c r="J39"/>
  <c r="J38"/>
  <c i="1" r="AY60"/>
  <c i="6" r="J37"/>
  <c i="1" r="AX60"/>
  <c i="6"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T154"/>
  <c r="R155"/>
  <c r="R154"/>
  <c r="P155"/>
  <c r="P154"/>
  <c r="J71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3"/>
  <c r="J92"/>
  <c r="F90"/>
  <c r="E88"/>
  <c r="J59"/>
  <c r="J58"/>
  <c r="F56"/>
  <c r="E54"/>
  <c r="J20"/>
  <c r="E20"/>
  <c r="F59"/>
  <c r="J19"/>
  <c r="J17"/>
  <c r="E17"/>
  <c r="F58"/>
  <c r="J16"/>
  <c r="J14"/>
  <c r="J56"/>
  <c r="E7"/>
  <c r="E50"/>
  <c i="5" r="J39"/>
  <c r="J38"/>
  <c i="1" r="AY59"/>
  <c i="5" r="J37"/>
  <c i="1" r="AX59"/>
  <c i="5" r="BI134"/>
  <c r="BH134"/>
  <c r="BG134"/>
  <c r="BF134"/>
  <c r="T134"/>
  <c r="R134"/>
  <c r="P134"/>
  <c r="BI129"/>
  <c r="BH129"/>
  <c r="BG129"/>
  <c r="BF129"/>
  <c r="T129"/>
  <c r="R129"/>
  <c r="P129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T106"/>
  <c r="R107"/>
  <c r="R106"/>
  <c r="P107"/>
  <c r="P106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78"/>
  <c i="4" r="J39"/>
  <c r="J38"/>
  <c i="1" r="AY58"/>
  <c i="4" r="J37"/>
  <c i="1" r="AX58"/>
  <c i="4"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86"/>
  <c r="J16"/>
  <c r="J14"/>
  <c r="J56"/>
  <c r="E7"/>
  <c r="E78"/>
  <c i="3" r="J39"/>
  <c r="J38"/>
  <c i="1" r="AY57"/>
  <c i="3" r="J37"/>
  <c i="1" r="AX57"/>
  <c i="3"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7"/>
  <c r="E85"/>
  <c r="J59"/>
  <c r="J58"/>
  <c r="F56"/>
  <c r="E54"/>
  <c r="J20"/>
  <c r="E20"/>
  <c r="F59"/>
  <c r="J19"/>
  <c r="J17"/>
  <c r="E17"/>
  <c r="F58"/>
  <c r="J16"/>
  <c r="J14"/>
  <c r="J87"/>
  <c r="E7"/>
  <c r="E81"/>
  <c i="2" r="J39"/>
  <c r="J38"/>
  <c i="1" r="AY56"/>
  <c i="2" r="J37"/>
  <c i="1" r="AX56"/>
  <c i="2"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4"/>
  <c r="BH514"/>
  <c r="BG514"/>
  <c r="BF514"/>
  <c r="T514"/>
  <c r="T513"/>
  <c r="R514"/>
  <c r="R513"/>
  <c r="P514"/>
  <c r="P513"/>
  <c r="BI502"/>
  <c r="BH502"/>
  <c r="BG502"/>
  <c r="BF502"/>
  <c r="T502"/>
  <c r="R502"/>
  <c r="P502"/>
  <c r="BI490"/>
  <c r="BH490"/>
  <c r="BG490"/>
  <c r="BF490"/>
  <c r="T490"/>
  <c r="R490"/>
  <c r="P490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40"/>
  <c r="BH440"/>
  <c r="BG440"/>
  <c r="BF440"/>
  <c r="T440"/>
  <c r="R440"/>
  <c r="P440"/>
  <c r="BI435"/>
  <c r="BH435"/>
  <c r="BG435"/>
  <c r="BF435"/>
  <c r="T435"/>
  <c r="R435"/>
  <c r="P435"/>
  <c r="BI431"/>
  <c r="BH431"/>
  <c r="BG431"/>
  <c r="BF431"/>
  <c r="T431"/>
  <c r="R431"/>
  <c r="P431"/>
  <c r="BI426"/>
  <c r="BH426"/>
  <c r="BG426"/>
  <c r="BF426"/>
  <c r="T426"/>
  <c r="R426"/>
  <c r="P426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1"/>
  <c r="BH261"/>
  <c r="BG261"/>
  <c r="BF261"/>
  <c r="T261"/>
  <c r="R261"/>
  <c r="P261"/>
  <c r="BI256"/>
  <c r="BH256"/>
  <c r="BG256"/>
  <c r="BF256"/>
  <c r="T256"/>
  <c r="R256"/>
  <c r="P256"/>
  <c r="BI247"/>
  <c r="BH247"/>
  <c r="BG247"/>
  <c r="BF247"/>
  <c r="T247"/>
  <c r="R247"/>
  <c r="P247"/>
  <c r="BI241"/>
  <c r="BH241"/>
  <c r="BG241"/>
  <c r="BF241"/>
  <c r="T241"/>
  <c r="T240"/>
  <c r="R241"/>
  <c r="R240"/>
  <c r="P241"/>
  <c r="P240"/>
  <c r="BI235"/>
  <c r="BH235"/>
  <c r="BG235"/>
  <c r="BF235"/>
  <c r="T235"/>
  <c r="T234"/>
  <c r="R235"/>
  <c r="R234"/>
  <c r="P235"/>
  <c r="P234"/>
  <c r="BI223"/>
  <c r="BH223"/>
  <c r="BG223"/>
  <c r="BF223"/>
  <c r="T223"/>
  <c r="R223"/>
  <c r="P22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1"/>
  <c r="BH171"/>
  <c r="BG171"/>
  <c r="BF171"/>
  <c r="T171"/>
  <c r="R171"/>
  <c r="P171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1" r="L50"/>
  <c r="AM50"/>
  <c r="AM49"/>
  <c r="L49"/>
  <c r="AM47"/>
  <c r="L47"/>
  <c r="L45"/>
  <c r="L44"/>
  <c i="2" r="J525"/>
  <c r="J470"/>
  <c r="BK431"/>
  <c r="J399"/>
  <c r="J343"/>
  <c r="J223"/>
  <c i="3" r="BK269"/>
  <c r="J324"/>
  <c r="BK290"/>
  <c i="4" r="BK129"/>
  <c i="6" r="J122"/>
  <c i="7" r="BK153"/>
  <c r="BK159"/>
  <c r="BK119"/>
  <c i="3" r="BK263"/>
  <c r="BK117"/>
  <c r="BK296"/>
  <c r="J315"/>
  <c i="5" r="J115"/>
  <c i="6" r="J157"/>
  <c i="7" r="BK185"/>
  <c r="J119"/>
  <c i="2" r="BK524"/>
  <c r="J490"/>
  <c r="J454"/>
  <c r="J422"/>
  <c r="J377"/>
  <c r="BK338"/>
  <c r="J261"/>
  <c r="J117"/>
  <c i="3" r="BK281"/>
  <c r="BK231"/>
  <c r="J316"/>
  <c r="J264"/>
  <c i="5" r="J95"/>
  <c i="6" r="BK134"/>
  <c r="J128"/>
  <c i="7" r="J126"/>
  <c r="J104"/>
  <c i="2" r="BK210"/>
  <c r="BK106"/>
  <c i="3" r="BK315"/>
  <c r="J249"/>
  <c r="BK291"/>
  <c r="J121"/>
  <c i="5" r="J134"/>
  <c i="6" r="J112"/>
  <c r="BK123"/>
  <c i="7" r="BK109"/>
  <c i="3" r="J344"/>
  <c r="J305"/>
  <c r="BK219"/>
  <c r="J155"/>
  <c i="4" r="J97"/>
  <c i="6" r="BK150"/>
  <c r="J109"/>
  <c i="7" r="J142"/>
  <c r="BK110"/>
  <c i="2" r="BK270"/>
  <c r="J180"/>
  <c i="3" r="J198"/>
  <c r="J257"/>
  <c r="BK257"/>
  <c r="BK278"/>
  <c r="J216"/>
  <c r="BK216"/>
  <c i="6" r="J108"/>
  <c r="BK113"/>
  <c r="J107"/>
  <c i="7" r="J138"/>
  <c r="J158"/>
  <c i="2" r="J275"/>
  <c r="BK180"/>
  <c i="3" r="BK302"/>
  <c r="J190"/>
  <c r="BK180"/>
  <c i="4" r="BK116"/>
  <c i="5" r="BK115"/>
  <c i="6" r="BK98"/>
  <c r="BK105"/>
  <c r="BK146"/>
  <c i="7" r="J163"/>
  <c r="J106"/>
  <c i="2" r="BK399"/>
  <c r="J350"/>
  <c r="J313"/>
  <c r="J151"/>
  <c i="3" r="BK155"/>
  <c i="7" r="BK129"/>
  <c i="2" r="J521"/>
  <c r="J474"/>
  <c r="BK440"/>
  <c r="BK386"/>
  <c r="J324"/>
  <c r="J270"/>
  <c i="3" r="BK266"/>
  <c r="J135"/>
  <c r="J223"/>
  <c r="J146"/>
  <c i="6" r="BK151"/>
  <c r="J113"/>
  <c i="7" r="J134"/>
  <c r="BK116"/>
  <c i="3" r="J301"/>
  <c r="J317"/>
  <c r="BK329"/>
  <c r="J267"/>
  <c r="J248"/>
  <c i="4" r="J95"/>
  <c i="6" r="BK132"/>
  <c i="7" r="BK163"/>
  <c r="J122"/>
  <c r="J154"/>
  <c i="2" r="BK521"/>
  <c r="BK490"/>
  <c r="J462"/>
  <c r="J426"/>
  <c r="J386"/>
  <c r="J345"/>
  <c r="BK294"/>
  <c r="J149"/>
  <c i="3" r="BK245"/>
  <c r="J268"/>
  <c r="J335"/>
  <c i="4" r="J114"/>
  <c i="6" r="J103"/>
  <c r="BK103"/>
  <c i="7" r="BK148"/>
  <c r="J171"/>
  <c r="BK176"/>
  <c i="2" r="J184"/>
  <c i="3" r="J342"/>
  <c r="BK348"/>
  <c r="J140"/>
  <c r="J278"/>
  <c r="BK261"/>
  <c i="4" r="J105"/>
  <c i="6" r="BK102"/>
  <c r="J134"/>
  <c i="7" r="BK154"/>
  <c r="J109"/>
  <c i="3" r="J276"/>
  <c r="BK353"/>
  <c r="BK208"/>
  <c r="J296"/>
  <c i="4" r="J118"/>
  <c i="6" r="BK99"/>
  <c r="J116"/>
  <c r="BK143"/>
  <c i="7" r="BK183"/>
  <c r="BK165"/>
  <c i="2" r="F39"/>
  <c r="J294"/>
  <c r="BK171"/>
  <c i="3" r="BK223"/>
  <c r="BK317"/>
  <c r="BK241"/>
  <c r="BK320"/>
  <c i="4" r="J115"/>
  <c i="7" r="BK133"/>
  <c r="BK135"/>
  <c r="BK108"/>
  <c i="2" r="J523"/>
  <c r="BK478"/>
  <c r="BK444"/>
  <c r="BK417"/>
  <c r="J381"/>
  <c r="J354"/>
  <c r="J298"/>
  <c r="J100"/>
  <c i="3" r="J272"/>
  <c r="BK259"/>
  <c i="4" r="J133"/>
  <c i="6" r="J139"/>
  <c r="BK157"/>
  <c i="7" r="BK128"/>
  <c i="3" r="BK135"/>
  <c r="J252"/>
  <c r="J314"/>
  <c r="BK146"/>
  <c i="4" r="BK115"/>
  <c i="6" r="J126"/>
  <c r="J120"/>
  <c i="7" r="J147"/>
  <c r="BK173"/>
  <c i="2" r="BK525"/>
  <c r="J483"/>
  <c r="J458"/>
  <c r="J431"/>
  <c r="BK395"/>
  <c r="BK363"/>
  <c r="J280"/>
  <c r="BK128"/>
  <c i="3" r="BK157"/>
  <c r="J111"/>
  <c r="J186"/>
  <c r="J172"/>
  <c i="5" r="BK129"/>
  <c i="6" r="BK107"/>
  <c i="7" r="BK168"/>
  <c r="BK140"/>
  <c r="BK117"/>
  <c i="2" r="J192"/>
  <c i="3" r="BK283"/>
  <c r="J255"/>
  <c r="BK273"/>
  <c r="J337"/>
  <c r="BK111"/>
  <c i="4" r="J116"/>
  <c i="6" r="BK145"/>
  <c r="J130"/>
  <c i="7" r="J157"/>
  <c r="BK144"/>
  <c r="J132"/>
  <c i="3" r="J251"/>
  <c r="BK164"/>
  <c r="J96"/>
  <c r="BK211"/>
  <c r="BK276"/>
  <c i="6" r="J131"/>
  <c r="BK115"/>
  <c r="BK112"/>
  <c i="7" r="J168"/>
  <c r="BK155"/>
  <c r="BK134"/>
  <c i="2" r="J247"/>
  <c r="BK192"/>
  <c i="1" r="AS55"/>
  <c i="3" r="BK268"/>
  <c r="BK322"/>
  <c i="6" r="J143"/>
  <c r="J146"/>
  <c r="BK130"/>
  <c i="7" r="BK169"/>
  <c r="J112"/>
  <c r="J108"/>
  <c r="BK126"/>
  <c i="2" r="J235"/>
  <c r="BK139"/>
  <c i="3" r="J266"/>
  <c r="BK284"/>
  <c r="J106"/>
  <c i="5" r="J129"/>
  <c i="6" r="BK128"/>
  <c r="J99"/>
  <c r="BK106"/>
  <c i="7" r="J131"/>
  <c r="BK137"/>
  <c i="2" r="J368"/>
  <c r="BK285"/>
  <c r="J189"/>
  <c i="3" r="BK272"/>
  <c r="BK106"/>
  <c r="BK326"/>
  <c i="4" r="BK133"/>
  <c i="6" r="BK135"/>
  <c r="BK125"/>
  <c i="7" r="J156"/>
  <c r="BK179"/>
  <c r="J141"/>
  <c i="2" r="J514"/>
  <c r="BK462"/>
  <c r="BK422"/>
  <c r="BK377"/>
  <c r="BK313"/>
  <c r="BK247"/>
  <c i="3" r="BK313"/>
  <c r="BK121"/>
  <c r="BK298"/>
  <c r="BK311"/>
  <c i="6" r="J125"/>
  <c r="J133"/>
  <c i="7" r="J173"/>
  <c r="J151"/>
  <c i="3" r="BK294"/>
  <c r="J313"/>
  <c r="J227"/>
  <c r="J117"/>
  <c i="6" r="J138"/>
  <c r="BK159"/>
  <c i="7" r="J160"/>
  <c r="BK143"/>
  <c r="J187"/>
  <c i="2" r="BK514"/>
  <c r="J466"/>
  <c r="J435"/>
  <c r="J407"/>
  <c r="BK350"/>
  <c r="BK307"/>
  <c r="BK184"/>
  <c i="3" r="J168"/>
  <c r="BK303"/>
  <c r="BK130"/>
  <c r="J202"/>
  <c i="4" r="BK106"/>
  <c i="6" r="J117"/>
  <c r="BK138"/>
  <c i="7" r="J164"/>
  <c r="J117"/>
  <c i="2" r="F37"/>
  <c i="4" r="BK114"/>
  <c r="BK103"/>
  <c i="6" r="BK119"/>
  <c r="BK117"/>
  <c r="J121"/>
  <c i="7" r="BK125"/>
  <c r="BK180"/>
  <c r="J178"/>
  <c r="BK178"/>
  <c i="2" r="BK204"/>
  <c r="J133"/>
  <c i="3" r="BK190"/>
  <c r="J231"/>
  <c r="J195"/>
  <c i="4" r="BK95"/>
  <c i="6" r="BK110"/>
  <c r="BK148"/>
  <c i="7" r="BK160"/>
  <c r="J176"/>
  <c r="BK161"/>
  <c i="2" r="BK381"/>
  <c r="J338"/>
  <c r="BK256"/>
  <c i="3" r="BK314"/>
  <c r="J270"/>
  <c r="BK162"/>
  <c i="4" r="J123"/>
  <c i="5" r="J107"/>
  <c i="6" r="BK129"/>
  <c r="J115"/>
  <c i="7" r="BK151"/>
  <c r="BK166"/>
  <c i="2" r="J502"/>
  <c r="BK449"/>
  <c r="BK412"/>
  <c r="J363"/>
  <c r="J328"/>
  <c r="J285"/>
  <c r="BK145"/>
  <c i="3" r="J299"/>
  <c r="BK275"/>
  <c r="BK125"/>
  <c i="5" r="BK134"/>
  <c i="6" r="J145"/>
  <c r="J118"/>
  <c i="7" r="J155"/>
  <c r="J179"/>
  <c i="2" r="F38"/>
  <c i="3" r="BK249"/>
  <c i="4" r="J126"/>
  <c i="5" r="BK107"/>
  <c i="6" r="BK108"/>
  <c i="7" r="J165"/>
  <c r="J153"/>
  <c i="2" r="J36"/>
  <c i="7" r="J121"/>
  <c r="J150"/>
  <c i="2" r="BK372"/>
  <c r="BK319"/>
  <c r="J241"/>
  <c r="J112"/>
  <c i="3" r="BK305"/>
  <c r="J240"/>
  <c r="J295"/>
  <c r="BK140"/>
  <c i="6" r="J101"/>
  <c r="J111"/>
  <c i="7" r="BK174"/>
  <c r="J127"/>
  <c r="J103"/>
  <c i="2" r="J524"/>
  <c r="BK483"/>
  <c r="BK454"/>
  <c r="BK407"/>
  <c r="BK368"/>
  <c r="BK334"/>
  <c r="BK189"/>
  <c i="3" r="J208"/>
  <c r="BK335"/>
  <c r="J125"/>
  <c r="J130"/>
  <c i="4" r="BK126"/>
  <c i="6" r="J110"/>
  <c i="7" r="J169"/>
  <c r="J125"/>
  <c r="BK106"/>
  <c i="3" r="BK96"/>
  <c r="BK195"/>
  <c r="BK186"/>
  <c r="J157"/>
  <c i="4" r="BK123"/>
  <c i="5" r="BK95"/>
  <c i="6" r="J98"/>
  <c r="J151"/>
  <c i="7" r="BK132"/>
  <c r="BK105"/>
  <c i="2" r="BK523"/>
  <c r="BK502"/>
  <c r="BK466"/>
  <c r="J444"/>
  <c r="J417"/>
  <c r="BK390"/>
  <c r="J334"/>
  <c r="J290"/>
  <c r="J171"/>
  <c i="3" r="BK318"/>
  <c r="BK337"/>
  <c r="J284"/>
  <c r="BK258"/>
  <c i="4" r="BK107"/>
  <c i="5" r="BK119"/>
  <c i="6" r="J119"/>
  <c i="7" r="J116"/>
  <c r="J174"/>
  <c r="J143"/>
  <c i="2" r="BK280"/>
  <c r="J128"/>
  <c i="3" r="J219"/>
  <c r="J162"/>
  <c r="J322"/>
  <c r="BK239"/>
  <c r="J211"/>
  <c i="4" r="BK117"/>
  <c i="6" r="J135"/>
  <c r="J132"/>
  <c r="J152"/>
  <c i="7" r="J133"/>
  <c r="J185"/>
  <c i="3" r="BK288"/>
  <c r="J319"/>
  <c r="J303"/>
  <c r="BK248"/>
  <c i="4" r="BK109"/>
  <c i="5" r="J93"/>
  <c i="6" r="J142"/>
  <c r="BK141"/>
  <c i="7" r="BK158"/>
  <c r="BK127"/>
  <c r="BK115"/>
  <c i="2" r="BK223"/>
  <c r="BK133"/>
  <c i="3" r="BK286"/>
  <c r="J262"/>
  <c r="BK168"/>
  <c r="BK299"/>
  <c r="J290"/>
  <c r="J292"/>
  <c i="4" r="BK97"/>
  <c i="6" r="J114"/>
  <c r="J106"/>
  <c i="7" r="BK150"/>
  <c r="BK123"/>
  <c r="J110"/>
  <c i="2" r="J256"/>
  <c r="BK151"/>
  <c r="J106"/>
  <c i="3" r="J258"/>
  <c r="J353"/>
  <c r="BK172"/>
  <c r="BK287"/>
  <c i="4" r="J109"/>
  <c i="6" r="J148"/>
  <c r="BK100"/>
  <c r="BK118"/>
  <c i="7" r="BK142"/>
  <c r="BK141"/>
  <c r="J170"/>
  <c i="2" r="J390"/>
  <c r="BK328"/>
  <c r="J139"/>
  <c i="3" r="J351"/>
  <c r="J239"/>
  <c r="BK262"/>
  <c i="4" r="J106"/>
  <c i="6" r="BK122"/>
  <c r="BK114"/>
  <c i="7" r="BK162"/>
  <c i="2" r="J519"/>
  <c r="BK474"/>
  <c r="BK426"/>
  <c r="J395"/>
  <c r="BK345"/>
  <c r="BK290"/>
  <c r="BK123"/>
  <c i="3" r="BK254"/>
  <c r="BK255"/>
  <c r="J269"/>
  <c i="4" r="J113"/>
  <c i="6" r="BK133"/>
  <c r="J104"/>
  <c i="7" r="J105"/>
  <c r="J130"/>
  <c i="3" r="BK251"/>
  <c r="BK264"/>
  <c r="J263"/>
  <c r="J273"/>
  <c i="4" r="J107"/>
  <c i="6" r="BK101"/>
  <c r="J129"/>
  <c i="7" r="BK103"/>
  <c r="J140"/>
  <c i="2" r="BK519"/>
  <c r="BK470"/>
  <c r="J449"/>
  <c r="J412"/>
  <c r="J372"/>
  <c r="J319"/>
  <c r="BK201"/>
  <c r="BK100"/>
  <c i="3" r="J275"/>
  <c r="J283"/>
  <c i="4" r="J93"/>
  <c i="6" r="J159"/>
  <c r="BK109"/>
  <c i="7" r="BK136"/>
  <c r="BK131"/>
  <c i="2" r="BK261"/>
  <c r="BK160"/>
  <c i="3" r="BK342"/>
  <c r="J291"/>
  <c r="BK301"/>
  <c r="J235"/>
  <c i="5" r="J119"/>
  <c i="6" r="J155"/>
  <c i="7" r="BK122"/>
  <c r="BK124"/>
  <c r="BK112"/>
  <c i="3" r="J261"/>
  <c r="BK256"/>
  <c r="J259"/>
  <c i="4" r="BK120"/>
  <c i="5" r="BK128"/>
  <c i="6" r="BK139"/>
  <c i="7" r="BK121"/>
  <c r="J115"/>
  <c r="J145"/>
  <c i="2" r="J204"/>
  <c r="BK112"/>
  <c i="3" r="BK198"/>
  <c r="BK333"/>
  <c r="BK324"/>
  <c r="J241"/>
  <c i="4" r="J120"/>
  <c i="5" r="J128"/>
  <c i="6" r="J150"/>
  <c r="BK152"/>
  <c i="7" r="BK145"/>
  <c r="J161"/>
  <c r="BK146"/>
  <c r="BK139"/>
  <c i="2" r="J201"/>
  <c r="BK117"/>
  <c i="3" r="BK319"/>
  <c r="BK295"/>
  <c r="J281"/>
  <c i="4" r="BK118"/>
  <c i="6" r="J136"/>
  <c r="BK131"/>
  <c r="BK120"/>
  <c i="7" r="BK187"/>
  <c r="J148"/>
  <c r="J123"/>
  <c i="2" r="BK354"/>
  <c r="BK298"/>
  <c r="J210"/>
  <c i="3" r="BK240"/>
  <c r="BK292"/>
  <c r="BK202"/>
  <c r="J245"/>
  <c i="5" r="BK101"/>
  <c i="6" r="BK104"/>
  <c r="BK142"/>
  <c i="7" r="BK171"/>
  <c r="BK156"/>
  <c r="BK157"/>
  <c i="2" r="J518"/>
  <c r="BK458"/>
  <c r="BK435"/>
  <c r="BK403"/>
  <c r="BK359"/>
  <c r="J307"/>
  <c r="J160"/>
  <c i="3" r="J333"/>
  <c r="BK344"/>
  <c r="J254"/>
  <c r="BK252"/>
  <c i="5" r="J101"/>
  <c i="6" r="J100"/>
  <c r="BK126"/>
  <c i="7" r="J137"/>
  <c r="BK164"/>
  <c i="3" r="J256"/>
  <c r="J302"/>
  <c r="J329"/>
  <c r="BK235"/>
  <c i="4" r="BK105"/>
  <c i="6" r="J105"/>
  <c r="J102"/>
  <c i="7" r="BK138"/>
  <c r="BK170"/>
  <c r="J124"/>
  <c i="2" r="BK518"/>
  <c r="J478"/>
  <c r="J440"/>
  <c r="J403"/>
  <c r="J359"/>
  <c r="BK324"/>
  <c r="BK235"/>
  <c i="3" r="J294"/>
  <c r="BK351"/>
  <c r="J320"/>
  <c r="J286"/>
  <c i="4" r="J117"/>
  <c i="6" r="BK111"/>
  <c r="J137"/>
  <c i="7" r="J144"/>
  <c r="J114"/>
  <c r="J162"/>
  <c i="2" r="BK241"/>
  <c r="J145"/>
  <c i="3" r="BK270"/>
  <c r="J311"/>
  <c r="J287"/>
  <c r="J180"/>
  <c r="BK307"/>
  <c i="4" r="J103"/>
  <c i="6" r="BK137"/>
  <c i="7" r="J139"/>
  <c r="BK130"/>
  <c i="3" r="BK316"/>
  <c r="BK227"/>
  <c r="J288"/>
  <c r="J307"/>
  <c r="J318"/>
  <c i="4" r="BK93"/>
  <c i="6" r="BK116"/>
  <c r="J123"/>
  <c i="7" r="BK147"/>
  <c r="J128"/>
  <c r="BK104"/>
  <c r="J180"/>
  <c i="2" r="BK149"/>
  <c i="3" r="J326"/>
  <c r="J348"/>
  <c r="J298"/>
  <c r="J101"/>
  <c r="J164"/>
  <c i="4" r="J129"/>
  <c i="5" r="BK93"/>
  <c i="6" r="BK121"/>
  <c i="7" r="J166"/>
  <c r="J129"/>
  <c r="J146"/>
  <c i="2" r="F36"/>
  <c i="7" r="J159"/>
  <c r="J136"/>
  <c r="J183"/>
  <c i="2" r="BK343"/>
  <c r="BK275"/>
  <c r="J123"/>
  <c i="3" r="BK267"/>
  <c r="BK101"/>
  <c i="4" r="BK113"/>
  <c i="6" r="BK136"/>
  <c r="BK155"/>
  <c r="J141"/>
  <c i="7" r="J135"/>
  <c r="BK114"/>
  <c i="5" l="1" r="T92"/>
  <c r="R92"/>
  <c r="P92"/>
  <c i="3" r="P234"/>
  <c r="BK341"/>
  <c r="J341"/>
  <c r="J70"/>
  <c i="4" r="BK108"/>
  <c r="J108"/>
  <c r="J67"/>
  <c i="5" r="T114"/>
  <c i="6" r="R97"/>
  <c r="R124"/>
  <c r="T140"/>
  <c r="P149"/>
  <c i="7" r="BK149"/>
  <c r="J149"/>
  <c r="J70"/>
  <c i="2" r="R99"/>
  <c r="T333"/>
  <c r="R482"/>
  <c r="BK522"/>
  <c r="J522"/>
  <c r="J75"/>
  <c i="3" r="T234"/>
  <c r="P341"/>
  <c i="4" r="P108"/>
  <c i="5" r="BK114"/>
  <c r="J114"/>
  <c r="J67"/>
  <c i="6" r="P127"/>
  <c r="T144"/>
  <c i="7" r="P102"/>
  <c r="T107"/>
  <c r="P113"/>
  <c r="T152"/>
  <c r="P172"/>
  <c i="2" r="P246"/>
  <c r="R416"/>
  <c r="P517"/>
  <c i="3" r="R95"/>
  <c r="T207"/>
  <c r="T323"/>
  <c r="R350"/>
  <c i="4" r="R92"/>
  <c r="R102"/>
  <c i="5" r="P127"/>
  <c i="6" r="T127"/>
  <c r="R144"/>
  <c i="7" r="P120"/>
  <c r="P149"/>
  <c r="BK167"/>
  <c r="J167"/>
  <c r="J72"/>
  <c r="R172"/>
  <c i="2" r="T99"/>
  <c r="BK333"/>
  <c r="J333"/>
  <c r="J69"/>
  <c r="T416"/>
  <c r="P522"/>
  <c i="3" r="T95"/>
  <c r="P207"/>
  <c r="P323"/>
  <c r="BK350"/>
  <c r="J350"/>
  <c r="J71"/>
  <c i="4" r="T92"/>
  <c r="T102"/>
  <c i="5" r="R127"/>
  <c i="6" r="P97"/>
  <c r="P124"/>
  <c r="P140"/>
  <c r="BK149"/>
  <c r="J149"/>
  <c r="J70"/>
  <c i="7" r="P107"/>
  <c r="R120"/>
  <c r="T149"/>
  <c r="R167"/>
  <c r="T172"/>
  <c i="2" r="R246"/>
  <c r="BK416"/>
  <c r="J416"/>
  <c r="J70"/>
  <c r="P482"/>
  <c r="T522"/>
  <c i="3" r="R234"/>
  <c r="R341"/>
  <c i="4" r="P92"/>
  <c r="BK102"/>
  <c r="J102"/>
  <c r="J66"/>
  <c i="5" r="P114"/>
  <c r="P91"/>
  <c r="P90"/>
  <c i="1" r="AU59"/>
  <c i="6" r="R127"/>
  <c r="P144"/>
  <c i="7" r="T102"/>
  <c r="BK113"/>
  <c r="J113"/>
  <c r="J67"/>
  <c r="R113"/>
  <c r="P152"/>
  <c r="BK172"/>
  <c r="J172"/>
  <c r="J73"/>
  <c r="T177"/>
  <c i="2" r="P99"/>
  <c r="R333"/>
  <c r="T482"/>
  <c r="R517"/>
  <c i="3" r="BK234"/>
  <c r="J234"/>
  <c r="J68"/>
  <c r="T341"/>
  <c i="4" r="BK92"/>
  <c r="J92"/>
  <c r="J65"/>
  <c r="P102"/>
  <c i="5" r="R114"/>
  <c r="R91"/>
  <c r="R90"/>
  <c i="6" r="T97"/>
  <c r="T124"/>
  <c r="R140"/>
  <c r="R149"/>
  <c i="7" r="BK102"/>
  <c r="J102"/>
  <c r="J64"/>
  <c r="R107"/>
  <c r="T113"/>
  <c r="R152"/>
  <c r="BK177"/>
  <c r="J177"/>
  <c r="J75"/>
  <c i="2" r="T246"/>
  <c r="P416"/>
  <c r="R522"/>
  <c i="3" r="P95"/>
  <c r="R207"/>
  <c r="R323"/>
  <c r="T350"/>
  <c i="4" r="T108"/>
  <c r="T91"/>
  <c r="T90"/>
  <c i="5" r="T127"/>
  <c i="6" r="BK127"/>
  <c r="J127"/>
  <c r="J66"/>
  <c r="BK144"/>
  <c r="J144"/>
  <c r="J68"/>
  <c i="7" r="R102"/>
  <c r="BK120"/>
  <c r="J120"/>
  <c r="J69"/>
  <c r="BK152"/>
  <c r="J152"/>
  <c r="J71"/>
  <c r="P167"/>
  <c r="P177"/>
  <c i="2" r="BK99"/>
  <c r="BK246"/>
  <c r="J246"/>
  <c r="J68"/>
  <c r="P333"/>
  <c r="BK482"/>
  <c r="J482"/>
  <c r="J71"/>
  <c r="BK517"/>
  <c r="BK516"/>
  <c r="J516"/>
  <c r="J73"/>
  <c r="T517"/>
  <c r="T516"/>
  <c i="3" r="BK95"/>
  <c r="BK207"/>
  <c r="J207"/>
  <c r="J67"/>
  <c r="BK323"/>
  <c r="J323"/>
  <c r="J69"/>
  <c r="P350"/>
  <c i="4" r="R108"/>
  <c r="R91"/>
  <c r="R90"/>
  <c i="5" r="BK127"/>
  <c r="J127"/>
  <c r="J68"/>
  <c i="6" r="BK97"/>
  <c r="J97"/>
  <c r="J64"/>
  <c r="BK124"/>
  <c r="J124"/>
  <c r="J65"/>
  <c r="BK140"/>
  <c r="J140"/>
  <c r="J67"/>
  <c r="T149"/>
  <c i="7" r="BK107"/>
  <c r="J107"/>
  <c r="J65"/>
  <c r="T120"/>
  <c r="R149"/>
  <c r="T167"/>
  <c r="R177"/>
  <c i="5" r="BK92"/>
  <c r="J92"/>
  <c r="J65"/>
  <c i="6" r="BK158"/>
  <c r="J158"/>
  <c r="J74"/>
  <c i="2" r="BK513"/>
  <c r="J513"/>
  <c r="J72"/>
  <c i="5" r="BK106"/>
  <c r="J106"/>
  <c r="J66"/>
  <c i="6" r="BK156"/>
  <c r="J156"/>
  <c r="J73"/>
  <c i="7" r="BK175"/>
  <c r="J175"/>
  <c r="J74"/>
  <c i="6" r="BK154"/>
  <c r="J154"/>
  <c r="J72"/>
  <c i="7" r="BK111"/>
  <c r="J111"/>
  <c r="J66"/>
  <c r="BK118"/>
  <c r="J118"/>
  <c r="J68"/>
  <c r="BK182"/>
  <c r="J182"/>
  <c r="J77"/>
  <c r="BK186"/>
  <c r="J186"/>
  <c r="J79"/>
  <c i="2" r="BK234"/>
  <c r="J234"/>
  <c r="J66"/>
  <c r="BK240"/>
  <c r="J240"/>
  <c r="J67"/>
  <c i="4" r="BK132"/>
  <c r="J132"/>
  <c r="J68"/>
  <c i="6" r="BK147"/>
  <c r="J147"/>
  <c r="J69"/>
  <c i="7" r="BK184"/>
  <c r="J184"/>
  <c r="J78"/>
  <c i="3" r="BK201"/>
  <c r="J201"/>
  <c r="J66"/>
  <c i="6" r="BK96"/>
  <c r="J96"/>
  <c r="J63"/>
  <c i="7" r="E89"/>
  <c r="F98"/>
  <c r="BE105"/>
  <c r="BE106"/>
  <c r="BE109"/>
  <c r="BE110"/>
  <c r="BE126"/>
  <c r="BE127"/>
  <c r="BE128"/>
  <c r="BE134"/>
  <c r="BE135"/>
  <c r="BE136"/>
  <c r="BE138"/>
  <c r="BE141"/>
  <c r="BE155"/>
  <c r="BE160"/>
  <c r="BE162"/>
  <c r="BE169"/>
  <c r="BE176"/>
  <c r="J56"/>
  <c r="F97"/>
  <c r="BE103"/>
  <c r="BE104"/>
  <c r="BE108"/>
  <c r="BE115"/>
  <c r="BE125"/>
  <c r="BE129"/>
  <c r="BE131"/>
  <c r="BE133"/>
  <c r="BE137"/>
  <c r="BE139"/>
  <c r="BE147"/>
  <c r="BE150"/>
  <c r="BE154"/>
  <c r="BE161"/>
  <c r="BE163"/>
  <c r="BE174"/>
  <c r="BE178"/>
  <c r="BE179"/>
  <c r="BE183"/>
  <c r="BE112"/>
  <c r="BE116"/>
  <c r="BE117"/>
  <c r="BE119"/>
  <c r="BE121"/>
  <c r="BE122"/>
  <c r="BE123"/>
  <c r="BE142"/>
  <c r="BE143"/>
  <c r="BE145"/>
  <c r="BE148"/>
  <c r="BE151"/>
  <c r="BE153"/>
  <c r="BE156"/>
  <c r="BE157"/>
  <c r="BE164"/>
  <c r="BE166"/>
  <c r="BE168"/>
  <c r="BE170"/>
  <c r="BE173"/>
  <c r="BE180"/>
  <c r="BE185"/>
  <c r="BE187"/>
  <c r="BE114"/>
  <c r="BE124"/>
  <c r="BE130"/>
  <c r="BE132"/>
  <c r="BE140"/>
  <c r="BE144"/>
  <c r="BE146"/>
  <c r="BE158"/>
  <c r="BE159"/>
  <c r="BE165"/>
  <c r="BE171"/>
  <c i="6" r="J90"/>
  <c r="BE98"/>
  <c r="BE101"/>
  <c r="BE105"/>
  <c r="BE109"/>
  <c r="BE117"/>
  <c r="BE118"/>
  <c r="BE132"/>
  <c r="BE148"/>
  <c r="BE150"/>
  <c r="E84"/>
  <c r="F93"/>
  <c r="BE99"/>
  <c r="BE100"/>
  <c r="BE102"/>
  <c r="BE123"/>
  <c r="BE131"/>
  <c r="BE145"/>
  <c r="BE146"/>
  <c r="BE103"/>
  <c r="BE106"/>
  <c r="BE119"/>
  <c r="BE121"/>
  <c i="5" r="BK91"/>
  <c r="BK90"/>
  <c r="J90"/>
  <c r="J63"/>
  <c i="6" r="BE104"/>
  <c r="BE108"/>
  <c r="BE110"/>
  <c r="BE115"/>
  <c r="BE135"/>
  <c r="BE159"/>
  <c r="F92"/>
  <c r="BE111"/>
  <c r="BE114"/>
  <c r="BE137"/>
  <c r="BE151"/>
  <c r="BE155"/>
  <c r="BE107"/>
  <c r="BE129"/>
  <c r="BE136"/>
  <c r="BE138"/>
  <c r="BE139"/>
  <c r="BE122"/>
  <c r="BE125"/>
  <c r="BE126"/>
  <c r="BE134"/>
  <c r="BE143"/>
  <c r="BE152"/>
  <c r="BE112"/>
  <c r="BE113"/>
  <c r="BE116"/>
  <c r="BE120"/>
  <c r="BE128"/>
  <c r="BE130"/>
  <c r="BE133"/>
  <c r="BE141"/>
  <c r="BE142"/>
  <c r="BE157"/>
  <c i="5" r="F59"/>
  <c r="BE101"/>
  <c r="E50"/>
  <c r="BE93"/>
  <c r="BE119"/>
  <c r="BE128"/>
  <c r="F86"/>
  <c r="BE95"/>
  <c r="BE107"/>
  <c r="BE129"/>
  <c r="BE134"/>
  <c r="J84"/>
  <c r="BE115"/>
  <c i="4" r="BE133"/>
  <c r="F58"/>
  <c r="BE93"/>
  <c r="BE95"/>
  <c r="BE129"/>
  <c r="J84"/>
  <c r="BE105"/>
  <c r="BE126"/>
  <c i="3" r="J95"/>
  <c r="J65"/>
  <c i="4" r="F59"/>
  <c r="BE107"/>
  <c r="BE120"/>
  <c r="BE123"/>
  <c r="E50"/>
  <c r="BE97"/>
  <c r="BE109"/>
  <c r="BE113"/>
  <c r="BE114"/>
  <c r="BE115"/>
  <c r="BE116"/>
  <c r="BE117"/>
  <c r="BE118"/>
  <c r="BE103"/>
  <c r="BE106"/>
  <c i="3" r="E50"/>
  <c r="BE130"/>
  <c r="BE211"/>
  <c r="BE254"/>
  <c r="BE257"/>
  <c r="BE259"/>
  <c r="BE262"/>
  <c r="BE266"/>
  <c r="BE290"/>
  <c r="BE298"/>
  <c r="BE299"/>
  <c r="BE301"/>
  <c r="BE302"/>
  <c r="BE303"/>
  <c r="BE305"/>
  <c i="2" r="J99"/>
  <c r="J65"/>
  <c i="3" r="BE96"/>
  <c r="BE195"/>
  <c r="BE198"/>
  <c r="BE231"/>
  <c r="BE249"/>
  <c r="BE251"/>
  <c r="BE252"/>
  <c r="BE256"/>
  <c r="BE264"/>
  <c r="BE292"/>
  <c r="F89"/>
  <c r="BE146"/>
  <c r="BE164"/>
  <c r="BE208"/>
  <c r="BE263"/>
  <c r="BE269"/>
  <c r="BE270"/>
  <c r="BE272"/>
  <c r="BE276"/>
  <c r="BE287"/>
  <c r="BE313"/>
  <c r="BE314"/>
  <c r="BE318"/>
  <c r="BE319"/>
  <c i="2" r="J517"/>
  <c r="J74"/>
  <c i="3" r="F90"/>
  <c r="BE106"/>
  <c r="BE111"/>
  <c r="BE117"/>
  <c r="BE157"/>
  <c r="BE162"/>
  <c r="BE216"/>
  <c r="BE240"/>
  <c r="BE241"/>
  <c r="BE245"/>
  <c r="BE248"/>
  <c r="BE261"/>
  <c r="BE273"/>
  <c r="BE275"/>
  <c r="BE288"/>
  <c r="BE316"/>
  <c r="BE342"/>
  <c r="BE155"/>
  <c r="BE172"/>
  <c r="BE180"/>
  <c r="BE186"/>
  <c r="BE190"/>
  <c r="BE202"/>
  <c r="BE219"/>
  <c r="BE223"/>
  <c r="BE227"/>
  <c r="BE267"/>
  <c r="BE278"/>
  <c r="BE281"/>
  <c r="BE294"/>
  <c r="BE296"/>
  <c r="BE307"/>
  <c r="BE324"/>
  <c r="BE326"/>
  <c r="BE329"/>
  <c r="J56"/>
  <c r="BE101"/>
  <c r="BE121"/>
  <c r="BE135"/>
  <c r="BE255"/>
  <c r="BE268"/>
  <c r="BE283"/>
  <c r="BE284"/>
  <c r="BE286"/>
  <c r="BE315"/>
  <c r="BE322"/>
  <c r="BE344"/>
  <c r="BE348"/>
  <c r="BE351"/>
  <c r="BE353"/>
  <c r="BE168"/>
  <c r="BE291"/>
  <c r="BE317"/>
  <c r="BE320"/>
  <c r="BE125"/>
  <c r="BE140"/>
  <c r="BE235"/>
  <c r="BE239"/>
  <c r="BE258"/>
  <c r="BE295"/>
  <c r="BE311"/>
  <c r="BE333"/>
  <c r="BE335"/>
  <c r="BE337"/>
  <c i="2" r="E50"/>
  <c r="J56"/>
  <c r="F59"/>
  <c r="BE100"/>
  <c r="BE106"/>
  <c r="BE112"/>
  <c r="BE117"/>
  <c r="BE123"/>
  <c r="BE128"/>
  <c r="BE133"/>
  <c r="BE139"/>
  <c r="BE145"/>
  <c r="BE149"/>
  <c r="BE151"/>
  <c r="BE160"/>
  <c r="BE171"/>
  <c r="BE180"/>
  <c r="BE184"/>
  <c r="BE189"/>
  <c r="BE192"/>
  <c r="BE201"/>
  <c r="BE204"/>
  <c r="BE210"/>
  <c r="BE223"/>
  <c r="BE235"/>
  <c r="BE241"/>
  <c r="BE247"/>
  <c r="BE256"/>
  <c r="BE261"/>
  <c r="BE270"/>
  <c r="BE275"/>
  <c r="BE280"/>
  <c r="BE285"/>
  <c r="BE290"/>
  <c r="BE294"/>
  <c r="BE298"/>
  <c r="BE307"/>
  <c r="BE313"/>
  <c r="BE319"/>
  <c r="BE324"/>
  <c r="BE328"/>
  <c r="BE334"/>
  <c r="BE338"/>
  <c r="BE343"/>
  <c r="BE345"/>
  <c r="BE350"/>
  <c r="BE354"/>
  <c r="BE359"/>
  <c r="BE363"/>
  <c r="BE368"/>
  <c r="BE372"/>
  <c r="BE377"/>
  <c r="BE381"/>
  <c r="BE386"/>
  <c r="BE390"/>
  <c r="BE395"/>
  <c r="BE399"/>
  <c r="BE403"/>
  <c r="BE407"/>
  <c r="BE412"/>
  <c r="BE417"/>
  <c r="BE422"/>
  <c r="BE426"/>
  <c r="BE431"/>
  <c r="BE435"/>
  <c r="BE440"/>
  <c r="BE444"/>
  <c r="BE449"/>
  <c r="BE454"/>
  <c r="BE458"/>
  <c r="BE462"/>
  <c r="BE466"/>
  <c r="BE470"/>
  <c r="BE474"/>
  <c r="BE478"/>
  <c r="BE483"/>
  <c r="BE490"/>
  <c r="BE502"/>
  <c r="BE514"/>
  <c r="BE518"/>
  <c r="BE519"/>
  <c r="BE521"/>
  <c r="BE523"/>
  <c r="BE524"/>
  <c r="BE525"/>
  <c i="1" r="AW56"/>
  <c r="BC56"/>
  <c r="BA56"/>
  <c r="BB56"/>
  <c r="BD56"/>
  <c i="6" r="F39"/>
  <c i="1" r="BD60"/>
  <c i="6" r="F38"/>
  <c i="1" r="BC60"/>
  <c i="4" r="F38"/>
  <c i="1" r="BC58"/>
  <c i="5" r="F38"/>
  <c i="1" r="BC59"/>
  <c i="6" r="F37"/>
  <c i="1" r="BB60"/>
  <c i="3" r="J36"/>
  <c i="1" r="AW57"/>
  <c i="4" r="F39"/>
  <c i="1" r="BD58"/>
  <c i="3" r="F36"/>
  <c i="1" r="BA57"/>
  <c i="3" r="F38"/>
  <c i="1" r="BC57"/>
  <c i="5" r="J36"/>
  <c i="1" r="AW59"/>
  <c i="7" r="F37"/>
  <c i="1" r="BB61"/>
  <c i="7" r="J36"/>
  <c i="1" r="AW61"/>
  <c i="6" r="F36"/>
  <c i="1" r="BA60"/>
  <c i="7" r="F36"/>
  <c i="1" r="BA61"/>
  <c i="5" r="F37"/>
  <c i="1" r="BB59"/>
  <c i="7" r="F39"/>
  <c i="1" r="BD61"/>
  <c i="4" r="F37"/>
  <c i="1" r="BB58"/>
  <c i="4" r="F36"/>
  <c i="1" r="BA58"/>
  <c i="5" r="F39"/>
  <c i="1" r="BD59"/>
  <c i="5" r="F36"/>
  <c i="1" r="BA59"/>
  <c i="6" r="J36"/>
  <c i="1" r="AW60"/>
  <c i="3" r="F37"/>
  <c i="1" r="BB57"/>
  <c i="3" r="F39"/>
  <c i="1" r="BD57"/>
  <c r="AS54"/>
  <c i="4" r="J36"/>
  <c i="1" r="AW58"/>
  <c i="7" r="F38"/>
  <c i="1" r="BC61"/>
  <c i="2" l="1" r="T98"/>
  <c r="T97"/>
  <c r="R98"/>
  <c i="6" r="P96"/>
  <c i="1" r="AU60"/>
  <c i="2" r="P516"/>
  <c i="4" r="P91"/>
  <c r="P90"/>
  <c i="1" r="AU58"/>
  <c i="2" r="BK98"/>
  <c r="J98"/>
  <c r="J64"/>
  <c i="7" r="R101"/>
  <c i="2" r="R516"/>
  <c i="3" r="BK94"/>
  <c r="J94"/>
  <c r="J64"/>
  <c i="7" r="T101"/>
  <c i="3" r="T94"/>
  <c r="T93"/>
  <c i="6" r="R96"/>
  <c i="3" r="P94"/>
  <c r="P93"/>
  <c i="1" r="AU57"/>
  <c i="6" r="T96"/>
  <c i="2" r="P98"/>
  <c r="P97"/>
  <c i="1" r="AU56"/>
  <c i="3" r="R94"/>
  <c r="R93"/>
  <c i="7" r="P101"/>
  <c i="1" r="AU61"/>
  <c i="5" r="T91"/>
  <c r="T90"/>
  <c i="7" r="BK101"/>
  <c r="J101"/>
  <c r="J63"/>
  <c i="4" r="BK91"/>
  <c r="J91"/>
  <c r="J64"/>
  <c i="5" r="J91"/>
  <c r="J64"/>
  <c i="1" r="BA55"/>
  <c r="AW55"/>
  <c i="3" r="J35"/>
  <c i="1" r="AV57"/>
  <c r="AT57"/>
  <c i="7" r="F35"/>
  <c i="1" r="AZ61"/>
  <c i="6" r="F35"/>
  <c i="1" r="AZ60"/>
  <c i="5" r="J32"/>
  <c i="1" r="AG59"/>
  <c i="2" r="J35"/>
  <c i="1" r="AV56"/>
  <c r="AT56"/>
  <c i="6" r="J32"/>
  <c i="1" r="AG60"/>
  <c i="3" r="F35"/>
  <c i="1" r="AZ57"/>
  <c i="4" r="J35"/>
  <c i="1" r="AV58"/>
  <c r="AT58"/>
  <c i="7" r="J35"/>
  <c i="1" r="AV61"/>
  <c r="AT61"/>
  <c i="5" r="J35"/>
  <c i="1" r="AV59"/>
  <c r="AT59"/>
  <c i="2" r="F35"/>
  <c i="1" r="AZ56"/>
  <c i="4" r="F35"/>
  <c i="1" r="AZ58"/>
  <c i="5" r="F35"/>
  <c i="1" r="AZ59"/>
  <c r="BD55"/>
  <c r="BD54"/>
  <c r="W33"/>
  <c r="BC55"/>
  <c r="AY55"/>
  <c r="BB55"/>
  <c r="AX55"/>
  <c i="6" r="J35"/>
  <c i="1" r="AV60"/>
  <c r="AT60"/>
  <c i="2" l="1" r="R97"/>
  <c i="3" r="BK93"/>
  <c r="J93"/>
  <c r="J63"/>
  <c i="2" r="BK97"/>
  <c r="J97"/>
  <c r="J63"/>
  <c i="4" r="BK90"/>
  <c r="J90"/>
  <c i="1" r="AN60"/>
  <c r="AN59"/>
  <c i="6" r="J41"/>
  <c i="5" r="J41"/>
  <c i="1" r="BB54"/>
  <c r="W31"/>
  <c r="AZ55"/>
  <c r="AV55"/>
  <c r="AT55"/>
  <c i="4" r="J32"/>
  <c i="1" r="AG58"/>
  <c r="AU55"/>
  <c r="AU54"/>
  <c i="7" r="J32"/>
  <c i="1" r="AG61"/>
  <c r="BA54"/>
  <c r="W30"/>
  <c r="BC54"/>
  <c r="W32"/>
  <c i="4" l="1" r="J41"/>
  <c i="7" r="J41"/>
  <c i="4" r="J63"/>
  <c i="1" r="AN58"/>
  <c r="AN61"/>
  <c i="3" r="J32"/>
  <c i="1" r="AG57"/>
  <c r="AN57"/>
  <c r="AY54"/>
  <c i="2" r="J32"/>
  <c i="1" r="AG56"/>
  <c r="AN56"/>
  <c r="AW54"/>
  <c r="AK30"/>
  <c r="AZ54"/>
  <c r="W29"/>
  <c r="AX54"/>
  <c i="2" l="1" r="J41"/>
  <c i="3" r="J41"/>
  <c i="1" r="AV54"/>
  <c r="AK29"/>
  <c r="AG55"/>
  <c r="AG54"/>
  <c r="AK26"/>
  <c l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<sst xmlns="http://schemas.openxmlformats.org/spreadsheetml/2006/main">
  <si>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</si>
  <si>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</si>
  <si>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</si>
  <si>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</si>
  <si>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</si>
  <si>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{915bf14e-70f0-4bfc-b514-e0cfb7c167ce}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</si>
  <si>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</si>
  <si>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</si>
  <si>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</si>
  <si>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</si>
  <si>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</si>
  <si>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</si>
  <si>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</si>
  <si>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</si>
  <si>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</si>
  <si>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</si>
  <si>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</si>
  <si>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komunikací, výměna vodovodu a opravy na kanalizaci v Klatovech 2025, 1. část</t>
  </si>
  <si>
    <t>KSO:</t>
  </si>
  <si>
    <t/>
  </si>
  <si>
    <t>CC-CZ:</t>
  </si>
  <si>
    <t>Místo:</t>
  </si>
  <si>
    <t>KLATOVY</t>
  </si>
  <si>
    <t>Datum:</t>
  </si>
  <si>
    <t>2. 12. 2024</t>
  </si>
  <si>
    <t>Zadavatel:</t>
  </si>
  <si>
    <t>IČ:</t>
  </si>
  <si>
    <t>00255661</t>
  </si>
  <si>
    <t>Město Klatovy</t>
  </si>
  <si>
    <t>DIČ:</t>
  </si>
  <si>
    <t>CZ00255661</t>
  </si>
  <si>
    <t>Uchazeč:</t>
  </si>
  <si>
    <t>Vyplň údaj</t>
  </si>
  <si>
    <t>Projektant:</t>
  </si>
  <si>
    <t>Ing. Tomáš Macán</t>
  </si>
  <si>
    <t>True</t>
  </si>
  <si>
    <t>Zpracovatel:</t>
  </si>
  <si>
    <t>Žižkovský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</si>
  <si>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</si>
  <si>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</si>
  <si>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</si>
  <si>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</si>
  <si>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</si>
  <si>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</si>
  <si>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</si>
  <si>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</si>
  <si>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</si>
  <si>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</si>
  <si>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</si>
  <si>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</si>
  <si>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</si>
  <si>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</si>
  <si>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</si>
  <si>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</si>
  <si>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</si>
  <si>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</si>
  <si>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</si>
  <si>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</si>
  <si>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</si>
  <si>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</si>
  <si>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</si>
  <si>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</si>
  <si>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</si>
  <si>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</si>
  <si>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</si>
  <si>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</si>
  <si>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</si>
  <si>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</si>
  <si>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</si>
  <si>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</si>
  <si>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</si>
  <si>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</si>
  <si>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</si>
  <si>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</si>
  <si>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</si>
  <si>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</si>
  <si>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</si>
  <si>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</si>
  <si>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MK Alešova a Koperníkova ulice</t>
  </si>
  <si>
    <t>STA</t>
  </si>
  <si>
    <t>1</t>
  </si>
  <si>
    <t>{9a9ab09a-30c1-4321-b666-726b74d50706}</t>
  </si>
  <si>
    <t>2</t>
  </si>
  <si>
    <t>/</t>
  </si>
  <si>
    <t>SO 101-1</t>
  </si>
  <si>
    <t>KOMUNIKACE</t>
  </si>
  <si>
    <t>Soupis</t>
  </si>
  <si>
    <t>{140360a4-00a1-456b-86a8-27c187faf72b}</t>
  </si>
  <si>
    <t>SO 201-1</t>
  </si>
  <si>
    <t>VÝMĚNA VODOVODU</t>
  </si>
  <si>
    <t>{e35eb905-cb93-45c4-901f-7bf069435a0d}</t>
  </si>
  <si>
    <t>SO 301-1</t>
  </si>
  <si>
    <t>OPRAVY NA KANALIZACI</t>
  </si>
  <si>
    <t>{869e728e-6f66-4ad4-8e84-fcc29659c248}</t>
  </si>
  <si>
    <t>SO 401-1</t>
  </si>
  <si>
    <t>VRN V+K</t>
  </si>
  <si>
    <t>{61f73a49-fa26-4765-85b2-c64d76446486}</t>
  </si>
  <si>
    <t>SO 501-1</t>
  </si>
  <si>
    <t>VEŘEJNÉ OSVĚTLENÍ ALEŠOVA UL.</t>
  </si>
  <si>
    <t>{b45df8ea-9502-449b-a1bf-fd3f80b616d4}</t>
  </si>
  <si>
    <t>SO 601-1</t>
  </si>
  <si>
    <t>VEŘEJNÉ OSVĚTLENÍ KOPERNÍKOVA UL.</t>
  </si>
  <si>
    <t>{feb70ec1-0955-4a02-8e26-bf9aa7dbc376}</t>
  </si>
  <si>
    <t>odkop</t>
  </si>
  <si>
    <t>odkopávky</t>
  </si>
  <si>
    <t>m3</t>
  </si>
  <si>
    <t>1612,66</t>
  </si>
  <si>
    <t>hloub</t>
  </si>
  <si>
    <t>hloubení rýh</t>
  </si>
  <si>
    <t>341,9</t>
  </si>
  <si>
    <t>KRYCÍ LIST SOUPISU PRACÍ</t>
  </si>
  <si>
    <t>lože</t>
  </si>
  <si>
    <t>lože pod potrubí</t>
  </si>
  <si>
    <t>9,1</t>
  </si>
  <si>
    <t>obsyp</t>
  </si>
  <si>
    <t>obsyp potrubí</t>
  </si>
  <si>
    <t>27,3</t>
  </si>
  <si>
    <t>zásyp</t>
  </si>
  <si>
    <t>162,4</t>
  </si>
  <si>
    <t>sanace</t>
  </si>
  <si>
    <t>1127</t>
  </si>
  <si>
    <t>Objekt:</t>
  </si>
  <si>
    <t>01 - MK Alešova a Koperníkova ulice</t>
  </si>
  <si>
    <t>Soupis:</t>
  </si>
  <si>
    <t>SO 101-1 -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</si>
  <si>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</si>
  <si>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</si>
  <si>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</si>
  <si>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</si>
  <si>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</si>
  <si>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</si>
  <si>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</si>
  <si>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</si>
  <si>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</si>
  <si>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</si>
  <si>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</si>
  <si>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</si>
  <si>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</si>
  <si>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</si>
  <si>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</si>
  <si>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</si>
  <si>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</si>
  <si>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</si>
  <si>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</si>
  <si>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</si>
  <si>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</si>
  <si>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</si>
  <si>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</si>
  <si>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</si>
  <si>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</si>
  <si>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</si>
  <si>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</si>
  <si>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</si>
  <si>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</si>
  <si>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</si>
  <si>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</si>
  <si>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</si>
  <si>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</si>
  <si>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</si>
  <si>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113154553</t>
  </si>
  <si>
    <t>Frézování živičného podkladu nebo krytu s naložením hmot na dopravní prostředek plochy přes 2 000 do 10 000 m2 tloušťky vrstvy 50 mm</t>
  </si>
  <si>
    <t>m2</t>
  </si>
  <si>
    <t>CS ÚRS 2024 02</t>
  </si>
  <si>
    <t>4</t>
  </si>
  <si>
    <t>-1527487070</t>
  </si>
  <si>
    <t>Online PSC</t>
  </si>
  <si>
    <t>https://podminky.urs.cz/item/CS_URS_2024_02/113154553</t>
  </si>
  <si>
    <t>P</t>
  </si>
  <si>
    <t>Poznámka k položce:_x000d_
PAU T3, VIZ DOKLADY - ZPRÁVA Č. 43/2024</t>
  </si>
  <si>
    <t>VV</t>
  </si>
  <si>
    <t>komunikace</t>
  </si>
  <si>
    <t>2450</t>
  </si>
  <si>
    <t>Součet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</si>
  <si>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</si>
  <si>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</si>
  <si>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721940299</t>
  </si>
  <si>
    <t>https://podminky.urs.cz/item/CS_URS_2024_02/113107242</t>
  </si>
  <si>
    <t>Poznámka k položce:_x000d_
PAU T4, VIZ DOKLADY - ZPRÁVA Č. 43/2024</t>
  </si>
  <si>
    <t>3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</si>
  <si>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</si>
  <si>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</si>
  <si>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-527697324</t>
  </si>
  <si>
    <t>https://podminky.urs.cz/item/CS_URS_2024_02/113107241</t>
  </si>
  <si>
    <t>chodníky a sjezdy</t>
  </si>
  <si>
    <t>950+430-30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</si>
  <si>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</si>
  <si>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</si>
  <si>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1059218324</t>
  </si>
  <si>
    <t>https://podminky.urs.cz/item/CS_URS_2024_02/113106187</t>
  </si>
  <si>
    <t>Poznámka k položce:_x000d_
odvoz na mezideponii - bude předrceno a použito do sanace</t>
  </si>
  <si>
    <t>sjezd do Purkyňovy ulice</t>
  </si>
  <si>
    <t>30</t>
  </si>
  <si>
    <t>5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</si>
  <si>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</si>
  <si>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</si>
  <si>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-115183387</t>
  </si>
  <si>
    <t>https://podminky.urs.cz/item/CS_URS_2024_02/113106171</t>
  </si>
  <si>
    <t>Poznámka k položce:_x000d_
bude očištěno a znovu použito</t>
  </si>
  <si>
    <t>předpoklad - úpravy stávající dlažby ve vjezdech</t>
  </si>
  <si>
    <t>80</t>
  </si>
  <si>
    <t>6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</si>
  <si>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</si>
  <si>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</si>
  <si>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2003142481</t>
  </si>
  <si>
    <t>https://podminky.urs.cz/item/CS_URS_2024_02/113106161</t>
  </si>
  <si>
    <t>7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</si>
  <si>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</si>
  <si>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</si>
  <si>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659401471</t>
  </si>
  <si>
    <t>https://podminky.urs.cz/item/CS_URS_2024_02/113107224</t>
  </si>
  <si>
    <t>Poznámka k položce:_x000d_
odstranění na úroveň zemní pláně, průměrná tloušťka 320 mm_x000d_
Suť bude převezena na mezideponi a zpět použita do sanace aktiivní zóny.</t>
  </si>
  <si>
    <t>8</t>
  </si>
  <si>
    <t>113202111</t>
  </si>
  <si>
    <t>Vytrhání obrub s vybouráním lože, s přemístěním hmot na skládku na vzdálenost do 3 m nebo s naložením na dopravní prostředek z obrubníků betonových stojatých</t>
  </si>
  <si>
    <t>m</t>
  </si>
  <si>
    <t>-563684672</t>
  </si>
  <si>
    <t>https://podminky.urs.cz/item/CS_URS_2024_02/113202111</t>
  </si>
  <si>
    <t xml:space="preserve">Poznámka k položce:_x000d_
stávající betonové silniční obruby -  bude předrceno a použito do sanace</t>
  </si>
  <si>
    <t>betonové obruby</t>
  </si>
  <si>
    <t>683</t>
  </si>
  <si>
    <t>9</t>
  </si>
  <si>
    <t>003R</t>
  </si>
  <si>
    <t>Bourání uliční vpusti</t>
  </si>
  <si>
    <t>ks</t>
  </si>
  <si>
    <t>413165789</t>
  </si>
  <si>
    <t>11</t>
  </si>
  <si>
    <t>10</t>
  </si>
  <si>
    <t>004R</t>
  </si>
  <si>
    <t>zrušení přípojky UV včetně zaslepení na stávajícím řadu, odvozu a likvidace suti</t>
  </si>
  <si>
    <t>-1453849973</t>
  </si>
  <si>
    <t>Poznámka k položce:_x000d_
způsob zaslepení na stávajícím řadu bude konzutován s provozovatelem kanalizace</t>
  </si>
  <si>
    <t>002R</t>
  </si>
  <si>
    <t>Předrcení suti na mezideponii</t>
  </si>
  <si>
    <t>t</t>
  </si>
  <si>
    <t>-129695702</t>
  </si>
  <si>
    <t>Poznámka k položce:_x000d_
bude použita do sanace aktivní zóny komunikace</t>
  </si>
  <si>
    <t>suť - vytrhané betonové obruby</t>
  </si>
  <si>
    <t>140,015</t>
  </si>
  <si>
    <t>suť - vybourané betonové uliční vpusti</t>
  </si>
  <si>
    <t xml:space="preserve">suť -  betonová dlažba ze sjezdu do Purkyňovy ulice</t>
  </si>
  <si>
    <t>8,85</t>
  </si>
  <si>
    <t>122151106</t>
  </si>
  <si>
    <t>Odkopávky a prokopávky nezapažené strojně v hornině třídy těžitelnosti I skupiny 1 a 2 přes 1 000 do 5 000 m3</t>
  </si>
  <si>
    <t>965780542</t>
  </si>
  <si>
    <t>https://podminky.urs.cz/item/CS_URS_2024_02/122151106</t>
  </si>
  <si>
    <t xml:space="preserve">odkop pro sanaci aktivní zóny komunikace </t>
  </si>
  <si>
    <t>2450*1,15*0,4</t>
  </si>
  <si>
    <t>odkop pro spodní stavbu - chodníky</t>
  </si>
  <si>
    <t>950*0,25</t>
  </si>
  <si>
    <t>odkop pro spodní stavbu - sjezdy</t>
  </si>
  <si>
    <t>430*0,47</t>
  </si>
  <si>
    <t>odkop pro spodní stavbu - sjezd k zahrádkám</t>
  </si>
  <si>
    <t>98*0,47</t>
  </si>
  <si>
    <t>13</t>
  </si>
  <si>
    <t>132151104</t>
  </si>
  <si>
    <t>Hloubení nezapažených rýh šířky do 800 mm strojně s urovnáním dna do předepsaného profilu a spádu v hornině třídy těžitelnosti I skupiny 1 a 2 přes 100 m3</t>
  </si>
  <si>
    <t>-2129215038</t>
  </si>
  <si>
    <t>https://podminky.urs.cz/item/CS_URS_2024_02/132151104</t>
  </si>
  <si>
    <t>trativody</t>
  </si>
  <si>
    <t>604*0,5*0,45</t>
  </si>
  <si>
    <t>přípojky UV</t>
  </si>
  <si>
    <t>91*1*2</t>
  </si>
  <si>
    <t>UV</t>
  </si>
  <si>
    <t>24*1</t>
  </si>
  <si>
    <t>14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</si>
  <si>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</si>
  <si>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</si>
  <si>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69434197</t>
  </si>
  <si>
    <t>15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</si>
  <si>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</si>
  <si>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</si>
  <si>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-609996524</t>
  </si>
  <si>
    <t>https://podminky.urs.cz/item/CS_URS_2024_02/175151101</t>
  </si>
  <si>
    <t>91*1*0,3</t>
  </si>
  <si>
    <t>16</t>
  </si>
  <si>
    <t>M</t>
  </si>
  <si>
    <t>58337310</t>
  </si>
  <si>
    <t>štěrkopísek frakce 0/4</t>
  </si>
  <si>
    <t>-1376434800</t>
  </si>
  <si>
    <t>Poznámka k položce:_x000d_
materiál pro obsyp</t>
  </si>
  <si>
    <t>27,3*2 "Přepočtené koeficientem množství</t>
  </si>
  <si>
    <t>17</t>
  </si>
  <si>
    <t>174151101</t>
  </si>
  <si>
    <t>Zásyp sypaninou z jakékoliv horniny strojně s uložením výkopku ve vrstvách se zhutněním jam, šachet, rýh nebo kolem objektů v těchto vykopávkách</t>
  </si>
  <si>
    <t>-2022762322</t>
  </si>
  <si>
    <t>https://podminky.urs.cz/item/CS_URS_2024_02/174151101</t>
  </si>
  <si>
    <t>24*0,7</t>
  </si>
  <si>
    <t>-lože</t>
  </si>
  <si>
    <t>-obsyp</t>
  </si>
  <si>
    <t>18</t>
  </si>
  <si>
    <t>58344171</t>
  </si>
  <si>
    <t>štěrkodrť frakce 0/32</t>
  </si>
  <si>
    <t>-169530158</t>
  </si>
  <si>
    <t>zásyp*2</t>
  </si>
  <si>
    <t>19</t>
  </si>
  <si>
    <t>171151103</t>
  </si>
  <si>
    <t>Uložení sypanin do násypů strojně s rozprostřením sypaniny ve vrstvách a s hrubým urovnáním zhutněných z hornin soudržných jakékoliv třídy těžitelnosti</t>
  </si>
  <si>
    <t>1271529306</t>
  </si>
  <si>
    <t>https://podminky.urs.cz/item/CS_URS_2024_02/171151103</t>
  </si>
  <si>
    <t>Poznámka k položce:_x000d_
bude použita suť z mezideponie + doplnění kamenivem do frakce 0/125 mm</t>
  </si>
  <si>
    <t>sanace aktivní zóny komunikace v tl. 400 mm</t>
  </si>
  <si>
    <t>20</t>
  </si>
  <si>
    <t>58344229</t>
  </si>
  <si>
    <t>kamenivo do podkladních vrstev do frakce 0/125</t>
  </si>
  <si>
    <t>1673344480</t>
  </si>
  <si>
    <t>výpočet - doplnění chybějícího materiálu do sanace (přepočet 2t / m3)</t>
  </si>
  <si>
    <t>sanace*2</t>
  </si>
  <si>
    <t>-suť ze stávajících podkladních vrstev komunikace</t>
  </si>
  <si>
    <t>-1421</t>
  </si>
  <si>
    <t>-suť - vytrhané betonové obruby</t>
  </si>
  <si>
    <t>-140,015</t>
  </si>
  <si>
    <t>-suť - vybourané betonové uliční vpusti</t>
  </si>
  <si>
    <t>-11</t>
  </si>
  <si>
    <t xml:space="preserve">-suť -  betonová dlažba ze sjezdu do Purkyňovy ulice</t>
  </si>
  <si>
    <t>-8,85</t>
  </si>
  <si>
    <t>181951112</t>
  </si>
  <si>
    <t>Úprava pláně vyrovnáním výškových rozdílů strojně v hornině třídy těžitelnosti I, skupiny 1 až 3 se zhutněním</t>
  </si>
  <si>
    <t>-1133359521</t>
  </si>
  <si>
    <t>https://podminky.urs.cz/item/CS_URS_2024_02/181951112</t>
  </si>
  <si>
    <t>2450*1,15</t>
  </si>
  <si>
    <t>chodníky</t>
  </si>
  <si>
    <t>950</t>
  </si>
  <si>
    <t>sjezdy</t>
  </si>
  <si>
    <t>430</t>
  </si>
  <si>
    <t>sjezd k zahrádkám</t>
  </si>
  <si>
    <t>98</t>
  </si>
  <si>
    <t>Zakládání</t>
  </si>
  <si>
    <t>22</t>
  </si>
  <si>
    <t>212751106</t>
  </si>
  <si>
    <t>Trativod z drenážních trubek flexibilních PVC-U SN 4 perforace 360° včetně lože otevřený výkop DN 160 pro meliorace</t>
  </si>
  <si>
    <t>-1327222898</t>
  </si>
  <si>
    <t>https://podminky.urs.cz/item/CS_URS_2024_02/212751106</t>
  </si>
  <si>
    <t>604</t>
  </si>
  <si>
    <t>Vodorovné konstrukce</t>
  </si>
  <si>
    <t>23</t>
  </si>
  <si>
    <t>451541111</t>
  </si>
  <si>
    <t>Lože pod potrubí, stoky a drobné objekty v otevřeném výkopu ze štěrkodrtě do 0-63 mm</t>
  </si>
  <si>
    <t>456378963</t>
  </si>
  <si>
    <t>https://podminky.urs.cz/item/CS_URS_2024_02/451541111</t>
  </si>
  <si>
    <t>91*1*0,1</t>
  </si>
  <si>
    <t>Komunikace pozemní</t>
  </si>
  <si>
    <t>24</t>
  </si>
  <si>
    <t>564861111</t>
  </si>
  <si>
    <t>Podklad ze štěrkodrti ŠD s rozprostřením a zhutněním plochy přes 100 m2, po zhutnění tl. 200 mm</t>
  </si>
  <si>
    <t>1815237098</t>
  </si>
  <si>
    <t>https://podminky.urs.cz/item/CS_URS_2024_02/564861111</t>
  </si>
  <si>
    <t>25</t>
  </si>
  <si>
    <t>564952111</t>
  </si>
  <si>
    <t>Podklad z mechanicky zpevněného kameniva MZK (minerální beton) s rozprostřením a s hutněním, po zhutnění tl. 150 mm</t>
  </si>
  <si>
    <t>-1861491139</t>
  </si>
  <si>
    <t>https://podminky.urs.cz/item/CS_URS_2024_02/564952111</t>
  </si>
  <si>
    <t>26</t>
  </si>
  <si>
    <t>564951313</t>
  </si>
  <si>
    <t>Podklad nebo podsyp z betonového recyklátu s rozprostřením a zhutněním plochy přes 100 m2, po zhutnění tl. 150 mm</t>
  </si>
  <si>
    <t>-2113597534</t>
  </si>
  <si>
    <t>https://podminky.urs.cz/item/CS_URS_2024_02/564951313</t>
  </si>
  <si>
    <t>27</t>
  </si>
  <si>
    <t>577176121</t>
  </si>
  <si>
    <t>Asfaltový beton vrstva ložní ACL 22 (ABVH) s rozprostřením a zhutněním z nemodifikovaného asfaltu v pruhu šířky přes 3 m, po zhutnění tl. 80 mm</t>
  </si>
  <si>
    <t>1778479138</t>
  </si>
  <si>
    <t>https://podminky.urs.cz/item/CS_URS_2024_02/577176121</t>
  </si>
  <si>
    <t>28</t>
  </si>
  <si>
    <t>573231106</t>
  </si>
  <si>
    <t>Postřik spojovací PS bez posypu kamenivem ze silniční emulze, v množství 0,30 kg/m2</t>
  </si>
  <si>
    <t>-1594752309</t>
  </si>
  <si>
    <t>https://podminky.urs.cz/item/CS_URS_2024_02/573231106</t>
  </si>
  <si>
    <t>29</t>
  </si>
  <si>
    <t>577134221</t>
  </si>
  <si>
    <t>Asfaltový beton vrstva obrusná ACO 11 (ABS) s rozprostřením a se zhutněním z nemodifikovaného asfaltu v pruhu šířky přes 3 m tř. II, po zhutnění tl. 40 mm</t>
  </si>
  <si>
    <t>1746146290</t>
  </si>
  <si>
    <t>https://podminky.urs.cz/item/CS_URS_2024_02/577134221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</si>
  <si>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</si>
  <si>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</si>
  <si>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-28609497</t>
  </si>
  <si>
    <t>https://podminky.urs.cz/item/CS_URS_2024_02/596211113</t>
  </si>
  <si>
    <t>31</t>
  </si>
  <si>
    <t>59245018</t>
  </si>
  <si>
    <t>dlažba skladebná betonová 200x100mm tl 60mm přírodní</t>
  </si>
  <si>
    <t>-1313791272</t>
  </si>
  <si>
    <t>chodníky bez dlažby pro nevidomé</t>
  </si>
  <si>
    <t>(950-4)*1,02</t>
  </si>
  <si>
    <t>32</t>
  </si>
  <si>
    <t>59245006</t>
  </si>
  <si>
    <t>dlažba pro nevidomé betonová 200x100mm tl 60mm barevná</t>
  </si>
  <si>
    <t>-1851976444</t>
  </si>
  <si>
    <t>chodníky dlažba pro nevidomé</t>
  </si>
  <si>
    <t>4*1,02</t>
  </si>
  <si>
    <t>33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</si>
  <si>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</si>
  <si>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</si>
  <si>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1997997718</t>
  </si>
  <si>
    <t>https://podminky.urs.cz/item/CS_URS_2024_02/596212213</t>
  </si>
  <si>
    <t>předpoklad - úpravy stávající dlažby ve vjezdech - bude použita stávající očištěná dlažba</t>
  </si>
  <si>
    <t>34</t>
  </si>
  <si>
    <t>59245020</t>
  </si>
  <si>
    <t>dlažba skladebná betonová 200x100mm tl 80mm přírodní</t>
  </si>
  <si>
    <t>-1814058473</t>
  </si>
  <si>
    <t>sjezdy bez dlažby pro nevidomé</t>
  </si>
  <si>
    <t>(430-104)*1,02</t>
  </si>
  <si>
    <t>sjezd do Purkyňovy ulice bez dlažby pro nevidomé</t>
  </si>
  <si>
    <t>(30-6)*1,02</t>
  </si>
  <si>
    <t>35</t>
  </si>
  <si>
    <t>59245226</t>
  </si>
  <si>
    <t>dlažba pro nevidomé betonová 200x100mm tl 80mm barevná</t>
  </si>
  <si>
    <t>-9957407</t>
  </si>
  <si>
    <t>sjezdy dlažba pro nevidomé</t>
  </si>
  <si>
    <t>104*1,02</t>
  </si>
  <si>
    <t>sjezd do Purkyňovy ulice dlažba pro nevidomé</t>
  </si>
  <si>
    <t>6*1,02</t>
  </si>
  <si>
    <t>36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</si>
  <si>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</si>
  <si>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</si>
  <si>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-440771927</t>
  </si>
  <si>
    <t>https://podminky.urs.cz/item/CS_URS_2024_02/596412210</t>
  </si>
  <si>
    <t>37</t>
  </si>
  <si>
    <t>59246081</t>
  </si>
  <si>
    <t>dlažba plošná vegetační betonová 240x170mm tl 80mm přírodní</t>
  </si>
  <si>
    <t>-22203755</t>
  </si>
  <si>
    <t>98*1,02</t>
  </si>
  <si>
    <t>38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</si>
  <si>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</si>
  <si>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</si>
  <si>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-1886676765</t>
  </si>
  <si>
    <t>https://podminky.urs.cz/item/CS_URS_2024_02/591211111</t>
  </si>
  <si>
    <t>Poznámka k položce:_x000d_
bude použita stávající očištěná dlažba</t>
  </si>
  <si>
    <t>Trubní vedení</t>
  </si>
  <si>
    <t>39</t>
  </si>
  <si>
    <t>001R.1</t>
  </si>
  <si>
    <t>Napojení na přípojky UV na stávající kanalizaci</t>
  </si>
  <si>
    <t>-1964843222</t>
  </si>
  <si>
    <t>napojení na stávající řad</t>
  </si>
  <si>
    <t>40</t>
  </si>
  <si>
    <t>871313121</t>
  </si>
  <si>
    <t>Montáž kanalizačního potrubí z tvrdého PVC-U hladkého plnostěnného tuhost SN 8 DN 160</t>
  </si>
  <si>
    <t>796670990</t>
  </si>
  <si>
    <t>https://podminky.urs.cz/item/CS_URS_2024_02/871313121</t>
  </si>
  <si>
    <t>91</t>
  </si>
  <si>
    <t>41</t>
  </si>
  <si>
    <t>28611164</t>
  </si>
  <si>
    <t>trubka kanalizační PVC-U plnostěnná jednovrstvá DN 160x1000mm SN8</t>
  </si>
  <si>
    <t>849785422</t>
  </si>
  <si>
    <t>91*1,03 "Přepočtené koeficientem množství</t>
  </si>
  <si>
    <t>42</t>
  </si>
  <si>
    <t>877310310</t>
  </si>
  <si>
    <t>Montáž kolen na kanalizačním potrubí z PP nebo tvrdého PVC trub hladkých plnostěnných DN 150</t>
  </si>
  <si>
    <t>kus</t>
  </si>
  <si>
    <t>694862184</t>
  </si>
  <si>
    <t>https://podminky.urs.cz/item/CS_URS_2024_02/877310310</t>
  </si>
  <si>
    <t>3 kolena / 1 UV</t>
  </si>
  <si>
    <t>3*24</t>
  </si>
  <si>
    <t>43</t>
  </si>
  <si>
    <t>28611361</t>
  </si>
  <si>
    <t>koleno kanalizační PVC KG 160x45°</t>
  </si>
  <si>
    <t>-1011248477</t>
  </si>
  <si>
    <t>44</t>
  </si>
  <si>
    <t>895941302</t>
  </si>
  <si>
    <t>Osazení vpusti uliční z betonových dílců DN 450 dno s kalištěm</t>
  </si>
  <si>
    <t>1198794488</t>
  </si>
  <si>
    <t>https://podminky.urs.cz/item/CS_URS_2024_02/895941302</t>
  </si>
  <si>
    <t>vpusti nové</t>
  </si>
  <si>
    <t>45</t>
  </si>
  <si>
    <t>59223852</t>
  </si>
  <si>
    <t>dno pro uliční vpusť s kalovou prohlubní betonové 450x300x50mm</t>
  </si>
  <si>
    <t>-722096792</t>
  </si>
  <si>
    <t>46</t>
  </si>
  <si>
    <t>895941332</t>
  </si>
  <si>
    <t>Osazení vpusti uliční z betonových dílců DN 450 skruž průběžná se zápachovou uzávěrkou</t>
  </si>
  <si>
    <t>1519908551</t>
  </si>
  <si>
    <t>https://podminky.urs.cz/item/CS_URS_2024_02/895941332</t>
  </si>
  <si>
    <t>47</t>
  </si>
  <si>
    <t>59224493</t>
  </si>
  <si>
    <t>vpusť uliční DN 450 skruž průběžná 450/645x50mm betonová se zápachovou uzávěrkou 150mm PVC</t>
  </si>
  <si>
    <t>-547911013</t>
  </si>
  <si>
    <t>48</t>
  </si>
  <si>
    <t>895941362</t>
  </si>
  <si>
    <t>Osazení vpusti uliční z betonových dílců DN 500 skruž středová 590 mm</t>
  </si>
  <si>
    <t>-1988385800</t>
  </si>
  <si>
    <t>https://podminky.urs.cz/item/CS_URS_2024_02/895941362</t>
  </si>
  <si>
    <t>49</t>
  </si>
  <si>
    <t>59224462</t>
  </si>
  <si>
    <t>vpusť uliční DN 500 skruž průběžná vysoká betonová 500/590x65mm</t>
  </si>
  <si>
    <t>616320756</t>
  </si>
  <si>
    <t>50</t>
  </si>
  <si>
    <t>895941313</t>
  </si>
  <si>
    <t>Osazení vpusti uliční z betonových dílců DN 450 skruž horní 295 mm</t>
  </si>
  <si>
    <t>318938967</t>
  </si>
  <si>
    <t>https://podminky.urs.cz/item/CS_URS_2024_02/895941313</t>
  </si>
  <si>
    <t>51</t>
  </si>
  <si>
    <t>59224485</t>
  </si>
  <si>
    <t>vpusť uliční DN 450 skruž horní betonová 450/295x50mm</t>
  </si>
  <si>
    <t>-605797018</t>
  </si>
  <si>
    <t>52</t>
  </si>
  <si>
    <t>899204112</t>
  </si>
  <si>
    <t>Osazení mříží litinových včetně rámů a košů na bahno pro třídu zatížení D400, E600</t>
  </si>
  <si>
    <t>219827724</t>
  </si>
  <si>
    <t>https://podminky.urs.cz/item/CS_URS_2024_02/899204112</t>
  </si>
  <si>
    <t>53</t>
  </si>
  <si>
    <t>59223260</t>
  </si>
  <si>
    <t>mříž vtoková litinová k uliční vpusti C250/D400 500x500mm</t>
  </si>
  <si>
    <t>208909915</t>
  </si>
  <si>
    <t>54</t>
  </si>
  <si>
    <t>59223871</t>
  </si>
  <si>
    <t>koš vysoký pro uliční vpusti žárově Pz plech pro rám 500/500mm</t>
  </si>
  <si>
    <t>-1866202514</t>
  </si>
  <si>
    <t>55</t>
  </si>
  <si>
    <t>59224483R</t>
  </si>
  <si>
    <t>vpusť uliční DN 450 vyrovnávací prstenec pro rám 500x500mm</t>
  </si>
  <si>
    <t>-849907754</t>
  </si>
  <si>
    <t>56</t>
  </si>
  <si>
    <t>899331111</t>
  </si>
  <si>
    <t>Výšková úprava uličního vstupu nebo vpusti do 200 mm zvýšením poklopu</t>
  </si>
  <si>
    <t>CS ÚRS 2023 01</t>
  </si>
  <si>
    <t>-1503126657</t>
  </si>
  <si>
    <t>https://podminky.urs.cz/item/CS_URS_2023_01/899331111</t>
  </si>
  <si>
    <t>stávající poklopy</t>
  </si>
  <si>
    <t>57</t>
  </si>
  <si>
    <t>899431111</t>
  </si>
  <si>
    <t>Výšková úprava uličního vstupu nebo vpusti do 200 mm zvýšením krycího hrnce, šoupěte nebo hydrantu bez úpravy armatur</t>
  </si>
  <si>
    <t>-2039266302</t>
  </si>
  <si>
    <t>https://podminky.urs.cz/item/CS_URS_2023_01/899431111</t>
  </si>
  <si>
    <t>Ostatní konstrukce a práce, bourání</t>
  </si>
  <si>
    <t>58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</si>
  <si>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</si>
  <si>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</si>
  <si>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-1430995929</t>
  </si>
  <si>
    <t>https://podminky.urs.cz/item/CS_URS_2024_02/916131213</t>
  </si>
  <si>
    <t>59</t>
  </si>
  <si>
    <t>59217031</t>
  </si>
  <si>
    <t>obrubník silniční betonový 1000x150x250mm</t>
  </si>
  <si>
    <t>-48719963</t>
  </si>
  <si>
    <t>683*1,02</t>
  </si>
  <si>
    <t>60</t>
  </si>
  <si>
    <t>916111123</t>
  </si>
  <si>
    <t>Osazení silniční obruby z betonových tvarovek v jedné řadě s ložem tl. přes 50 do 100 mm s boční opěrou z betonu prostého, do lože z betonu prostého téže značky</t>
  </si>
  <si>
    <t>2087395454</t>
  </si>
  <si>
    <t>https://podminky.urs.cz/item/CS_URS_2024_02/916111123</t>
  </si>
  <si>
    <t>přídlažba</t>
  </si>
  <si>
    <t>61</t>
  </si>
  <si>
    <t>604255450</t>
  </si>
  <si>
    <t>683*0,1*1,02</t>
  </si>
  <si>
    <t>62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</si>
  <si>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</si>
  <si>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</si>
  <si>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-1124407105</t>
  </si>
  <si>
    <t>https://podminky.urs.cz/item/CS_URS_2024_02/916231213</t>
  </si>
  <si>
    <t>předpoklad doplnění obrub do sjezdů a v místech chybějící podezdívky</t>
  </si>
  <si>
    <t>300</t>
  </si>
  <si>
    <t>63</t>
  </si>
  <si>
    <t>59217016</t>
  </si>
  <si>
    <t>obrubník betonový chodníkový 1000x80x250mm</t>
  </si>
  <si>
    <t>900633006</t>
  </si>
  <si>
    <t>300*1,02</t>
  </si>
  <si>
    <t>64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</si>
  <si>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</si>
  <si>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</si>
  <si>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1414504477</t>
  </si>
  <si>
    <t>https://podminky.urs.cz/item/CS_URS_2024_02/979054451</t>
  </si>
  <si>
    <t>65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</si>
  <si>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</si>
  <si>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</si>
  <si>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676661324</t>
  </si>
  <si>
    <t>https://podminky.urs.cz/item/CS_URS_2024_02/979071121</t>
  </si>
  <si>
    <t>66</t>
  </si>
  <si>
    <t>919735112</t>
  </si>
  <si>
    <t>Řezání stávajícího živičného krytu nebo podkladu hloubky přes 50 do 100 mm</t>
  </si>
  <si>
    <t>2050680957</t>
  </si>
  <si>
    <t>https://podminky.urs.cz/item/CS_URS_2024_02/919735112</t>
  </si>
  <si>
    <t>6+7+7</t>
  </si>
  <si>
    <t>67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</si>
  <si>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</si>
  <si>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</si>
  <si>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-570860017</t>
  </si>
  <si>
    <t>https://podminky.urs.cz/item/CS_URS_2024_02/919732211</t>
  </si>
  <si>
    <t>68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</si>
  <si>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</si>
  <si>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</si>
  <si>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1972254905</t>
  </si>
  <si>
    <t>https://podminky.urs.cz/item/CS_URS_2024_02/966006132</t>
  </si>
  <si>
    <t>69</t>
  </si>
  <si>
    <t>914111111</t>
  </si>
  <si>
    <t>Montáž svislé dopravní značky základní velikosti do 1 m2 objímkami na sloupky nebo konzoly</t>
  </si>
  <si>
    <t>131436715</t>
  </si>
  <si>
    <t>https://podminky.urs.cz/item/CS_URS_2024_02/914111111</t>
  </si>
  <si>
    <t>70</t>
  </si>
  <si>
    <t>914511112</t>
  </si>
  <si>
    <t>Montáž sloupku dopravních značek délky do 3,5 m do hliníkové patky pro sloupek D 60 mm</t>
  </si>
  <si>
    <t>-457681991</t>
  </si>
  <si>
    <t>https://podminky.urs.cz/item/CS_URS_2024_02/914511112</t>
  </si>
  <si>
    <t>71</t>
  </si>
  <si>
    <t>915121121</t>
  </si>
  <si>
    <t>Vodorovné dopravní značení stříkané barvou vodící čára bílá šířky 250 mm přerušovaná základní</t>
  </si>
  <si>
    <t>-1023268609</t>
  </si>
  <si>
    <t>https://podminky.urs.cz/item/CS_URS_2024_02/915121121</t>
  </si>
  <si>
    <t>72</t>
  </si>
  <si>
    <t>915221122</t>
  </si>
  <si>
    <t>Vodorovné dopravní značení stříkaným plastem vodící čára bílá šířky 250 mm přerušovaná retroreflexní</t>
  </si>
  <si>
    <t>33193940</t>
  </si>
  <si>
    <t>https://podminky.urs.cz/item/CS_URS_2024_02/915221122</t>
  </si>
  <si>
    <t>997</t>
  </si>
  <si>
    <t>Přesun sutě</t>
  </si>
  <si>
    <t>73</t>
  </si>
  <si>
    <t>997211511R</t>
  </si>
  <si>
    <t>Vodorovná doprava suti nebo vybouraných hmot suti se složením a hrubým urovnáním, na skládku včetně likvidace v souladu se zákonem o odpadech</t>
  </si>
  <si>
    <t>-1746519257</t>
  </si>
  <si>
    <t>Poznámka k položce:_x000d_
stávající asfaltové vrstvy PAU T3 a T4, VIZ DOKLADY - ZPRÁVA Č. 43/2024 (nejedná se o nebezpečný odpad)</t>
  </si>
  <si>
    <t>z frézování</t>
  </si>
  <si>
    <t>281,75</t>
  </si>
  <si>
    <t>z odstranění podkladů živičných</t>
  </si>
  <si>
    <t>539+132,3</t>
  </si>
  <si>
    <t>74</t>
  </si>
  <si>
    <t>997221611</t>
  </si>
  <si>
    <t>Nakládání na dopravní prostředky pro vodorovnou dopravu suti</t>
  </si>
  <si>
    <t>-976243127</t>
  </si>
  <si>
    <t>https://podminky.urs.cz/item/CS_URS_2024_02/997221611</t>
  </si>
  <si>
    <t>Poznámka k položce:_x000d_
Nakladání suti z mezidepone - bude použito do sanace aktivní zóny komunikace.</t>
  </si>
  <si>
    <t>suť ze stávajících podkladních vrstev komunikace</t>
  </si>
  <si>
    <t>1421</t>
  </si>
  <si>
    <t>75</t>
  </si>
  <si>
    <t>001R</t>
  </si>
  <si>
    <t>Vodorovná doprava suti na mezideponii a zpět na stavbu - zajišťuje zhotovitel</t>
  </si>
  <si>
    <t>-553091705</t>
  </si>
  <si>
    <t>Poznámka k položce:_x000d_
Suť bude převezena na mezideponi a zpět použita do sanace aktiivní zóny komunikace.</t>
  </si>
  <si>
    <t>998</t>
  </si>
  <si>
    <t>Přesun hmot</t>
  </si>
  <si>
    <t>76</t>
  </si>
  <si>
    <t>998225111</t>
  </si>
  <si>
    <t>Přesun hmot pro komunikace s krytem z kameniva, monolitickým betonovým nebo živičným dopravní vzdálenost do 200 m jakékoliv délky objektu</t>
  </si>
  <si>
    <t>-283983493</t>
  </si>
  <si>
    <t>https://podminky.urs.cz/item/CS_URS_2024_02/998225111</t>
  </si>
  <si>
    <t>VRN</t>
  </si>
  <si>
    <t>Vedlejší rozpočtové náklady</t>
  </si>
  <si>
    <t>VRN1</t>
  </si>
  <si>
    <t>Průzkumné, geodetické a projektové práce</t>
  </si>
  <si>
    <t>77</t>
  </si>
  <si>
    <t>012203000</t>
  </si>
  <si>
    <t>Geodetické práce při provádění stavby</t>
  </si>
  <si>
    <t>1024</t>
  </si>
  <si>
    <t>-1200625326</t>
  </si>
  <si>
    <t>78</t>
  </si>
  <si>
    <t>012303000</t>
  </si>
  <si>
    <t>Geodetické práce po výstavbě</t>
  </si>
  <si>
    <t>1855558952</t>
  </si>
  <si>
    <t>Poznámka k položce:_x000d_
zaměření skutečného provedení stavby</t>
  </si>
  <si>
    <t>79</t>
  </si>
  <si>
    <t>013254000</t>
  </si>
  <si>
    <t>Dokumentace skutečného provedení stavby</t>
  </si>
  <si>
    <t>-2026120392</t>
  </si>
  <si>
    <t>VRN3</t>
  </si>
  <si>
    <t>Zařízení staveniště</t>
  </si>
  <si>
    <t>030001000</t>
  </si>
  <si>
    <t>602436442</t>
  </si>
  <si>
    <t>81</t>
  </si>
  <si>
    <t>034303000</t>
  </si>
  <si>
    <t>Dopravní značení na staveništi včetně inženýrské činnosti</t>
  </si>
  <si>
    <t>kč</t>
  </si>
  <si>
    <t>-1765481346</t>
  </si>
  <si>
    <t>82</t>
  </si>
  <si>
    <t>039103000</t>
  </si>
  <si>
    <t>Rozebrání, bourání a odvoz zařízení staveniště</t>
  </si>
  <si>
    <t>383822301</t>
  </si>
  <si>
    <t>SO 201-1 - VÝMĚNA VODOVODU</t>
  </si>
  <si>
    <t xml:space="preserve"> </t>
  </si>
  <si>
    <t>Ing. Smolařová</t>
  </si>
  <si>
    <t>Šumavské vodovody a kanalizace a.s.</t>
  </si>
  <si>
    <t xml:space="preserve">    5 - Komunikace</t>
  </si>
  <si>
    <t>CS ÚRS 2024 01</t>
  </si>
  <si>
    <t>https://podminky.urs.cz/item/CS_URS_2024_01/113106171</t>
  </si>
  <si>
    <t>MK-zámková dlažba: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</si>
  <si>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</si>
  <si>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</si>
  <si>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https://podminky.urs.cz/item/CS_URS_2024_01/113107183</t>
  </si>
  <si>
    <t>MK - asfaltový kryt: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</si>
  <si>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</si>
  <si>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</si>
  <si>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</si>
  <si>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chodník:</t>
  </si>
  <si>
    <t>"přípojky"34*2,0*0,8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</si>
  <si>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</si>
  <si>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</si>
  <si>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</si>
  <si>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MK:</t>
  </si>
  <si>
    <t>"řad"(341,6+6,9)*1,0</t>
  </si>
  <si>
    <t>"přípojky"(207,6-34*2,0)*0,8</t>
  </si>
  <si>
    <t>113201111</t>
  </si>
  <si>
    <t>Vytrhání obrub s vybouráním lože, s přemístěním hmot na skládku na vzdálenost do 3 m nebo s naložením na dopravní prostředek chodníkových ležatých</t>
  </si>
  <si>
    <t>https://podminky.urs.cz/item/CS_URS_2024_01/113201111</t>
  </si>
  <si>
    <t>"přípojky"34*2,0</t>
  </si>
  <si>
    <t>113201112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</si>
  <si>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</si>
  <si>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</si>
  <si>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"řad"2*2,0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</si>
  <si>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</si>
  <si>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</si>
  <si>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</si>
  <si>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"řad"1*1,0</t>
  </si>
  <si>
    <t>"přípojky"18*0,8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</si>
  <si>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</si>
  <si>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</si>
  <si>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https://podminky.urs.cz/item/CS_URS_2024_01/119001411</t>
  </si>
  <si>
    <t>"řad"22*1,0</t>
  </si>
  <si>
    <t>"přípojky"2*0,8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</si>
  <si>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</si>
  <si>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</si>
  <si>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</si>
  <si>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"řad"5*1,0</t>
  </si>
  <si>
    <t>"přípojky"80*0,8</t>
  </si>
  <si>
    <t>120001101</t>
  </si>
  <si>
    <t>Příplatek k cenám vykopávek za ztížení vykopávky v blízkosti podzemního vedení nebo výbušnin v horninách jakékoliv třídy</t>
  </si>
  <si>
    <t>https://podminky.urs.cz/item/CS_URS_2024_01/120001101</t>
  </si>
  <si>
    <t>15,4*1,0*1,2</t>
  </si>
  <si>
    <t>23,6*1,0*1,0</t>
  </si>
  <si>
    <t>68,0*1,0*1,0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</si>
  <si>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</si>
  <si>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</si>
  <si>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</si>
  <si>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"řad"(341,6+6,9)*1,8*1,0</t>
  </si>
  <si>
    <t>"přípojky "207,6*1,6*0,8</t>
  </si>
  <si>
    <t>Mezisoučet</t>
  </si>
  <si>
    <t>"-chodník, MK"-(54,4*0,15)-(460,18*0,35)</t>
  </si>
  <si>
    <t>"50% 3.tř." 0,5*723,805</t>
  </si>
  <si>
    <t>132354204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</si>
  <si>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</si>
  <si>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https://podminky.urs.cz/item/CS_URS_2024_01/132354204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</si>
  <si>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</si>
  <si>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</si>
  <si>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</si>
  <si>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"řad"(341,6+6,9)*1,8*2</t>
  </si>
  <si>
    <t>"přípojky "207,6*1,6*2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</si>
  <si>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</si>
  <si>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</si>
  <si>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</si>
  <si>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</si>
  <si>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</si>
  <si>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https://podminky.urs.cz/item/CS_URS_2024_01/162551108</t>
  </si>
  <si>
    <t>"na mezideponii a zpět"0,5*470,883*2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</si>
  <si>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</si>
  <si>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</si>
  <si>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</si>
  <si>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0,5*478,28</t>
  </si>
  <si>
    <t>171201211R</t>
  </si>
  <si>
    <t>Vodorovné přemístění výkopku nebo sypaniny po suchu na obvyklém dopravním prostředku a jeho likvidace v souladu se zákonem 185/2001 Sb., vč. poplatku za likvidaci</t>
  </si>
  <si>
    <t>přebytečný výkopek na skládku:</t>
  </si>
  <si>
    <t>"výkop" 2*361,903</t>
  </si>
  <si>
    <t>"-zásyp nazpět" -478,28*0,5</t>
  </si>
  <si>
    <t>"podklad chodník, MK"54,4*0,15+460,184*0,35</t>
  </si>
  <si>
    <t>653,89*1,8</t>
  </si>
  <si>
    <t>174101101</t>
  </si>
  <si>
    <t>https://podminky.urs.cz/item/CS_URS_2024_01/174101101</t>
  </si>
  <si>
    <t>"-lože"-51,458</t>
  </si>
  <si>
    <t>"-obsyp"-194,068</t>
  </si>
  <si>
    <t>58331200</t>
  </si>
  <si>
    <t>štěrkopísek netříděný</t>
  </si>
  <si>
    <t>"výměna zásypového materiálu - 50%"</t>
  </si>
  <si>
    <t>478,28*0,5*1,9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</si>
  <si>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</si>
  <si>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</si>
  <si>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"řad"341,6*0,4*1,0+6,9*0,38*1,0</t>
  </si>
  <si>
    <t>"přípojky "207,6*0,33*0,8</t>
  </si>
  <si>
    <t>58341341</t>
  </si>
  <si>
    <t>kamenivo drcené drobné frakce 0/4</t>
  </si>
  <si>
    <t>"přípojky "54,806*2,05</t>
  </si>
  <si>
    <t>58344155</t>
  </si>
  <si>
    <t>štěrkodrť frakce 0/22</t>
  </si>
  <si>
    <t>"řad"139,262*2,0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</si>
  <si>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</si>
  <si>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</si>
  <si>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</si>
  <si>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"řad"(341,6+6,9)*0,1*1,0</t>
  </si>
  <si>
    <t>"přípojky "207,6*0,1*0,8</t>
  </si>
  <si>
    <t>Komunikace</t>
  </si>
  <si>
    <t>564851011.1</t>
  </si>
  <si>
    <t>Provizorní podklad chodníku ze štěrkodrti ŠD s rozprostřením a zhutněním plochy jednotlivě do 100 m2, po zhutnění tl. 150 mm</t>
  </si>
  <si>
    <t>"přípojky chodník"54,4</t>
  </si>
  <si>
    <t>564851013</t>
  </si>
  <si>
    <t>Podklad ze štěrkodrti ŠD s rozprostřením a zhutněním plochy jednotlivě do 100 m2, po zhutnění tl. 170 mm</t>
  </si>
  <si>
    <t>https://podminky.urs.cz/item/CS_URS_2024_01/564851013</t>
  </si>
  <si>
    <t>"řady MK asfaltová komunikace"2,6*1,0*2</t>
  </si>
  <si>
    <t>"řad MK dlažba"1,0*1,0</t>
  </si>
  <si>
    <t>564871016.1</t>
  </si>
  <si>
    <t>Provizorní podklad komunikace ze štěrkodrti ŠD s rozprostřením a zhutněním plochy jednotlivě do 100 m2, po zhutnění tl. 300 mm</t>
  </si>
  <si>
    <t>"řady, přípojky MK asfaltová komunikace"460,18-(3,6*1,0)</t>
  </si>
  <si>
    <t>565145101</t>
  </si>
  <si>
    <t>Asfaltový beton vrstva podkladní ACP 16 (obalované kamenivo střednězrnné - OKS) s rozprostřením a zhutněním v pruhu šířky do 1,5 m, po zhutnění tl. 60 mm</t>
  </si>
  <si>
    <t>https://podminky.urs.cz/item/CS_URS_2024_01/565145101</t>
  </si>
  <si>
    <t>"MK asfaltová komunikace"10</t>
  </si>
  <si>
    <t>567130113</t>
  </si>
  <si>
    <t>Podklad ze směsi stmelené cementem SC bez dilatačních spár, s rozprostřením a zhutněním SC C 1,5/2,0 (SC II), po zhutnění tl. 180 mm</t>
  </si>
  <si>
    <t>https://podminky.urs.cz/item/CS_URS_2024_01/567130113</t>
  </si>
  <si>
    <t>577134031</t>
  </si>
  <si>
    <t>Asfaltový beton vrstva obrusná ACO 11 (ABS) s rozprostřením a se zhutněním z modifikovaného asfaltu v pruhu šířky do 1,5 m, po zhutnění tl. 40 mm</t>
  </si>
  <si>
    <t>https://podminky.urs.cz/item/CS_URS_2024_01/577134031</t>
  </si>
  <si>
    <t>"MK-asfaltová komunikace"10</t>
  </si>
  <si>
    <t>596212230.1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</si>
  <si>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C, pro plochy do 50 m2, vč. dodání dlažby předpoklad 50%</t>
  </si>
  <si>
    <t>"řad MK dlažba"10</t>
  </si>
  <si>
    <t>851241131</t>
  </si>
  <si>
    <t>Montáž potrubí z trub litinových tlakových hrdlových v otevřeném výkopu s integrovaným těsněním DN 80</t>
  </si>
  <si>
    <t>https://podminky.urs.cz/item/CS_URS_2024_01/851241131</t>
  </si>
  <si>
    <t>"řad2"6,9</t>
  </si>
  <si>
    <t>55253000</t>
  </si>
  <si>
    <t>trouba vodovodní litinová hrdlová Pz dl 6m DN 80</t>
  </si>
  <si>
    <t>55291029</t>
  </si>
  <si>
    <t>kroužek těsnící gumový TYTON-SIT-PLUS DN 80 pro vodovodní potrubí</t>
  </si>
  <si>
    <t>851261131</t>
  </si>
  <si>
    <t>Montáž potrubí z trub litinových tlakových hrdlových v otevřeném výkopu s integrovaným těsněním DN 100</t>
  </si>
  <si>
    <t>https://podminky.urs.cz/item/CS_URS_2024_01/851261131</t>
  </si>
  <si>
    <t>"řad1"341,6</t>
  </si>
  <si>
    <t>55253001</t>
  </si>
  <si>
    <t>trouba vodovodní litinová hrdlová Pz dl 6m DN 100</t>
  </si>
  <si>
    <t>341,6*1,01 "Přepočtené koeficientem množství</t>
  </si>
  <si>
    <t>55291030</t>
  </si>
  <si>
    <t>kroužek těsnící gumový TYTON-SIT-PLUS DN 100 pro vodovodní potrubí</t>
  </si>
  <si>
    <t>857241131</t>
  </si>
  <si>
    <t>Montáž litinových tvarovek na potrubí litinovém tlakovém jednoosých na potrubí z trub hrdlových v otevřeném výkopu, kanálu nebo v šachtě s integrovaným těsněním DN 80</t>
  </si>
  <si>
    <t>https://podminky.urs.cz/item/CS_URS_2024_01/857241131</t>
  </si>
  <si>
    <t>55253916</t>
  </si>
  <si>
    <t>koleno hrdlové z tvárné litiny,práškový epoxid tl 250µm MMK-kus DN 80-22,5°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</si>
  <si>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</si>
  <si>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</si>
  <si>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https://podminky.urs.cz/item/CS_URS_2024_01/857242122</t>
  </si>
  <si>
    <t>55253892</t>
  </si>
  <si>
    <t>tvarovka přírubová s hrdlem z tvárné litiny,práškový epoxid tl 250µm EU-kus dl 130mm DN 80</t>
  </si>
  <si>
    <t>55251820</t>
  </si>
  <si>
    <t>koleno přírubové prodloužené s patkou pro připojení k hydrantu 80/90mm</t>
  </si>
  <si>
    <t>55252226</t>
  </si>
  <si>
    <t>trouba přírubová TT PN10/16/25/40 DN 80 dl 300mm</t>
  </si>
  <si>
    <t>84</t>
  </si>
  <si>
    <t>31951015</t>
  </si>
  <si>
    <t>potrubní spojka jištěná proti posuvu hrdlo-hrdlo DN 80</t>
  </si>
  <si>
    <t>86</t>
  </si>
  <si>
    <t>55288300PS80</t>
  </si>
  <si>
    <t>Přírubový spoj DN80 - nerez 8xM16/70, šroub, matka, těsnění</t>
  </si>
  <si>
    <t>kpl</t>
  </si>
  <si>
    <t>88</t>
  </si>
  <si>
    <t>857261131</t>
  </si>
  <si>
    <t>Montáž litinových tvarovek na potrubí litinovém tlakovém jednoosých na potrubí z trub hrdlových v otevřeném výkopu, kanálu nebo v šachtě s integrovaným těsněním DN 100</t>
  </si>
  <si>
    <t>90</t>
  </si>
  <si>
    <t>https://podminky.urs.cz/item/CS_URS_2024_01/857261131</t>
  </si>
  <si>
    <t>55253953</t>
  </si>
  <si>
    <t>koleno hrdlové z tvárné litiny,práškový epoxid tl 250µm MMQ-kus DN 100-90°</t>
  </si>
  <si>
    <t>92</t>
  </si>
  <si>
    <t>55253905</t>
  </si>
  <si>
    <t>koleno hrdlové z tvárné litiny,práškový epoxid tl 250µm MMK-kus DN 100-11,25°</t>
  </si>
  <si>
    <t>94</t>
  </si>
  <si>
    <t>55253941</t>
  </si>
  <si>
    <t>koleno hrdlové z tvárné litiny,práškový epoxid tl 250µm MMK-kus DN 100-45°</t>
  </si>
  <si>
    <t>96</t>
  </si>
  <si>
    <t>857262122</t>
  </si>
  <si>
    <t>Montáž litinových tvarovek na potrubí litinovém tlakovém jednoosých na potrubí z trub přírubových v otevřeném výkopu, kanálu nebo v šachtě DN 100</t>
  </si>
  <si>
    <t>https://podminky.urs.cz/item/CS_URS_2024_01/857262122</t>
  </si>
  <si>
    <t>55259815</t>
  </si>
  <si>
    <t>přechod přírubový tvárná litina dl 200mm DN 100/80</t>
  </si>
  <si>
    <t>100</t>
  </si>
  <si>
    <t>55253893</t>
  </si>
  <si>
    <t>tvarovka přírubová s hrdlem z tvárné litiny,práškový epoxid tl 250µm EU-kus dl 130mm DN 100</t>
  </si>
  <si>
    <t>102</t>
  </si>
  <si>
    <t>31951016</t>
  </si>
  <si>
    <t>potrubní spojka jištěná proti posuvu hrdlo-hrdlo DN 100</t>
  </si>
  <si>
    <t>104</t>
  </si>
  <si>
    <t>55288300PS100</t>
  </si>
  <si>
    <t>Přírubový spoj DN100 - nerez 8xM16/70, šroub, matka, těsnění</t>
  </si>
  <si>
    <t>106</t>
  </si>
  <si>
    <t>857263131</t>
  </si>
  <si>
    <t>Montáž litinových tvarovek na potrubí litinovém tlakovém odbočných na potrubí z trub hrdlových v otevřeném výkopu, kanálu nebo v šachtě s integrovaným těsněním DN 100</t>
  </si>
  <si>
    <t>108</t>
  </si>
  <si>
    <t>https://podminky.urs.cz/item/CS_URS_2024_01/857263131</t>
  </si>
  <si>
    <t>55253745</t>
  </si>
  <si>
    <t>tvarovka hrdlová s přírubovou odbočkou z tvárné litiny,práškový epoxid tl 250µm MMA-kus DN 100/80</t>
  </si>
  <si>
    <t>110</t>
  </si>
  <si>
    <t>857264122</t>
  </si>
  <si>
    <t>Montáž litinových tvarovek na potrubí litinovém tlakovém odbočných na potrubí z trub přírubových v otevřeném výkopu, kanálu nebo v šachtě DN 100</t>
  </si>
  <si>
    <t>112</t>
  </si>
  <si>
    <t>https://podminky.urs.cz/item/CS_URS_2024_01/857264122</t>
  </si>
  <si>
    <t>55253592</t>
  </si>
  <si>
    <t>kříž přírubový litinový PN10/16 TT-kus DN 100/100</t>
  </si>
  <si>
    <t>114</t>
  </si>
  <si>
    <t>871161211</t>
  </si>
  <si>
    <t>Montáž vodovodního potrubí z polyetylenu PE100 RC v otevřeném výkopu svařovaných elektrotvarovkou SDR 11/PN16 d 32 x 3,0 mm</t>
  </si>
  <si>
    <t>116</t>
  </si>
  <si>
    <t>https://podminky.urs.cz/item/CS_URS_2024_01/871161211</t>
  </si>
  <si>
    <t>28613500</t>
  </si>
  <si>
    <t>potrubí vodovodní dvouvrstvé PE100 RC SDR11 32x3,0mm</t>
  </si>
  <si>
    <t>118</t>
  </si>
  <si>
    <t>197,3*1,015 "Přepočtené koeficientem množství</t>
  </si>
  <si>
    <t>879161111</t>
  </si>
  <si>
    <t>Montáž napojení vodovodní přípojky v otevřeném výkopu DN 25</t>
  </si>
  <si>
    <t>120</t>
  </si>
  <si>
    <t>https://podminky.urs.cz/item/CS_URS_2024_01/879161111</t>
  </si>
  <si>
    <t>31942800</t>
  </si>
  <si>
    <t>spojka potrubí mosaz 32x32</t>
  </si>
  <si>
    <t>122</t>
  </si>
  <si>
    <t>891161324</t>
  </si>
  <si>
    <t>Montáž vodovodních armatur na potrubí šoupátek pro domovní přípojky s nástrčnými ISO konci PN16 DN 25</t>
  </si>
  <si>
    <t>124</t>
  </si>
  <si>
    <t>https://podminky.urs.cz/item/CS_URS_2024_01/891161324</t>
  </si>
  <si>
    <t>HWL.280000103216</t>
  </si>
  <si>
    <t>ŠOUPÁTKO ISO DOMOVNÍ PŘÍPOJKY 32-5/4"</t>
  </si>
  <si>
    <t>126</t>
  </si>
  <si>
    <t>HWL.960113018004</t>
  </si>
  <si>
    <t>SOUPRAVA ZEMNÍ TELESKOPICKÁ DOM. ŠOUPÁTKA-1,3-1,8 3/4"-2" (1,3-1,8m)</t>
  </si>
  <si>
    <t>128</t>
  </si>
  <si>
    <t>891241112</t>
  </si>
  <si>
    <t>Montáž vodovodních armatur na potrubí šoupátek nebo klapek uzavíracích v otevřeném výkopu nebo v šachtách s osazením zemní soupravy (bez poklopů) DN 80</t>
  </si>
  <si>
    <t>130</t>
  </si>
  <si>
    <t>https://podminky.urs.cz/item/CS_URS_2024_01/891241112</t>
  </si>
  <si>
    <t>HWL.400208000016</t>
  </si>
  <si>
    <t>ŠOUPĚ E2 PŘÍRUBOVÉ KRÁTKÉ 80</t>
  </si>
  <si>
    <t>132</t>
  </si>
  <si>
    <t>HWL.950205010003</t>
  </si>
  <si>
    <t>SOUPRAVA ZEMNÍ TELESKOPICKÁ E2-1,3 -1,8 50-100 (1,3-1,8m)</t>
  </si>
  <si>
    <t>134</t>
  </si>
  <si>
    <t>891247112</t>
  </si>
  <si>
    <t>Montáž vodovodních armatur na potrubí hydrantů podzemních (bez osazení poklopů) DN 80</t>
  </si>
  <si>
    <t>136</t>
  </si>
  <si>
    <t>https://podminky.urs.cz/item/CS_URS_2024_01/891247112</t>
  </si>
  <si>
    <t>HWL.D49008012516</t>
  </si>
  <si>
    <t>HYDRANT PODZEMNÍ PLNOPRŮTOKOVÝ 80/1,25 m</t>
  </si>
  <si>
    <t>138</t>
  </si>
  <si>
    <t>HWL.999900000000</t>
  </si>
  <si>
    <t>DRENÁŽNÍ OBAL K HYDRANTŮM</t>
  </si>
  <si>
    <t>140</t>
  </si>
  <si>
    <t>891269111</t>
  </si>
  <si>
    <t>Montáž vodovodních armatur na potrubí navrtávacích pasů s ventilem Jt 1 MPa, na potrubí z trub litinových, ocelových nebo plastických hmot DN 100</t>
  </si>
  <si>
    <t>142</t>
  </si>
  <si>
    <t>https://podminky.urs.cz/item/CS_URS_2024_01/891269111</t>
  </si>
  <si>
    <t>HWL.335010005416</t>
  </si>
  <si>
    <t>PAS NAVRTÁVACÍ HACOM 100-5/4"</t>
  </si>
  <si>
    <t>144</t>
  </si>
  <si>
    <t>891261112</t>
  </si>
  <si>
    <t>Montáž vodovodních armatur na potrubí šoupátek nebo klapek uzavíracích v otevřeném výkopu nebo v šachtách s osazením zemní soupravy (bez poklopů) DN 100</t>
  </si>
  <si>
    <t>146</t>
  </si>
  <si>
    <t>https://podminky.urs.cz/item/CS_URS_2024_01/891261112</t>
  </si>
  <si>
    <t>HWL.400210000016</t>
  </si>
  <si>
    <t>ŠOUPĚ E2 PŘÍRUBOVÉ KRÁTKÉ 100</t>
  </si>
  <si>
    <t>148</t>
  </si>
  <si>
    <t>150</t>
  </si>
  <si>
    <t>892241111</t>
  </si>
  <si>
    <t>Tlakové zkoušky vodou na potrubí DN do 80</t>
  </si>
  <si>
    <t>152</t>
  </si>
  <si>
    <t>https://podminky.urs.cz/item/CS_URS_2024_01/892241111</t>
  </si>
  <si>
    <t>892271111</t>
  </si>
  <si>
    <t>Tlakové zkoušky vodou na potrubí DN 100 nebo 125</t>
  </si>
  <si>
    <t>154</t>
  </si>
  <si>
    <t>https://podminky.urs.cz/item/CS_URS_2024_01/892271111</t>
  </si>
  <si>
    <t>892273122</t>
  </si>
  <si>
    <t>Proplach a dezinfekce vodovodního potrubí DN od 80 do 125</t>
  </si>
  <si>
    <t>156</t>
  </si>
  <si>
    <t>https://podminky.urs.cz/item/CS_URS_2024_01/892273122</t>
  </si>
  <si>
    <t>341,6+6,9</t>
  </si>
  <si>
    <t>892372111</t>
  </si>
  <si>
    <t>Tlakové zkoušky vodou zabezpečení konců potrubí při tlakových zkouškách DN do 300</t>
  </si>
  <si>
    <t>158</t>
  </si>
  <si>
    <t>https://podminky.urs.cz/item/CS_URS_2024_01/892372111</t>
  </si>
  <si>
    <t>899401111.1</t>
  </si>
  <si>
    <t>Osazení poklopů litinových ventilových, pouze dodávka bez výškových úprav</t>
  </si>
  <si>
    <t>160</t>
  </si>
  <si>
    <t>HWL.1650KASI0001</t>
  </si>
  <si>
    <t>POKLOP ULIČNÍ SAMONIVELAČNÍ PŘÍPOJKOVÝ BEZ LOGA VODA</t>
  </si>
  <si>
    <t>162</t>
  </si>
  <si>
    <t>899401112.1</t>
  </si>
  <si>
    <t>Osazení poklopů litinových šoupátkových, pouze dodávka bez výškových úprav</t>
  </si>
  <si>
    <t>164</t>
  </si>
  <si>
    <t>83</t>
  </si>
  <si>
    <t>HWL.1750KASI0001</t>
  </si>
  <si>
    <t>POKLOP ULIČNÍ SAMONIVELAČNÍ ŠOUPÁTKOVÝ (Z.S. TELE) VODA</t>
  </si>
  <si>
    <t>166</t>
  </si>
  <si>
    <t>899401113.1</t>
  </si>
  <si>
    <t>Osazení poklopů litinových hydrantových, pouze dodávka bez výškových úprav</t>
  </si>
  <si>
    <t>168</t>
  </si>
  <si>
    <t>85</t>
  </si>
  <si>
    <t>HWL.1950KASI0001</t>
  </si>
  <si>
    <t>POKLOP ULIČNÍ SAMONIVELAČNÍ HYDRANTOVÝ BEZ LOGA HYDRANT</t>
  </si>
  <si>
    <t>170</t>
  </si>
  <si>
    <t>899721111R</t>
  </si>
  <si>
    <t>Signalizační vodič na potrubí zelenožlutý CYY 10 mm2</t>
  </si>
  <si>
    <t>172</t>
  </si>
  <si>
    <t>87</t>
  </si>
  <si>
    <t>899722113</t>
  </si>
  <si>
    <t>Krytí potrubí z plastů výstražnou fólií z PVC šířky přes 25 do 34 cm</t>
  </si>
  <si>
    <t>174</t>
  </si>
  <si>
    <t>https://podminky.urs.cz/item/CS_URS_2024_01/899722113</t>
  </si>
  <si>
    <t>1470.ATYP.1</t>
  </si>
  <si>
    <t>Provedení provizorního vodovodu z PE40 s propojením na stávající vodovodní přípojky vč. montáže a dodávky potrubí a tvarovek, následná demontáž</t>
  </si>
  <si>
    <t>176</t>
  </si>
  <si>
    <t>89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</si>
  <si>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</si>
  <si>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</si>
  <si>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178</t>
  </si>
  <si>
    <t>https://podminky.urs.cz/item/CS_URS_2024_01/916131113</t>
  </si>
  <si>
    <t>59217026</t>
  </si>
  <si>
    <t>obrubník silniční betonový 500x150x250mm</t>
  </si>
  <si>
    <t>180</t>
  </si>
  <si>
    <t>2*1,02 "Přepočtené koeficientem množství</t>
  </si>
  <si>
    <t>182</t>
  </si>
  <si>
    <t>https://podminky.urs.cz/item/CS_URS_2024_01/919732211</t>
  </si>
  <si>
    <t>"MK-asfaltová komunikace"6</t>
  </si>
  <si>
    <t>184</t>
  </si>
  <si>
    <t>https://podminky.urs.cz/item/CS_URS_2024_01/919735112</t>
  </si>
  <si>
    <t>93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</si>
  <si>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</si>
  <si>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</si>
  <si>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186</t>
  </si>
  <si>
    <t>https://podminky.urs.cz/item/CS_URS_2024_01/979024443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</si>
  <si>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</si>
  <si>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</si>
  <si>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188</t>
  </si>
  <si>
    <t>https://podminky.urs.cz/item/CS_URS_2024_01/979054442</t>
  </si>
  <si>
    <t>"předpoklad 50% výměna"0,5*10</t>
  </si>
  <si>
    <t>95</t>
  </si>
  <si>
    <t>997221551</t>
  </si>
  <si>
    <t>Vodorovná doprava suti bez naložení, ale se složením a s hrubým urovnáním ze sypkých materiálů, na vzdálenost do 1 km</t>
  </si>
  <si>
    <t>190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</si>
  <si>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</si>
  <si>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</si>
  <si>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</si>
  <si>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192</t>
  </si>
  <si>
    <t>https://podminky.urs.cz/item/CS_URS_2024_01/997221559</t>
  </si>
  <si>
    <t>3,16*5</t>
  </si>
  <si>
    <t>97</t>
  </si>
  <si>
    <t>997221645</t>
  </si>
  <si>
    <t>Poplatek za uložení stavebního odpadu na skládce (skládkovné) asfaltového bez obsahu dehtu zatříděného do Katalogu odpadů pod kódem 17 03 02</t>
  </si>
  <si>
    <t>194</t>
  </si>
  <si>
    <t>https://podminky.urs.cz/item/CS_URS_2024_01/997221645</t>
  </si>
  <si>
    <t>Přesun hmot pro komunikace s krytem z kameniva, monolitickým betonovým nebo živičným dopravní vzdálenost do 200 m jakékoliv délky objektu</t>
  </si>
  <si>
    <t>196</t>
  </si>
  <si>
    <t>https://podminky.urs.cz/item/CS_URS_2024_01/998225111</t>
  </si>
  <si>
    <t>99</t>
  </si>
  <si>
    <t>998273102</t>
  </si>
  <si>
    <t>Přesun hmot pro trubní vedení hloubené z trub litinových pro vodovody nebo kanalizace v otevřeném výkopu dopravní vzdálenost do 15 m</t>
  </si>
  <si>
    <t>198</t>
  </si>
  <si>
    <t>https://podminky.urs.cz/item/CS_URS_2024_01/998273102</t>
  </si>
  <si>
    <t>SO 301-1 - OPRAVY NA KANALIZACI</t>
  </si>
  <si>
    <t xml:space="preserve">    3 - Svislé a kompletní konstrukce</t>
  </si>
  <si>
    <t>Svislé a kompletní konstrukce</t>
  </si>
  <si>
    <t>359901111</t>
  </si>
  <si>
    <t>Vyčištění stok jakékoliv výšky</t>
  </si>
  <si>
    <t>https://podminky.urs.cz/item/CS_URS_2024_01/359901111</t>
  </si>
  <si>
    <t>359901212</t>
  </si>
  <si>
    <t>Monitoring stok (kamerový systém) jakékoli výšky stávající kanalizace</t>
  </si>
  <si>
    <t>https://podminky.urs.cz/item/CS_URS_2024_01/359901212</t>
  </si>
  <si>
    <t>890451851</t>
  </si>
  <si>
    <t>Bourání šachet a jímek strojně velikosti obestavěného prostoru přes 3 do 5 m3 z prefabrikovaných skruží</t>
  </si>
  <si>
    <t>https://podminky.urs.cz/item/CS_URS_2024_01/890451851</t>
  </si>
  <si>
    <t>"Š1305"1,17*2,5</t>
  </si>
  <si>
    <t>"Š1312"1,22*2,5</t>
  </si>
  <si>
    <t>452112112</t>
  </si>
  <si>
    <t>Osazení betonových dílců prstenců nebo rámů pod poklopy a mříže, výšky do 100 mm</t>
  </si>
  <si>
    <t>https://podminky.urs.cz/item/CS_URS_2024_01/452112112</t>
  </si>
  <si>
    <t>59224185</t>
  </si>
  <si>
    <t>prstenec šachtový vyrovnávací betonový 625x120x60mm</t>
  </si>
  <si>
    <t>59224176</t>
  </si>
  <si>
    <t>prstenec šachtový vyrovnávací betonový 625x120x80mm</t>
  </si>
  <si>
    <t>59224187</t>
  </si>
  <si>
    <t>prstenec šachtový vyrovnávací betonový 625x120x100mm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</si>
  <si>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</si>
  <si>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</si>
  <si>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</si>
  <si>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"Š1305, Š1312"2</t>
  </si>
  <si>
    <t>59224066</t>
  </si>
  <si>
    <t>skruž betonová DN 1000x250 PS 100x25x12cm</t>
  </si>
  <si>
    <t>59224312</t>
  </si>
  <si>
    <t>konus betonové šachty DN 1000 kanalizační 100x62,5x58cm tl stěny 12 stupadla poplastovaná</t>
  </si>
  <si>
    <t>59224348</t>
  </si>
  <si>
    <t>těsnění elastomerové pro spojení šachetních dílů DN 1000</t>
  </si>
  <si>
    <t>899104112.1</t>
  </si>
  <si>
    <t>Osazení poklopů litinových, ocelových nebo železobetonových včetně rámů pro třídu zatížení D400, E600, pouze dodávka bez výškové úpravy</t>
  </si>
  <si>
    <t>KSI.KDA93</t>
  </si>
  <si>
    <t>Kanalizační poklop Europa 9 PUR, rám betonolitinový v.160mm, s vybráním pro lapač, D 400, bez odvětrání, bez čepu, s logem města</t>
  </si>
  <si>
    <t>899304811</t>
  </si>
  <si>
    <t>Demontáž poklopů betonových a železobetonových včetně rámu, hmotnosti jednotlivě přes 150 kg</t>
  </si>
  <si>
    <t>https://podminky.urs.cz/item/CS_URS_2024_01/899304811</t>
  </si>
  <si>
    <t>ATYP.1471.1</t>
  </si>
  <si>
    <t>Bezvýkopová oprava potrubí- trhlina, střep - vybroušení a vytmelení trhliny, přebroušení tmelu; variantně vložka</t>
  </si>
  <si>
    <t>"bodová oprava TZ č.1,3,4,5,7,8,9,13,14,15,16, trhlina, střep"11</t>
  </si>
  <si>
    <t>ATYP.1471.2</t>
  </si>
  <si>
    <t>Bezvýkopová oprava potrubí-přesazená odbočka roury - odbroušení, vybroušení a vytmelení napojení potrubí, přebroušení tmelu; variantně vložka vč.napojení přípojkového potrubí</t>
  </si>
  <si>
    <t xml:space="preserve">"bodová oprava TZ č. 2,6,10,  přesazená odbočka"3</t>
  </si>
  <si>
    <t>ATYP.1471.3</t>
  </si>
  <si>
    <t>Bezvýkopová oprava nedosazené odbočky, prodloužení odbočky do hl. řadu krátkou vložkou nebo injektáž</t>
  </si>
  <si>
    <t>"TZ p.č.11,12,17,20, nedosazená"4</t>
  </si>
  <si>
    <t>ATYP.1471.4</t>
  </si>
  <si>
    <t>Bezvýkopová oprava potrubí - oprava zaslepení přípojky</t>
  </si>
  <si>
    <t>"TZ č.18,19, zaslepení"2</t>
  </si>
  <si>
    <t>998274101</t>
  </si>
  <si>
    <t>Přesun hmot pro trubní vedení hloubené z trub betonových nebo železobetonových pro vodovody nebo kanalizace v otevřeném výkopu dopravní vzdálenost do 15 m</t>
  </si>
  <si>
    <t>https://podminky.urs.cz/item/CS_URS_2024_01/998274101</t>
  </si>
  <si>
    <t>SO 401-1 - VRN V+K</t>
  </si>
  <si>
    <t>Šumavské vodovody a kanalizace, a.s.</t>
  </si>
  <si>
    <t xml:space="preserve">    VRN2 - Příprava staveniště</t>
  </si>
  <si>
    <t xml:space="preserve">    VRN4 - Inženýrská činnost</t>
  </si>
  <si>
    <t>011314000</t>
  </si>
  <si>
    <t>Archeologický dohled</t>
  </si>
  <si>
    <t>…</t>
  </si>
  <si>
    <t>https://podminky.urs.cz/item/CS_URS_2024_01/011314000</t>
  </si>
  <si>
    <t>012002000</t>
  </si>
  <si>
    <t>Geodetické práce</t>
  </si>
  <si>
    <t>https://podminky.urs.cz/item/CS_URS_2024_01/012002000</t>
  </si>
  <si>
    <t>vytyčení prostorové polohy SO, hranic pozemků</t>
  </si>
  <si>
    <t>geodetické práce během výstavby</t>
  </si>
  <si>
    <t>geodetické práce skutečného provedení stavby</t>
  </si>
  <si>
    <t>dokumentace skutečného provedení stavby</t>
  </si>
  <si>
    <t>VRN2</t>
  </si>
  <si>
    <t>Příprava staveniště</t>
  </si>
  <si>
    <t>020001000</t>
  </si>
  <si>
    <t>https://podminky.urs.cz/item/CS_URS_2024_01/020001000</t>
  </si>
  <si>
    <t>vytyčení inž. sítí</t>
  </si>
  <si>
    <t>ruční kopání sond</t>
  </si>
  <si>
    <t>zpětné předání sítí jejich správcům</t>
  </si>
  <si>
    <t>zřízení, provoz a zrušení Zařízení staveniště</t>
  </si>
  <si>
    <t>Dopravní značení na staveništi</t>
  </si>
  <si>
    <t>https://podminky.urs.cz/item/CS_URS_2024_01/034303000</t>
  </si>
  <si>
    <t>stanovení dopravního značení</t>
  </si>
  <si>
    <t>zajištění zvláštního užívání komunikace a veřejného prostranství</t>
  </si>
  <si>
    <t>dopravní značení během stavby, zábrany</t>
  </si>
  <si>
    <t>výstražné značení, dočasné lávky, osvětlené výkopů</t>
  </si>
  <si>
    <t>VRN4</t>
  </si>
  <si>
    <t>Inženýrská činnost</t>
  </si>
  <si>
    <t>040001000</t>
  </si>
  <si>
    <t>043002000</t>
  </si>
  <si>
    <t>Zkoušky a ostatní měření</t>
  </si>
  <si>
    <t>https://podminky.urs.cz/item/CS_URS_2024_01/043002000</t>
  </si>
  <si>
    <t>zkoušky a měření - hutnící, kamerové, ověření funkčnosti identifikačního vodiče</t>
  </si>
  <si>
    <t>045203000</t>
  </si>
  <si>
    <t>Kompletační činnost</t>
  </si>
  <si>
    <t>https://podminky.urs.cz/item/CS_URS_2024_01/045203000</t>
  </si>
  <si>
    <t>kompletační a koordinační činnost</t>
  </si>
  <si>
    <t>SO 501-1 - VEŘEJNÉ OSVĚTLENÍ ALEŠOVA UL.</t>
  </si>
  <si>
    <t>Pavel Prantner</t>
  </si>
  <si>
    <t>INVEST TEL s.r.o.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</si>
  <si>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</si>
  <si>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</si>
  <si>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</si>
  <si>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</si>
  <si>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</si>
  <si>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</si>
  <si>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</si>
  <si>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VORN - Vedlejší a ostatní rozpočtové náklady</t>
  </si>
  <si>
    <t>01VRN - Průzkumy, geodetické a projektové práce</t>
  </si>
  <si>
    <t>03VRN - Zařízení staveniště</t>
  </si>
  <si>
    <t>04VRN - Inženýrské činnosti</t>
  </si>
  <si>
    <t>M21</t>
  </si>
  <si>
    <t>Elektromontáže</t>
  </si>
  <si>
    <t>210202115R00</t>
  </si>
  <si>
    <t>Svítidlo veřejného osvětlení parkové</t>
  </si>
  <si>
    <t>210204002R00</t>
  </si>
  <si>
    <t>Stožár osvětlovací sadový - ocelový</t>
  </si>
  <si>
    <t>316735704</t>
  </si>
  <si>
    <t>Stožár TS-6 3° atyp. 159/89/60 vč.TPU nástřiku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</si>
  <si>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</si>
  <si>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</si>
  <si>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</si>
  <si>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</si>
  <si>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</si>
  <si>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</si>
  <si>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</si>
  <si>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</si>
  <si>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</si>
  <si>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</si>
  <si>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</si>
  <si>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</si>
  <si>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</si>
  <si>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</si>
  <si>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</si>
  <si>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</si>
  <si>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</si>
  <si>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</si>
  <si>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kg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</si>
  <si>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</si>
  <si>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</si>
  <si>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</si>
  <si>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</si>
  <si>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</si>
  <si>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</si>
  <si>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</si>
  <si>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</si>
  <si>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</si>
  <si>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</si>
  <si>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</si>
  <si>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</si>
  <si>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</si>
  <si>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 xml:space="preserve">Kabel silový s Al jádrem 1 kV 1-AYKY  4B x 35 mm2</t>
  </si>
  <si>
    <t>210100251R00</t>
  </si>
  <si>
    <t>Ukončení celoplast. kabelů zákl./pás.do 4x10 mm2</t>
  </si>
  <si>
    <t>210100253R00</t>
  </si>
  <si>
    <t>Ukončení celoplast. kabelů zákl./pás.do 4x50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</si>
  <si>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</si>
  <si>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</si>
  <si>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</si>
  <si>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</si>
  <si>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210100005R00</t>
  </si>
  <si>
    <t>Ukončení vodičů v rozvaděči + zapojení do 35 mm2</t>
  </si>
  <si>
    <t>210102101R00</t>
  </si>
  <si>
    <t>Spojka gelová 4x25 mm2</t>
  </si>
  <si>
    <t>35435475</t>
  </si>
  <si>
    <t>ETELEC Spojka SHARK 525 WS gelová se svorkovnicí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</si>
  <si>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</si>
  <si>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</si>
  <si>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</si>
  <si>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</si>
  <si>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</si>
  <si>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</si>
  <si>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</si>
  <si>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</si>
  <si>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</si>
  <si>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</si>
  <si>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</si>
  <si>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</si>
  <si>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</si>
  <si>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</si>
  <si>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</si>
  <si>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</si>
  <si>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</si>
  <si>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</si>
  <si>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0-8 C</t>
  </si>
  <si>
    <t>460200164R00</t>
  </si>
  <si>
    <t>Výkop kabelové rýhy 35/80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</si>
  <si>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</si>
  <si>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</si>
  <si>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</si>
  <si>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</si>
  <si>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</si>
  <si>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</si>
  <si>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</si>
  <si>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</si>
  <si>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</si>
  <si>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</si>
  <si>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</si>
  <si>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</si>
  <si>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</si>
  <si>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</si>
  <si>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</si>
  <si>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</si>
  <si>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650106121R00</t>
  </si>
  <si>
    <t>Demontáž svítidla veřejného osvětlení na výložník</t>
  </si>
  <si>
    <t>650106221R00</t>
  </si>
  <si>
    <t>Demontáž sadového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</si>
  <si>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</si>
  <si>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</si>
  <si>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</si>
  <si>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</si>
  <si>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</si>
  <si>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</si>
  <si>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</si>
  <si>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</si>
  <si>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</si>
  <si>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</si>
  <si>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</si>
  <si>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</si>
  <si>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</si>
  <si>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</si>
  <si>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</si>
  <si>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</si>
  <si>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VORN</t>
  </si>
  <si>
    <t>Vedlejší a ostatní rozpočtové náklady</t>
  </si>
  <si>
    <t>01VRN</t>
  </si>
  <si>
    <t>Průzkumy, geodetické a projektové práce</t>
  </si>
  <si>
    <t>012002VRN</t>
  </si>
  <si>
    <t>Soubor</t>
  </si>
  <si>
    <t>03VRN</t>
  </si>
  <si>
    <t>031002VRN</t>
  </si>
  <si>
    <t>Přípravné práce</t>
  </si>
  <si>
    <t>04VRN</t>
  </si>
  <si>
    <t>Inženýrské činnosti</t>
  </si>
  <si>
    <t>040001VRN</t>
  </si>
  <si>
    <t>SO 601-1 - VEŘEJNÉ OSVĚTLENÍ KOPERNÍKOVA UL.</t>
  </si>
  <si>
    <t>11 - Přípravné a přidružené práce</t>
  </si>
  <si>
    <t>56 - Podkladní vrstvy komunikací, letišť a ploch</t>
  </si>
  <si>
    <t>59 - Kryty pozemních komunikací, letišť a ploch dlážděných (předlažby)</t>
  </si>
  <si>
    <t>91 - Doplňující konstrukce a práce na pozemních komunikacích a zpevněných plochách</t>
  </si>
  <si>
    <t>97 - Prorážení otvorů a ostatní bourací práce</t>
  </si>
  <si>
    <t>Přípravné a přidružené práce</t>
  </si>
  <si>
    <t>113106231R00</t>
  </si>
  <si>
    <t>Rozebrání dlažeb ze zámkové dlažby v kamenivu</t>
  </si>
  <si>
    <t>113107320R00</t>
  </si>
  <si>
    <t>Odstranění podkladu pl. 50 m2,kam.těžené tl.20 cm</t>
  </si>
  <si>
    <t>113107530R00</t>
  </si>
  <si>
    <t>Odstranění podkladu pl. 50 m2,kam.drcené tl.30 cm</t>
  </si>
  <si>
    <t>113201011RA0</t>
  </si>
  <si>
    <t>Vytrhání obrubníků silničních</t>
  </si>
  <si>
    <t>Podkladní vrstvy komunikací, letišť a ploch</t>
  </si>
  <si>
    <t>564811111R00</t>
  </si>
  <si>
    <t>Podklad ze štěrkodrti po zhutnění tloušťky 5 cm</t>
  </si>
  <si>
    <t>564861111R00</t>
  </si>
  <si>
    <t>Podklad ze štěrkodrti po zhutnění tloušťky 20 cm</t>
  </si>
  <si>
    <t>564782111R00</t>
  </si>
  <si>
    <t>Podklad z kam.drceného 32-63 po zhutnění 30 cm</t>
  </si>
  <si>
    <t>Kryty pozemních komunikací, letišť a ploch dlážděných (předlažby)</t>
  </si>
  <si>
    <t>596215041R00</t>
  </si>
  <si>
    <t>Kladení zámkové dlažby tl. 8 cm do drtě tl. 5 cm</t>
  </si>
  <si>
    <t>Doplňující konstrukce a práce na pozemních komunikacích a zpevněných plochách</t>
  </si>
  <si>
    <t>917862111R00</t>
  </si>
  <si>
    <t>Osazení stojat. obrub.bet. s opěrou,lože z C 12/15</t>
  </si>
  <si>
    <t>59217505</t>
  </si>
  <si>
    <t>Obrubník BEST - MONO nájezdový</t>
  </si>
  <si>
    <t>918101111R00</t>
  </si>
  <si>
    <t>Lože pod obrubníky nebo obruby dlažeb z C 12/15</t>
  </si>
  <si>
    <t>460080001RT1</t>
  </si>
  <si>
    <t>Betonový základ do zeminy bez bednění</t>
  </si>
  <si>
    <t>Prorážení otvorů a ostatní bourací práce</t>
  </si>
  <si>
    <t>979054442R00</t>
  </si>
  <si>
    <t>Očištění vybouraných dlaždic s výplní spár MC</t>
  </si>
  <si>
    <t>211190003R00</t>
  </si>
  <si>
    <t>Osazení pilíře</t>
  </si>
  <si>
    <t>35711643</t>
  </si>
  <si>
    <t>Rozvaděč SR 820 NKV1 pilíř</t>
  </si>
  <si>
    <t>Štěrkopísek frakce 4-8 C</t>
  </si>
  <si>
    <t>460200304R00</t>
  </si>
  <si>
    <t>Výkop kabelové rýhy 50/120 cm hor.4</t>
  </si>
  <si>
    <t>460560304R00</t>
  </si>
  <si>
    <t>Zához rýhy 50/120 cm, hornina třídy 4</t>
  </si>
  <si>
    <t>650033111R00</t>
  </si>
  <si>
    <t>Demontáž stávajícího rozpojovacího pilíře</t>
  </si>
  <si>
    <t>SEZNAM FIGUR</t>
  </si>
  <si>
    <t>Výměra</t>
  </si>
  <si>
    <t xml:space="preserve"> 01/ SO 101-1</t>
  </si>
  <si>
    <t>Použití figury: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</si>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</sst>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53" TargetMode="External" /><Relationship Id="rId2" Type="http://schemas.openxmlformats.org/officeDocument/2006/relationships/hyperlink" Target="https://podminky.urs.cz/item/CS_URS_2024_02/113107242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3106187" TargetMode="External" /><Relationship Id="rId5" Type="http://schemas.openxmlformats.org/officeDocument/2006/relationships/hyperlink" Target="https://podminky.urs.cz/item/CS_URS_2024_02/113106171" TargetMode="External" /><Relationship Id="rId6" Type="http://schemas.openxmlformats.org/officeDocument/2006/relationships/hyperlink" Target="https://podminky.urs.cz/item/CS_URS_2024_02/113106161" TargetMode="External" /><Relationship Id="rId7" Type="http://schemas.openxmlformats.org/officeDocument/2006/relationships/hyperlink" Target="https://podminky.urs.cz/item/CS_URS_2024_02/113107224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22151106" TargetMode="External" /><Relationship Id="rId10" Type="http://schemas.openxmlformats.org/officeDocument/2006/relationships/hyperlink" Target="https://podminky.urs.cz/item/CS_URS_2024_02/132151104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115110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212751106" TargetMode="External" /><Relationship Id="rId16" Type="http://schemas.openxmlformats.org/officeDocument/2006/relationships/hyperlink" Target="https://podminky.urs.cz/item/CS_URS_2024_02/451541111" TargetMode="External" /><Relationship Id="rId17" Type="http://schemas.openxmlformats.org/officeDocument/2006/relationships/hyperlink" Target="https://podminky.urs.cz/item/CS_URS_2024_02/564861111" TargetMode="External" /><Relationship Id="rId18" Type="http://schemas.openxmlformats.org/officeDocument/2006/relationships/hyperlink" Target="https://podminky.urs.cz/item/CS_URS_2024_02/564952111" TargetMode="External" /><Relationship Id="rId19" Type="http://schemas.openxmlformats.org/officeDocument/2006/relationships/hyperlink" Target="https://podminky.urs.cz/item/CS_URS_2024_02/564951313" TargetMode="External" /><Relationship Id="rId20" Type="http://schemas.openxmlformats.org/officeDocument/2006/relationships/hyperlink" Target="https://podminky.urs.cz/item/CS_URS_2024_02/577176121" TargetMode="External" /><Relationship Id="rId21" Type="http://schemas.openxmlformats.org/officeDocument/2006/relationships/hyperlink" Target="https://podminky.urs.cz/item/CS_URS_2024_02/573231106" TargetMode="External" /><Relationship Id="rId22" Type="http://schemas.openxmlformats.org/officeDocument/2006/relationships/hyperlink" Target="https://podminky.urs.cz/item/CS_URS_2024_02/577134221" TargetMode="External" /><Relationship Id="rId23" Type="http://schemas.openxmlformats.org/officeDocument/2006/relationships/hyperlink" Target="https://podminky.urs.cz/item/CS_URS_2024_02/596211113" TargetMode="External" /><Relationship Id="rId24" Type="http://schemas.openxmlformats.org/officeDocument/2006/relationships/hyperlink" Target="https://podminky.urs.cz/item/CS_URS_2024_02/596212213" TargetMode="External" /><Relationship Id="rId25" Type="http://schemas.openxmlformats.org/officeDocument/2006/relationships/hyperlink" Target="https://podminky.urs.cz/item/CS_URS_2024_02/596412210" TargetMode="External" /><Relationship Id="rId26" Type="http://schemas.openxmlformats.org/officeDocument/2006/relationships/hyperlink" Target="https://podminky.urs.cz/item/CS_URS_2024_02/591211111" TargetMode="External" /><Relationship Id="rId27" Type="http://schemas.openxmlformats.org/officeDocument/2006/relationships/hyperlink" Target="https://podminky.urs.cz/item/CS_URS_2024_02/871313121" TargetMode="External" /><Relationship Id="rId28" Type="http://schemas.openxmlformats.org/officeDocument/2006/relationships/hyperlink" Target="https://podminky.urs.cz/item/CS_URS_2024_02/877310310" TargetMode="External" /><Relationship Id="rId29" Type="http://schemas.openxmlformats.org/officeDocument/2006/relationships/hyperlink" Target="https://podminky.urs.cz/item/CS_URS_2024_02/895941302" TargetMode="External" /><Relationship Id="rId30" Type="http://schemas.openxmlformats.org/officeDocument/2006/relationships/hyperlink" Target="https://podminky.urs.cz/item/CS_URS_2024_02/895941332" TargetMode="External" /><Relationship Id="rId31" Type="http://schemas.openxmlformats.org/officeDocument/2006/relationships/hyperlink" Target="https://podminky.urs.cz/item/CS_URS_2024_02/895941362" TargetMode="External" /><Relationship Id="rId32" Type="http://schemas.openxmlformats.org/officeDocument/2006/relationships/hyperlink" Target="https://podminky.urs.cz/item/CS_URS_2024_02/895941313" TargetMode="External" /><Relationship Id="rId33" Type="http://schemas.openxmlformats.org/officeDocument/2006/relationships/hyperlink" Target="https://podminky.urs.cz/item/CS_URS_2024_02/899204112" TargetMode="External" /><Relationship Id="rId34" Type="http://schemas.openxmlformats.org/officeDocument/2006/relationships/hyperlink" Target="https://podminky.urs.cz/item/CS_URS_2023_01/899331111" TargetMode="External" /><Relationship Id="rId35" Type="http://schemas.openxmlformats.org/officeDocument/2006/relationships/hyperlink" Target="https://podminky.urs.cz/item/CS_URS_2023_01/899431111" TargetMode="External" /><Relationship Id="rId36" Type="http://schemas.openxmlformats.org/officeDocument/2006/relationships/hyperlink" Target="https://podminky.urs.cz/item/CS_URS_2024_02/916131213" TargetMode="External" /><Relationship Id="rId37" Type="http://schemas.openxmlformats.org/officeDocument/2006/relationships/hyperlink" Target="https://podminky.urs.cz/item/CS_URS_2024_02/916111123" TargetMode="External" /><Relationship Id="rId38" Type="http://schemas.openxmlformats.org/officeDocument/2006/relationships/hyperlink" Target="https://podminky.urs.cz/item/CS_URS_2024_02/916231213" TargetMode="External" /><Relationship Id="rId39" Type="http://schemas.openxmlformats.org/officeDocument/2006/relationships/hyperlink" Target="https://podminky.urs.cz/item/CS_URS_2024_02/979054451" TargetMode="External" /><Relationship Id="rId40" Type="http://schemas.openxmlformats.org/officeDocument/2006/relationships/hyperlink" Target="https://podminky.urs.cz/item/CS_URS_2024_02/979071121" TargetMode="External" /><Relationship Id="rId41" Type="http://schemas.openxmlformats.org/officeDocument/2006/relationships/hyperlink" Target="https://podminky.urs.cz/item/CS_URS_2024_02/919735112" TargetMode="External" /><Relationship Id="rId42" Type="http://schemas.openxmlformats.org/officeDocument/2006/relationships/hyperlink" Target="https://podminky.urs.cz/item/CS_URS_2024_02/919732211" TargetMode="External" /><Relationship Id="rId43" Type="http://schemas.openxmlformats.org/officeDocument/2006/relationships/hyperlink" Target="https://podminky.urs.cz/item/CS_URS_2024_02/966006132" TargetMode="External" /><Relationship Id="rId44" Type="http://schemas.openxmlformats.org/officeDocument/2006/relationships/hyperlink" Target="https://podminky.urs.cz/item/CS_URS_2024_02/914111111" TargetMode="External" /><Relationship Id="rId45" Type="http://schemas.openxmlformats.org/officeDocument/2006/relationships/hyperlink" Target="https://podminky.urs.cz/item/CS_URS_2024_02/914511112" TargetMode="External" /><Relationship Id="rId46" Type="http://schemas.openxmlformats.org/officeDocument/2006/relationships/hyperlink" Target="https://podminky.urs.cz/item/CS_URS_2024_02/915121121" TargetMode="External" /><Relationship Id="rId47" Type="http://schemas.openxmlformats.org/officeDocument/2006/relationships/hyperlink" Target="https://podminky.urs.cz/item/CS_URS_2024_02/915221122" TargetMode="External" /><Relationship Id="rId48" Type="http://schemas.openxmlformats.org/officeDocument/2006/relationships/hyperlink" Target="https://podminky.urs.cz/item/CS_URS_2024_02/997221611" TargetMode="External" /><Relationship Id="rId49" Type="http://schemas.openxmlformats.org/officeDocument/2006/relationships/hyperlink" Target="https://podminky.urs.cz/item/CS_URS_2024_02/9982251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71" TargetMode="External" /><Relationship Id="rId2" Type="http://schemas.openxmlformats.org/officeDocument/2006/relationships/hyperlink" Target="https://podminky.urs.cz/item/CS_URS_2024_01/113107183" TargetMode="External" /><Relationship Id="rId3" Type="http://schemas.openxmlformats.org/officeDocument/2006/relationships/hyperlink" Target="https://podminky.urs.cz/item/CS_URS_2024_01/113107222" TargetMode="External" /><Relationship Id="rId4" Type="http://schemas.openxmlformats.org/officeDocument/2006/relationships/hyperlink" Target="https://podminky.urs.cz/item/CS_URS_2024_01/113107223" TargetMode="External" /><Relationship Id="rId5" Type="http://schemas.openxmlformats.org/officeDocument/2006/relationships/hyperlink" Target="https://podminky.urs.cz/item/CS_URS_2024_01/113201111" TargetMode="External" /><Relationship Id="rId6" Type="http://schemas.openxmlformats.org/officeDocument/2006/relationships/hyperlink" Target="https://podminky.urs.cz/item/CS_URS_2024_01/113201112" TargetMode="External" /><Relationship Id="rId7" Type="http://schemas.openxmlformats.org/officeDocument/2006/relationships/hyperlink" Target="https://podminky.urs.cz/item/CS_URS_2024_01/119001401" TargetMode="External" /><Relationship Id="rId8" Type="http://schemas.openxmlformats.org/officeDocument/2006/relationships/hyperlink" Target="https://podminky.urs.cz/item/CS_URS_2024_01/119001411" TargetMode="External" /><Relationship Id="rId9" Type="http://schemas.openxmlformats.org/officeDocument/2006/relationships/hyperlink" Target="https://podminky.urs.cz/item/CS_URS_2024_01/119001421" TargetMode="External" /><Relationship Id="rId10" Type="http://schemas.openxmlformats.org/officeDocument/2006/relationships/hyperlink" Target="https://podminky.urs.cz/item/CS_URS_2024_01/120001101" TargetMode="External" /><Relationship Id="rId11" Type="http://schemas.openxmlformats.org/officeDocument/2006/relationships/hyperlink" Target="https://podminky.urs.cz/item/CS_URS_2024_01/132254204" TargetMode="External" /><Relationship Id="rId12" Type="http://schemas.openxmlformats.org/officeDocument/2006/relationships/hyperlink" Target="https://podminky.urs.cz/item/CS_URS_2024_01/132354204" TargetMode="External" /><Relationship Id="rId13" Type="http://schemas.openxmlformats.org/officeDocument/2006/relationships/hyperlink" Target="https://podminky.urs.cz/item/CS_URS_2024_01/151101101" TargetMode="External" /><Relationship Id="rId14" Type="http://schemas.openxmlformats.org/officeDocument/2006/relationships/hyperlink" Target="https://podminky.urs.cz/item/CS_URS_2024_01/151101111" TargetMode="External" /><Relationship Id="rId15" Type="http://schemas.openxmlformats.org/officeDocument/2006/relationships/hyperlink" Target="https://podminky.urs.cz/item/CS_URS_2024_01/162551108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7410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451572111" TargetMode="External" /><Relationship Id="rId20" Type="http://schemas.openxmlformats.org/officeDocument/2006/relationships/hyperlink" Target="https://podminky.urs.cz/item/CS_URS_2024_01/564851013" TargetMode="External" /><Relationship Id="rId21" Type="http://schemas.openxmlformats.org/officeDocument/2006/relationships/hyperlink" Target="https://podminky.urs.cz/item/CS_URS_2024_01/565145101" TargetMode="External" /><Relationship Id="rId22" Type="http://schemas.openxmlformats.org/officeDocument/2006/relationships/hyperlink" Target="https://podminky.urs.cz/item/CS_URS_2024_01/567130113" TargetMode="External" /><Relationship Id="rId23" Type="http://schemas.openxmlformats.org/officeDocument/2006/relationships/hyperlink" Target="https://podminky.urs.cz/item/CS_URS_2024_01/577134031" TargetMode="External" /><Relationship Id="rId24" Type="http://schemas.openxmlformats.org/officeDocument/2006/relationships/hyperlink" Target="https://podminky.urs.cz/item/CS_URS_2024_01/851241131" TargetMode="External" /><Relationship Id="rId25" Type="http://schemas.openxmlformats.org/officeDocument/2006/relationships/hyperlink" Target="https://podminky.urs.cz/item/CS_URS_2024_01/851261131" TargetMode="External" /><Relationship Id="rId26" Type="http://schemas.openxmlformats.org/officeDocument/2006/relationships/hyperlink" Target="https://podminky.urs.cz/item/CS_URS_2024_01/857241131" TargetMode="External" /><Relationship Id="rId27" Type="http://schemas.openxmlformats.org/officeDocument/2006/relationships/hyperlink" Target="https://podminky.urs.cz/item/CS_URS_2024_01/857242122" TargetMode="External" /><Relationship Id="rId28" Type="http://schemas.openxmlformats.org/officeDocument/2006/relationships/hyperlink" Target="https://podminky.urs.cz/item/CS_URS_2024_01/857261131" TargetMode="External" /><Relationship Id="rId29" Type="http://schemas.openxmlformats.org/officeDocument/2006/relationships/hyperlink" Target="https://podminky.urs.cz/item/CS_URS_2024_01/857262122" TargetMode="External" /><Relationship Id="rId30" Type="http://schemas.openxmlformats.org/officeDocument/2006/relationships/hyperlink" Target="https://podminky.urs.cz/item/CS_URS_2024_01/857263131" TargetMode="External" /><Relationship Id="rId31" Type="http://schemas.openxmlformats.org/officeDocument/2006/relationships/hyperlink" Target="https://podminky.urs.cz/item/CS_URS_2024_01/857264122" TargetMode="External" /><Relationship Id="rId32" Type="http://schemas.openxmlformats.org/officeDocument/2006/relationships/hyperlink" Target="https://podminky.urs.cz/item/CS_URS_2024_01/871161211" TargetMode="External" /><Relationship Id="rId33" Type="http://schemas.openxmlformats.org/officeDocument/2006/relationships/hyperlink" Target="https://podminky.urs.cz/item/CS_URS_2024_01/879161111" TargetMode="External" /><Relationship Id="rId34" Type="http://schemas.openxmlformats.org/officeDocument/2006/relationships/hyperlink" Target="https://podminky.urs.cz/item/CS_URS_2024_01/891161324" TargetMode="External" /><Relationship Id="rId35" Type="http://schemas.openxmlformats.org/officeDocument/2006/relationships/hyperlink" Target="https://podminky.urs.cz/item/CS_URS_2024_01/891241112" TargetMode="External" /><Relationship Id="rId36" Type="http://schemas.openxmlformats.org/officeDocument/2006/relationships/hyperlink" Target="https://podminky.urs.cz/item/CS_URS_2024_01/891247112" TargetMode="External" /><Relationship Id="rId37" Type="http://schemas.openxmlformats.org/officeDocument/2006/relationships/hyperlink" Target="https://podminky.urs.cz/item/CS_URS_2024_01/891269111" TargetMode="External" /><Relationship Id="rId38" Type="http://schemas.openxmlformats.org/officeDocument/2006/relationships/hyperlink" Target="https://podminky.urs.cz/item/CS_URS_2024_01/891261112" TargetMode="External" /><Relationship Id="rId39" Type="http://schemas.openxmlformats.org/officeDocument/2006/relationships/hyperlink" Target="https://podminky.urs.cz/item/CS_URS_2024_01/892241111" TargetMode="External" /><Relationship Id="rId40" Type="http://schemas.openxmlformats.org/officeDocument/2006/relationships/hyperlink" Target="https://podminky.urs.cz/item/CS_URS_2024_01/892271111" TargetMode="External" /><Relationship Id="rId41" Type="http://schemas.openxmlformats.org/officeDocument/2006/relationships/hyperlink" Target="https://podminky.urs.cz/item/CS_URS_2024_01/892273122" TargetMode="External" /><Relationship Id="rId42" Type="http://schemas.openxmlformats.org/officeDocument/2006/relationships/hyperlink" Target="https://podminky.urs.cz/item/CS_URS_2024_01/892372111" TargetMode="External" /><Relationship Id="rId43" Type="http://schemas.openxmlformats.org/officeDocument/2006/relationships/hyperlink" Target="https://podminky.urs.cz/item/CS_URS_2024_01/899722113" TargetMode="External" /><Relationship Id="rId44" Type="http://schemas.openxmlformats.org/officeDocument/2006/relationships/hyperlink" Target="https://podminky.urs.cz/item/CS_URS_2024_01/916131113" TargetMode="External" /><Relationship Id="rId45" Type="http://schemas.openxmlformats.org/officeDocument/2006/relationships/hyperlink" Target="https://podminky.urs.cz/item/CS_URS_2024_01/919732211" TargetMode="External" /><Relationship Id="rId46" Type="http://schemas.openxmlformats.org/officeDocument/2006/relationships/hyperlink" Target="https://podminky.urs.cz/item/CS_URS_2024_01/919735112" TargetMode="External" /><Relationship Id="rId47" Type="http://schemas.openxmlformats.org/officeDocument/2006/relationships/hyperlink" Target="https://podminky.urs.cz/item/CS_URS_2024_01/979024443" TargetMode="External" /><Relationship Id="rId48" Type="http://schemas.openxmlformats.org/officeDocument/2006/relationships/hyperlink" Target="https://podminky.urs.cz/item/CS_URS_2024_01/979054442" TargetMode="External" /><Relationship Id="rId49" Type="http://schemas.openxmlformats.org/officeDocument/2006/relationships/hyperlink" Target="https://podminky.urs.cz/item/CS_URS_2024_01/997221551" TargetMode="External" /><Relationship Id="rId50" Type="http://schemas.openxmlformats.org/officeDocument/2006/relationships/hyperlink" Target="https://podminky.urs.cz/item/CS_URS_2024_01/997221559" TargetMode="External" /><Relationship Id="rId51" Type="http://schemas.openxmlformats.org/officeDocument/2006/relationships/hyperlink" Target="https://podminky.urs.cz/item/CS_URS_2024_01/997221645" TargetMode="External" /><Relationship Id="rId52" Type="http://schemas.openxmlformats.org/officeDocument/2006/relationships/hyperlink" Target="https://podminky.urs.cz/item/CS_URS_2024_01/998225111" TargetMode="External" /><Relationship Id="rId53" Type="http://schemas.openxmlformats.org/officeDocument/2006/relationships/hyperlink" Target="https://podminky.urs.cz/item/CS_URS_2024_01/998273102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59901111" TargetMode="External" /><Relationship Id="rId2" Type="http://schemas.openxmlformats.org/officeDocument/2006/relationships/hyperlink" Target="https://podminky.urs.cz/item/CS_URS_2024_01/359901212" TargetMode="External" /><Relationship Id="rId3" Type="http://schemas.openxmlformats.org/officeDocument/2006/relationships/hyperlink" Target="https://podminky.urs.cz/item/CS_URS_2024_01/890451851" TargetMode="External" /><Relationship Id="rId4" Type="http://schemas.openxmlformats.org/officeDocument/2006/relationships/hyperlink" Target="https://podminky.urs.cz/item/CS_URS_2024_01/452112112" TargetMode="External" /><Relationship Id="rId5" Type="http://schemas.openxmlformats.org/officeDocument/2006/relationships/hyperlink" Target="https://podminky.urs.cz/item/CS_URS_2024_01/894411121" TargetMode="External" /><Relationship Id="rId6" Type="http://schemas.openxmlformats.org/officeDocument/2006/relationships/hyperlink" Target="https://podminky.urs.cz/item/CS_URS_2024_01/899304811" TargetMode="External" /><Relationship Id="rId7" Type="http://schemas.openxmlformats.org/officeDocument/2006/relationships/hyperlink" Target="https://podminky.urs.cz/item/CS_URS_2024_01/998274101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14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20001000" TargetMode="External" /><Relationship Id="rId4" Type="http://schemas.openxmlformats.org/officeDocument/2006/relationships/hyperlink" Target="https://podminky.urs.cz/item/CS_URS_2024_01/034303000" TargetMode="External" /><Relationship Id="rId5" Type="http://schemas.openxmlformats.org/officeDocument/2006/relationships/hyperlink" Target="https://podminky.urs.cz/item/CS_URS_2024_01/043002000" TargetMode="External" /><Relationship Id="rId6" Type="http://schemas.openxmlformats.org/officeDocument/2006/relationships/hyperlink" Target="https://podminky.urs.cz/item/CS_URS_2024_01/045203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povrchu komunikací, výměna vodovodu a opravy na kanalizaci v Klatovech 2025, 1. část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KLATOVY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Klatovy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 Tomáš Macán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Žižkovský Petr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73</v>
      </c>
      <c r="BT55" s="125" t="s">
        <v>80</v>
      </c>
      <c r="BU55" s="125" t="s">
        <v>75</v>
      </c>
      <c r="BV55" s="125" t="s">
        <v>76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23.2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101-1 - KOMUNIKACE'!J32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'SO 101-1 - KOMUNIKACE'!P97</f>
        <v>0</v>
      </c>
      <c r="AV56" s="132">
        <f>'SO 101-1 - KOMUNIKACE'!J35</f>
        <v>0</v>
      </c>
      <c r="AW56" s="132">
        <f>'SO 101-1 - KOMUNIKACE'!J36</f>
        <v>0</v>
      </c>
      <c r="AX56" s="132">
        <f>'SO 101-1 - KOMUNIKACE'!J37</f>
        <v>0</v>
      </c>
      <c r="AY56" s="132">
        <f>'SO 101-1 - KOMUNIKACE'!J38</f>
        <v>0</v>
      </c>
      <c r="AZ56" s="132">
        <f>'SO 101-1 - KOMUNIKACE'!F35</f>
        <v>0</v>
      </c>
      <c r="BA56" s="132">
        <f>'SO 101-1 - KOMUNIKACE'!F36</f>
        <v>0</v>
      </c>
      <c r="BB56" s="132">
        <f>'SO 101-1 - KOMUNIKACE'!F37</f>
        <v>0</v>
      </c>
      <c r="BC56" s="132">
        <f>'SO 101-1 - KOMUNIKACE'!F38</f>
        <v>0</v>
      </c>
      <c r="BD56" s="134">
        <f>'SO 101-1 - KOMUNIKACE'!F39</f>
        <v>0</v>
      </c>
      <c r="BE56" s="4"/>
      <c r="BT56" s="135" t="s">
        <v>82</v>
      </c>
      <c r="BV56" s="135" t="s">
        <v>76</v>
      </c>
      <c r="BW56" s="135" t="s">
        <v>87</v>
      </c>
      <c r="BX56" s="135" t="s">
        <v>81</v>
      </c>
      <c r="CL56" s="135" t="s">
        <v>19</v>
      </c>
    </row>
    <row r="57" s="4" customFormat="1" ht="23.2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201-1 - VÝMĚNA VODOVODU'!J32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'SO 201-1 - VÝMĚNA VODOVODU'!P93</f>
        <v>0</v>
      </c>
      <c r="AV57" s="132">
        <f>'SO 201-1 - VÝMĚNA VODOVODU'!J35</f>
        <v>0</v>
      </c>
      <c r="AW57" s="132">
        <f>'SO 201-1 - VÝMĚNA VODOVODU'!J36</f>
        <v>0</v>
      </c>
      <c r="AX57" s="132">
        <f>'SO 201-1 - VÝMĚNA VODOVODU'!J37</f>
        <v>0</v>
      </c>
      <c r="AY57" s="132">
        <f>'SO 201-1 - VÝMĚNA VODOVODU'!J38</f>
        <v>0</v>
      </c>
      <c r="AZ57" s="132">
        <f>'SO 201-1 - VÝMĚNA VODOVODU'!F35</f>
        <v>0</v>
      </c>
      <c r="BA57" s="132">
        <f>'SO 201-1 - VÝMĚNA VODOVODU'!F36</f>
        <v>0</v>
      </c>
      <c r="BB57" s="132">
        <f>'SO 201-1 - VÝMĚNA VODOVODU'!F37</f>
        <v>0</v>
      </c>
      <c r="BC57" s="132">
        <f>'SO 201-1 - VÝMĚNA VODOVODU'!F38</f>
        <v>0</v>
      </c>
      <c r="BD57" s="134">
        <f>'SO 201-1 - VÝMĚNA VODOVODU'!F39</f>
        <v>0</v>
      </c>
      <c r="BE57" s="4"/>
      <c r="BT57" s="135" t="s">
        <v>82</v>
      </c>
      <c r="BV57" s="135" t="s">
        <v>76</v>
      </c>
      <c r="BW57" s="135" t="s">
        <v>90</v>
      </c>
      <c r="BX57" s="135" t="s">
        <v>81</v>
      </c>
      <c r="CL57" s="135" t="s">
        <v>19</v>
      </c>
    </row>
    <row r="58" s="4" customFormat="1" ht="23.2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301-1 - OPRAVY NA KANA...'!J32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'SO 301-1 - OPRAVY NA KANA...'!P90</f>
        <v>0</v>
      </c>
      <c r="AV58" s="132">
        <f>'SO 301-1 - OPRAVY NA KANA...'!J35</f>
        <v>0</v>
      </c>
      <c r="AW58" s="132">
        <f>'SO 301-1 - OPRAVY NA KANA...'!J36</f>
        <v>0</v>
      </c>
      <c r="AX58" s="132">
        <f>'SO 301-1 - OPRAVY NA KANA...'!J37</f>
        <v>0</v>
      </c>
      <c r="AY58" s="132">
        <f>'SO 301-1 - OPRAVY NA KANA...'!J38</f>
        <v>0</v>
      </c>
      <c r="AZ58" s="132">
        <f>'SO 301-1 - OPRAVY NA KANA...'!F35</f>
        <v>0</v>
      </c>
      <c r="BA58" s="132">
        <f>'SO 301-1 - OPRAVY NA KANA...'!F36</f>
        <v>0</v>
      </c>
      <c r="BB58" s="132">
        <f>'SO 301-1 - OPRAVY NA KANA...'!F37</f>
        <v>0</v>
      </c>
      <c r="BC58" s="132">
        <f>'SO 301-1 - OPRAVY NA KANA...'!F38</f>
        <v>0</v>
      </c>
      <c r="BD58" s="134">
        <f>'SO 301-1 - OPRAVY NA KANA...'!F39</f>
        <v>0</v>
      </c>
      <c r="BE58" s="4"/>
      <c r="BT58" s="135" t="s">
        <v>82</v>
      </c>
      <c r="BV58" s="135" t="s">
        <v>76</v>
      </c>
      <c r="BW58" s="135" t="s">
        <v>93</v>
      </c>
      <c r="BX58" s="135" t="s">
        <v>81</v>
      </c>
      <c r="CL58" s="135" t="s">
        <v>19</v>
      </c>
    </row>
    <row r="59" s="4" customFormat="1" ht="23.2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401-1 - VRN V+K'!J32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'SO 401-1 - VRN V+K'!P90</f>
        <v>0</v>
      </c>
      <c r="AV59" s="132">
        <f>'SO 401-1 - VRN V+K'!J35</f>
        <v>0</v>
      </c>
      <c r="AW59" s="132">
        <f>'SO 401-1 - VRN V+K'!J36</f>
        <v>0</v>
      </c>
      <c r="AX59" s="132">
        <f>'SO 401-1 - VRN V+K'!J37</f>
        <v>0</v>
      </c>
      <c r="AY59" s="132">
        <f>'SO 401-1 - VRN V+K'!J38</f>
        <v>0</v>
      </c>
      <c r="AZ59" s="132">
        <f>'SO 401-1 - VRN V+K'!F35</f>
        <v>0</v>
      </c>
      <c r="BA59" s="132">
        <f>'SO 401-1 - VRN V+K'!F36</f>
        <v>0</v>
      </c>
      <c r="BB59" s="132">
        <f>'SO 401-1 - VRN V+K'!F37</f>
        <v>0</v>
      </c>
      <c r="BC59" s="132">
        <f>'SO 401-1 - VRN V+K'!F38</f>
        <v>0</v>
      </c>
      <c r="BD59" s="134">
        <f>'SO 401-1 - VRN V+K'!F39</f>
        <v>0</v>
      </c>
      <c r="BE59" s="4"/>
      <c r="BT59" s="135" t="s">
        <v>82</v>
      </c>
      <c r="BV59" s="135" t="s">
        <v>76</v>
      </c>
      <c r="BW59" s="135" t="s">
        <v>96</v>
      </c>
      <c r="BX59" s="135" t="s">
        <v>81</v>
      </c>
      <c r="CL59" s="135" t="s">
        <v>19</v>
      </c>
    </row>
    <row r="60" s="4" customFormat="1" ht="23.2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501-1 - VEŘEJNÉ OSVĚTL...'!J32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'SO 501-1 - VEŘEJNÉ OSVĚTL...'!P96</f>
        <v>0</v>
      </c>
      <c r="AV60" s="132">
        <f>'SO 501-1 - VEŘEJNÉ OSVĚTL...'!J35</f>
        <v>0</v>
      </c>
      <c r="AW60" s="132">
        <f>'SO 501-1 - VEŘEJNÉ OSVĚTL...'!J36</f>
        <v>0</v>
      </c>
      <c r="AX60" s="132">
        <f>'SO 501-1 - VEŘEJNÉ OSVĚTL...'!J37</f>
        <v>0</v>
      </c>
      <c r="AY60" s="132">
        <f>'SO 501-1 - VEŘEJNÉ OSVĚTL...'!J38</f>
        <v>0</v>
      </c>
      <c r="AZ60" s="132">
        <f>'SO 501-1 - VEŘEJNÉ OSVĚTL...'!F35</f>
        <v>0</v>
      </c>
      <c r="BA60" s="132">
        <f>'SO 501-1 - VEŘEJNÉ OSVĚTL...'!F36</f>
        <v>0</v>
      </c>
      <c r="BB60" s="132">
        <f>'SO 501-1 - VEŘEJNÉ OSVĚTL...'!F37</f>
        <v>0</v>
      </c>
      <c r="BC60" s="132">
        <f>'SO 501-1 - VEŘEJNÉ OSVĚTL...'!F38</f>
        <v>0</v>
      </c>
      <c r="BD60" s="134">
        <f>'SO 501-1 - VEŘEJNÉ OSVĚTL...'!F39</f>
        <v>0</v>
      </c>
      <c r="BE60" s="4"/>
      <c r="BT60" s="135" t="s">
        <v>82</v>
      </c>
      <c r="BV60" s="135" t="s">
        <v>76</v>
      </c>
      <c r="BW60" s="135" t="s">
        <v>99</v>
      </c>
      <c r="BX60" s="135" t="s">
        <v>81</v>
      </c>
      <c r="CL60" s="135" t="s">
        <v>19</v>
      </c>
    </row>
    <row r="61" s="4" customFormat="1" ht="23.2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601-1 - VEŘEJNÉ OSVĚTL...'!J32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6">
        <v>0</v>
      </c>
      <c r="AT61" s="137">
        <f>ROUND(SUM(AV61:AW61),2)</f>
        <v>0</v>
      </c>
      <c r="AU61" s="138">
        <f>'SO 601-1 - VEŘEJNÉ OSVĚTL...'!P101</f>
        <v>0</v>
      </c>
      <c r="AV61" s="137">
        <f>'SO 601-1 - VEŘEJNÉ OSVĚTL...'!J35</f>
        <v>0</v>
      </c>
      <c r="AW61" s="137">
        <f>'SO 601-1 - VEŘEJNÉ OSVĚTL...'!J36</f>
        <v>0</v>
      </c>
      <c r="AX61" s="137">
        <f>'SO 601-1 - VEŘEJNÉ OSVĚTL...'!J37</f>
        <v>0</v>
      </c>
      <c r="AY61" s="137">
        <f>'SO 601-1 - VEŘEJNÉ OSVĚTL...'!J38</f>
        <v>0</v>
      </c>
      <c r="AZ61" s="137">
        <f>'SO 601-1 - VEŘEJNÉ OSVĚTL...'!F35</f>
        <v>0</v>
      </c>
      <c r="BA61" s="137">
        <f>'SO 601-1 - VEŘEJNÉ OSVĚTL...'!F36</f>
        <v>0</v>
      </c>
      <c r="BB61" s="137">
        <f>'SO 601-1 - VEŘEJNÉ OSVĚTL...'!F37</f>
        <v>0</v>
      </c>
      <c r="BC61" s="137">
        <f>'SO 601-1 - VEŘEJNÉ OSVĚTL...'!F38</f>
        <v>0</v>
      </c>
      <c r="BD61" s="139">
        <f>'SO 601-1 - VEŘEJNÉ OSVĚTL...'!F39</f>
        <v>0</v>
      </c>
      <c r="BE61" s="4"/>
      <c r="BT61" s="135" t="s">
        <v>82</v>
      </c>
      <c r="BV61" s="135" t="s">
        <v>76</v>
      </c>
      <c r="BW61" s="135" t="s">
        <v>102</v>
      </c>
      <c r="BX61" s="135" t="s">
        <v>81</v>
      </c>
      <c r="CL61" s="135" t="s">
        <v>19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esMTSNnzz96otfV0dmX5oenuSBe6ASRudHM8Cm78yJHG1tbKx30LuDMtyZqnkoZ6tPRFfmZImgxXq3/KTbn5Rw==" hashValue="qhXYXRkDOzoI/6jO0h1ZGTa68LffdBPeO3iLmYT+2zwoR+499B0NhfHgtm0aUHjQZeuyD/z2LTOEhX0QHa5nOg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1-1 - KOMUNIKACE'!C2" display="/"/>
    <hyperlink ref="A57" location="'SO 201-1 - VÝMĚNA VODOVODU'!C2" display="/"/>
    <hyperlink ref="A58" location="'SO 301-1 - OPRAVY NA KANA...'!C2" display="/"/>
    <hyperlink ref="A59" location="'SO 401-1 - VRN V+K'!C2" display="/"/>
    <hyperlink ref="A60" location="'SO 501-1 - VEŘEJNÉ OSVĚTL...'!C2" display="/"/>
    <hyperlink ref="A61" location="'SO 601-1 - VEŘEJNÉ OSVĚT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40" t="s">
        <v>103</v>
      </c>
      <c r="BA2" s="140" t="s">
        <v>104</v>
      </c>
      <c r="BB2" s="140" t="s">
        <v>105</v>
      </c>
      <c r="BC2" s="140" t="s">
        <v>106</v>
      </c>
      <c r="BD2" s="14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  <c r="AZ3" s="140" t="s">
        <v>107</v>
      </c>
      <c r="BA3" s="140" t="s">
        <v>108</v>
      </c>
      <c r="BB3" s="140" t="s">
        <v>105</v>
      </c>
      <c r="BC3" s="140" t="s">
        <v>109</v>
      </c>
      <c r="BD3" s="140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  <c r="AZ4" s="140" t="s">
        <v>111</v>
      </c>
      <c r="BA4" s="140" t="s">
        <v>112</v>
      </c>
      <c r="BB4" s="140" t="s">
        <v>105</v>
      </c>
      <c r="BC4" s="140" t="s">
        <v>113</v>
      </c>
      <c r="BD4" s="140" t="s">
        <v>82</v>
      </c>
    </row>
    <row r="5" s="1" customFormat="1" ht="6.96" customHeight="1">
      <c r="B5" s="22"/>
      <c r="L5" s="22"/>
      <c r="AZ5" s="140" t="s">
        <v>114</v>
      </c>
      <c r="BA5" s="140" t="s">
        <v>115</v>
      </c>
      <c r="BB5" s="140" t="s">
        <v>105</v>
      </c>
      <c r="BC5" s="140" t="s">
        <v>116</v>
      </c>
      <c r="BD5" s="140" t="s">
        <v>82</v>
      </c>
    </row>
    <row r="6" s="1" customFormat="1" ht="12" customHeight="1">
      <c r="B6" s="22"/>
      <c r="D6" s="145" t="s">
        <v>16</v>
      </c>
      <c r="L6" s="22"/>
      <c r="AZ6" s="140" t="s">
        <v>117</v>
      </c>
      <c r="BA6" s="140" t="s">
        <v>117</v>
      </c>
      <c r="BB6" s="140" t="s">
        <v>105</v>
      </c>
      <c r="BC6" s="140" t="s">
        <v>118</v>
      </c>
      <c r="BD6" s="140" t="s">
        <v>82</v>
      </c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  <c r="AZ7" s="140" t="s">
        <v>119</v>
      </c>
      <c r="BA7" s="140" t="s">
        <v>119</v>
      </c>
      <c r="BB7" s="140" t="s">
        <v>105</v>
      </c>
      <c r="BC7" s="140" t="s">
        <v>120</v>
      </c>
      <c r="BD7" s="140" t="s">
        <v>82</v>
      </c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ROUND((SUM(BE97:BE525)),  2)</f>
        <v>0</v>
      </c>
      <c r="G35" s="40"/>
      <c r="H35" s="40"/>
      <c r="I35" s="160">
        <v>0.20999999999999999</v>
      </c>
      <c r="J35" s="159">
        <f>ROUND(((SUM(BE97:BE525))*I35),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ROUND((SUM(BF97:BF525)),  2)</f>
        <v>0</v>
      </c>
      <c r="G36" s="40"/>
      <c r="H36" s="40"/>
      <c r="I36" s="160">
        <v>0.12</v>
      </c>
      <c r="J36" s="159">
        <f>ROUND(((SUM(BF97:BF525))*I36),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ROUND((SUM(BG97:BG525)),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ROUND((SUM(BH97:BH525)),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ROUND((SUM(BI97:BI525)),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101-1 -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KLATOVY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Ing. Tomáš Macán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Žižkovský Petr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130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J234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J240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J246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134</v>
      </c>
      <c r="E69" s="185"/>
      <c r="F69" s="185"/>
      <c r="G69" s="185"/>
      <c r="H69" s="185"/>
      <c r="I69" s="185"/>
      <c r="J69" s="186">
        <f>J333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J416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136</v>
      </c>
      <c r="E71" s="185"/>
      <c r="F71" s="185"/>
      <c r="G71" s="185"/>
      <c r="H71" s="185"/>
      <c r="I71" s="185"/>
      <c r="J71" s="186">
        <f>J482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137</v>
      </c>
      <c r="E72" s="185"/>
      <c r="F72" s="185"/>
      <c r="G72" s="185"/>
      <c r="H72" s="185"/>
      <c r="I72" s="185"/>
      <c r="J72" s="186">
        <f>J513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138</v>
      </c>
      <c r="E73" s="180"/>
      <c r="F73" s="180"/>
      <c r="G73" s="180"/>
      <c r="H73" s="180"/>
      <c r="I73" s="180"/>
      <c r="J73" s="181">
        <f>J516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139</v>
      </c>
      <c r="E74" s="185"/>
      <c r="F74" s="185"/>
      <c r="G74" s="185"/>
      <c r="H74" s="185"/>
      <c r="I74" s="185"/>
      <c r="J74" s="186">
        <f>J517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140</v>
      </c>
      <c r="E75" s="185"/>
      <c r="F75" s="185"/>
      <c r="G75" s="185"/>
      <c r="H75" s="185"/>
      <c r="I75" s="185"/>
      <c r="J75" s="186">
        <f>J522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141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Oprava povrchu komunikací, výměna vodovodu a opravy na kanalizaci v Klatovech 2025, 1. část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122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101-1 - KOMUNIKACE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KLATOVY</v>
      </c>
      <c r="G91" s="42"/>
      <c r="H91" s="42"/>
      <c r="I91" s="34" t="s">
        <v>23</v>
      </c>
      <c r="J91" s="74" t="str">
        <f>IF(J14="","",J14)</f>
        <v>2. 12. 2024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Město Klatovy</v>
      </c>
      <c r="G93" s="42"/>
      <c r="H93" s="42"/>
      <c r="I93" s="34" t="s">
        <v>33</v>
      </c>
      <c r="J93" s="38" t="str">
        <f>E23</f>
        <v>Ing. Tomáš Macán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Žižkovský Petr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142</v>
      </c>
      <c r="D96" s="191" t="s">
        <v>59</v>
      </c>
      <c r="E96" s="191" t="s">
        <v>55</v>
      </c>
      <c r="F96" s="191" t="s">
        <v>56</v>
      </c>
      <c r="G96" s="191" t="s">
        <v>143</v>
      </c>
      <c r="H96" s="191" t="s">
        <v>144</v>
      </c>
      <c r="I96" s="191" t="s">
        <v>145</v>
      </c>
      <c r="J96" s="191" t="s">
        <v>127</v>
      </c>
      <c r="K96" s="192" t="s">
        <v>146</v>
      </c>
      <c r="L96" s="193"/>
      <c r="M96" s="94" t="s">
        <v>19</v>
      </c>
      <c r="N96" s="95" t="s">
        <v>44</v>
      </c>
      <c r="O96" s="95" t="s">
        <v>147</v>
      </c>
      <c r="P96" s="95" t="s">
        <v>148</v>
      </c>
      <c r="Q96" s="95" t="s">
        <v>149</v>
      </c>
      <c r="R96" s="95" t="s">
        <v>150</v>
      </c>
      <c r="S96" s="95" t="s">
        <v>151</v>
      </c>
      <c r="T96" s="96" t="s">
        <v>152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153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P98+P516</f>
        <v>0</v>
      </c>
      <c r="Q97" s="98"/>
      <c r="R97" s="196">
        <f>R98+R516</f>
        <v>1951.3217351000001</v>
      </c>
      <c r="S97" s="98"/>
      <c r="T97" s="197">
        <f>T98+T516</f>
        <v>2583.1969999999997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128</v>
      </c>
      <c r="BK97" s="198">
        <f>BK98+BK516</f>
        <v>0</v>
      </c>
    </row>
    <row r="98" s="12" customFormat="1" ht="25.92" customHeight="1">
      <c r="A98" s="12"/>
      <c r="B98" s="199"/>
      <c r="C98" s="200"/>
      <c r="D98" s="201" t="s">
        <v>73</v>
      </c>
      <c r="E98" s="202" t="s">
        <v>154</v>
      </c>
      <c r="F98" s="202" t="s">
        <v>155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P99+P234+P240+P246+P333+P416+P482+P513</f>
        <v>0</v>
      </c>
      <c r="Q98" s="207"/>
      <c r="R98" s="208">
        <f>R99+R234+R240+R246+R333+R416+R482+R513</f>
        <v>1951.3217351000001</v>
      </c>
      <c r="S98" s="207"/>
      <c r="T98" s="209">
        <f>T99+T234+T240+T246+T333+T416+T482+T513</f>
        <v>2583.1969999999997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73</v>
      </c>
      <c r="AU98" s="211" t="s">
        <v>74</v>
      </c>
      <c r="AY98" s="210" t="s">
        <v>156</v>
      </c>
      <c r="BK98" s="212">
        <f>BK99+BK234+BK240+BK246+BK333+BK416+BK482+BK513</f>
        <v>0</v>
      </c>
    </row>
    <row r="99" s="12" customFormat="1" ht="22.8" customHeight="1">
      <c r="A99" s="12"/>
      <c r="B99" s="199"/>
      <c r="C99" s="200"/>
      <c r="D99" s="201" t="s">
        <v>73</v>
      </c>
      <c r="E99" s="213" t="s">
        <v>80</v>
      </c>
      <c r="F99" s="213" t="s">
        <v>157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SUM(P100:P233)</f>
        <v>0</v>
      </c>
      <c r="Q99" s="207"/>
      <c r="R99" s="208">
        <f>SUM(R100:R233)</f>
        <v>1052.5595000000001</v>
      </c>
      <c r="S99" s="207"/>
      <c r="T99" s="209">
        <f>SUM(T100:T233)</f>
        <v>2583.1149999999998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73</v>
      </c>
      <c r="AU99" s="211" t="s">
        <v>80</v>
      </c>
      <c r="AY99" s="210" t="s">
        <v>156</v>
      </c>
      <c r="BK99" s="212">
        <f>SUM(BK100:BK233)</f>
        <v>0</v>
      </c>
    </row>
    <row r="100" s="2" customFormat="1" ht="24.15" customHeight="1">
      <c r="A100" s="40"/>
      <c r="B100" s="41"/>
      <c r="C100" s="215" t="s">
        <v>80</v>
      </c>
      <c r="D100" s="215" t="s">
        <v>158</v>
      </c>
      <c r="E100" s="216" t="s">
        <v>159</v>
      </c>
      <c r="F100" s="217" t="s">
        <v>160</v>
      </c>
      <c r="G100" s="218" t="s">
        <v>161</v>
      </c>
      <c r="H100" s="219">
        <v>2450</v>
      </c>
      <c r="I100" s="220"/>
      <c r="J100" s="221">
        <f>ROUND(I100*H100,2)</f>
        <v>0</v>
      </c>
      <c r="K100" s="217" t="s">
        <v>162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1.0000000000000001E-05</v>
      </c>
      <c r="R100" s="224">
        <f>Q100*H100</f>
        <v>0.024500000000000001</v>
      </c>
      <c r="S100" s="224">
        <v>0.11500000000000001</v>
      </c>
      <c r="T100" s="225">
        <f>S100*H100</f>
        <v>281.75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163</v>
      </c>
      <c r="AT100" s="226" t="s">
        <v>158</v>
      </c>
      <c r="AU100" s="226" t="s">
        <v>82</v>
      </c>
      <c r="AY100" s="19" t="s">
        <v>156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163</v>
      </c>
      <c r="BM100" s="226" t="s">
        <v>164</v>
      </c>
    </row>
    <row r="101" s="2" customFormat="1">
      <c r="A101" s="40"/>
      <c r="B101" s="41"/>
      <c r="C101" s="42"/>
      <c r="D101" s="228" t="s">
        <v>165</v>
      </c>
      <c r="E101" s="42"/>
      <c r="F101" s="229" t="s">
        <v>166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165</v>
      </c>
      <c r="AU101" s="19" t="s">
        <v>82</v>
      </c>
    </row>
    <row r="102" s="2" customFormat="1">
      <c r="A102" s="40"/>
      <c r="B102" s="41"/>
      <c r="C102" s="42"/>
      <c r="D102" s="233" t="s">
        <v>167</v>
      </c>
      <c r="E102" s="42"/>
      <c r="F102" s="234" t="s">
        <v>168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82</v>
      </c>
    </row>
    <row r="103" s="13" customFormat="1">
      <c r="A103" s="13"/>
      <c r="B103" s="235"/>
      <c r="C103" s="236"/>
      <c r="D103" s="233" t="s">
        <v>169</v>
      </c>
      <c r="E103" s="237" t="s">
        <v>19</v>
      </c>
      <c r="F103" s="238" t="s">
        <v>170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169</v>
      </c>
      <c r="AU103" s="244" t="s">
        <v>82</v>
      </c>
      <c r="AV103" s="13" t="s">
        <v>80</v>
      </c>
      <c r="AW103" s="13" t="s">
        <v>35</v>
      </c>
      <c r="AX103" s="13" t="s">
        <v>74</v>
      </c>
      <c r="AY103" s="244" t="s">
        <v>156</v>
      </c>
    </row>
    <row r="104" s="14" customFormat="1">
      <c r="A104" s="14"/>
      <c r="B104" s="245"/>
      <c r="C104" s="246"/>
      <c r="D104" s="233" t="s">
        <v>169</v>
      </c>
      <c r="E104" s="247" t="s">
        <v>19</v>
      </c>
      <c r="F104" s="248" t="s">
        <v>171</v>
      </c>
      <c r="G104" s="246"/>
      <c r="H104" s="249">
        <v>2450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169</v>
      </c>
      <c r="AU104" s="255" t="s">
        <v>82</v>
      </c>
      <c r="AV104" s="14" t="s">
        <v>82</v>
      </c>
      <c r="AW104" s="14" t="s">
        <v>35</v>
      </c>
      <c r="AX104" s="14" t="s">
        <v>74</v>
      </c>
      <c r="AY104" s="255" t="s">
        <v>156</v>
      </c>
    </row>
    <row r="105" s="15" customFormat="1">
      <c r="A105" s="15"/>
      <c r="B105" s="256"/>
      <c r="C105" s="257"/>
      <c r="D105" s="233" t="s">
        <v>169</v>
      </c>
      <c r="E105" s="258" t="s">
        <v>19</v>
      </c>
      <c r="F105" s="259" t="s">
        <v>172</v>
      </c>
      <c r="G105" s="257"/>
      <c r="H105" s="260">
        <v>2450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169</v>
      </c>
      <c r="AU105" s="266" t="s">
        <v>82</v>
      </c>
      <c r="AV105" s="15" t="s">
        <v>163</v>
      </c>
      <c r="AW105" s="15" t="s">
        <v>35</v>
      </c>
      <c r="AX105" s="15" t="s">
        <v>80</v>
      </c>
      <c r="AY105" s="266" t="s">
        <v>156</v>
      </c>
    </row>
    <row r="106" s="2" customFormat="1" ht="33" customHeight="1">
      <c r="A106" s="40"/>
      <c r="B106" s="41"/>
      <c r="C106" s="215" t="s">
        <v>82</v>
      </c>
      <c r="D106" s="215" t="s">
        <v>158</v>
      </c>
      <c r="E106" s="216" t="s">
        <v>173</v>
      </c>
      <c r="F106" s="217" t="s">
        <v>174</v>
      </c>
      <c r="G106" s="218" t="s">
        <v>161</v>
      </c>
      <c r="H106" s="219">
        <v>2450</v>
      </c>
      <c r="I106" s="220"/>
      <c r="J106" s="221">
        <f>ROUND(I106*H106,2)</f>
        <v>0</v>
      </c>
      <c r="K106" s="217" t="s">
        <v>162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0.22</v>
      </c>
      <c r="T106" s="225">
        <f>S106*H106</f>
        <v>539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158</v>
      </c>
      <c r="AU106" s="226" t="s">
        <v>82</v>
      </c>
      <c r="AY106" s="19" t="s">
        <v>156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163</v>
      </c>
      <c r="BM106" s="226" t="s">
        <v>175</v>
      </c>
    </row>
    <row r="107" s="2" customFormat="1">
      <c r="A107" s="40"/>
      <c r="B107" s="41"/>
      <c r="C107" s="42"/>
      <c r="D107" s="228" t="s">
        <v>165</v>
      </c>
      <c r="E107" s="42"/>
      <c r="F107" s="229" t="s">
        <v>176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82</v>
      </c>
    </row>
    <row r="108" s="2" customFormat="1">
      <c r="A108" s="40"/>
      <c r="B108" s="41"/>
      <c r="C108" s="42"/>
      <c r="D108" s="233" t="s">
        <v>167</v>
      </c>
      <c r="E108" s="42"/>
      <c r="F108" s="234" t="s">
        <v>177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82</v>
      </c>
    </row>
    <row r="109" s="13" customFormat="1">
      <c r="A109" s="13"/>
      <c r="B109" s="235"/>
      <c r="C109" s="236"/>
      <c r="D109" s="233" t="s">
        <v>169</v>
      </c>
      <c r="E109" s="237" t="s">
        <v>19</v>
      </c>
      <c r="F109" s="238" t="s">
        <v>170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169</v>
      </c>
      <c r="AU109" s="244" t="s">
        <v>82</v>
      </c>
      <c r="AV109" s="13" t="s">
        <v>80</v>
      </c>
      <c r="AW109" s="13" t="s">
        <v>35</v>
      </c>
      <c r="AX109" s="13" t="s">
        <v>74</v>
      </c>
      <c r="AY109" s="244" t="s">
        <v>156</v>
      </c>
    </row>
    <row r="110" s="14" customFormat="1">
      <c r="A110" s="14"/>
      <c r="B110" s="245"/>
      <c r="C110" s="246"/>
      <c r="D110" s="233" t="s">
        <v>169</v>
      </c>
      <c r="E110" s="247" t="s">
        <v>19</v>
      </c>
      <c r="F110" s="248" t="s">
        <v>171</v>
      </c>
      <c r="G110" s="246"/>
      <c r="H110" s="249">
        <v>2450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169</v>
      </c>
      <c r="AU110" s="255" t="s">
        <v>82</v>
      </c>
      <c r="AV110" s="14" t="s">
        <v>82</v>
      </c>
      <c r="AW110" s="14" t="s">
        <v>35</v>
      </c>
      <c r="AX110" s="14" t="s">
        <v>74</v>
      </c>
      <c r="AY110" s="255" t="s">
        <v>156</v>
      </c>
    </row>
    <row r="111" s="15" customFormat="1">
      <c r="A111" s="15"/>
      <c r="B111" s="256"/>
      <c r="C111" s="257"/>
      <c r="D111" s="233" t="s">
        <v>169</v>
      </c>
      <c r="E111" s="258" t="s">
        <v>19</v>
      </c>
      <c r="F111" s="259" t="s">
        <v>172</v>
      </c>
      <c r="G111" s="257"/>
      <c r="H111" s="260">
        <v>2450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169</v>
      </c>
      <c r="AU111" s="266" t="s">
        <v>82</v>
      </c>
      <c r="AV111" s="15" t="s">
        <v>163</v>
      </c>
      <c r="AW111" s="15" t="s">
        <v>35</v>
      </c>
      <c r="AX111" s="15" t="s">
        <v>80</v>
      </c>
      <c r="AY111" s="266" t="s">
        <v>156</v>
      </c>
    </row>
    <row r="112" s="2" customFormat="1" ht="33" customHeight="1">
      <c r="A112" s="40"/>
      <c r="B112" s="41"/>
      <c r="C112" s="215" t="s">
        <v>178</v>
      </c>
      <c r="D112" s="215" t="s">
        <v>158</v>
      </c>
      <c r="E112" s="216" t="s">
        <v>179</v>
      </c>
      <c r="F112" s="217" t="s">
        <v>180</v>
      </c>
      <c r="G112" s="218" t="s">
        <v>161</v>
      </c>
      <c r="H112" s="219">
        <v>1350</v>
      </c>
      <c r="I112" s="220"/>
      <c r="J112" s="221">
        <f>ROUND(I112*H112,2)</f>
        <v>0</v>
      </c>
      <c r="K112" s="217" t="s">
        <v>162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0.098000000000000004</v>
      </c>
      <c r="T112" s="225">
        <f>S112*H112</f>
        <v>132.30000000000001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163</v>
      </c>
      <c r="AT112" s="226" t="s">
        <v>158</v>
      </c>
      <c r="AU112" s="226" t="s">
        <v>82</v>
      </c>
      <c r="AY112" s="19" t="s">
        <v>156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163</v>
      </c>
      <c r="BM112" s="226" t="s">
        <v>181</v>
      </c>
    </row>
    <row r="113" s="2" customFormat="1">
      <c r="A113" s="40"/>
      <c r="B113" s="41"/>
      <c r="C113" s="42"/>
      <c r="D113" s="228" t="s">
        <v>165</v>
      </c>
      <c r="E113" s="42"/>
      <c r="F113" s="229" t="s">
        <v>182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165</v>
      </c>
      <c r="AU113" s="19" t="s">
        <v>82</v>
      </c>
    </row>
    <row r="114" s="13" customFormat="1">
      <c r="A114" s="13"/>
      <c r="B114" s="235"/>
      <c r="C114" s="236"/>
      <c r="D114" s="233" t="s">
        <v>169</v>
      </c>
      <c r="E114" s="237" t="s">
        <v>19</v>
      </c>
      <c r="F114" s="238" t="s">
        <v>183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169</v>
      </c>
      <c r="AU114" s="244" t="s">
        <v>82</v>
      </c>
      <c r="AV114" s="13" t="s">
        <v>80</v>
      </c>
      <c r="AW114" s="13" t="s">
        <v>35</v>
      </c>
      <c r="AX114" s="13" t="s">
        <v>74</v>
      </c>
      <c r="AY114" s="244" t="s">
        <v>156</v>
      </c>
    </row>
    <row r="115" s="14" customFormat="1">
      <c r="A115" s="14"/>
      <c r="B115" s="245"/>
      <c r="C115" s="246"/>
      <c r="D115" s="233" t="s">
        <v>169</v>
      </c>
      <c r="E115" s="247" t="s">
        <v>19</v>
      </c>
      <c r="F115" s="248" t="s">
        <v>184</v>
      </c>
      <c r="G115" s="246"/>
      <c r="H115" s="249">
        <v>1350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169</v>
      </c>
      <c r="AU115" s="255" t="s">
        <v>82</v>
      </c>
      <c r="AV115" s="14" t="s">
        <v>82</v>
      </c>
      <c r="AW115" s="14" t="s">
        <v>35</v>
      </c>
      <c r="AX115" s="14" t="s">
        <v>74</v>
      </c>
      <c r="AY115" s="255" t="s">
        <v>156</v>
      </c>
    </row>
    <row r="116" s="15" customFormat="1">
      <c r="A116" s="15"/>
      <c r="B116" s="256"/>
      <c r="C116" s="257"/>
      <c r="D116" s="233" t="s">
        <v>169</v>
      </c>
      <c r="E116" s="258" t="s">
        <v>19</v>
      </c>
      <c r="F116" s="259" t="s">
        <v>172</v>
      </c>
      <c r="G116" s="257"/>
      <c r="H116" s="260">
        <v>1350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169</v>
      </c>
      <c r="AU116" s="266" t="s">
        <v>82</v>
      </c>
      <c r="AV116" s="15" t="s">
        <v>163</v>
      </c>
      <c r="AW116" s="15" t="s">
        <v>35</v>
      </c>
      <c r="AX116" s="15" t="s">
        <v>80</v>
      </c>
      <c r="AY116" s="266" t="s">
        <v>156</v>
      </c>
    </row>
    <row r="117" s="2" customFormat="1" ht="37.8" customHeight="1">
      <c r="A117" s="40"/>
      <c r="B117" s="41"/>
      <c r="C117" s="215" t="s">
        <v>163</v>
      </c>
      <c r="D117" s="215" t="s">
        <v>158</v>
      </c>
      <c r="E117" s="216" t="s">
        <v>185</v>
      </c>
      <c r="F117" s="217" t="s">
        <v>186</v>
      </c>
      <c r="G117" s="218" t="s">
        <v>161</v>
      </c>
      <c r="H117" s="219">
        <v>30</v>
      </c>
      <c r="I117" s="220"/>
      <c r="J117" s="221">
        <f>ROUND(I117*H117,2)</f>
        <v>0</v>
      </c>
      <c r="K117" s="217" t="s">
        <v>162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0.29499999999999998</v>
      </c>
      <c r="T117" s="225">
        <f>S117*H117</f>
        <v>8.8499999999999996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158</v>
      </c>
      <c r="AU117" s="226" t="s">
        <v>82</v>
      </c>
      <c r="AY117" s="19" t="s">
        <v>156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163</v>
      </c>
      <c r="BM117" s="226" t="s">
        <v>187</v>
      </c>
    </row>
    <row r="118" s="2" customFormat="1">
      <c r="A118" s="40"/>
      <c r="B118" s="41"/>
      <c r="C118" s="42"/>
      <c r="D118" s="228" t="s">
        <v>165</v>
      </c>
      <c r="E118" s="42"/>
      <c r="F118" s="229" t="s">
        <v>188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165</v>
      </c>
      <c r="AU118" s="19" t="s">
        <v>82</v>
      </c>
    </row>
    <row r="119" s="2" customFormat="1">
      <c r="A119" s="40"/>
      <c r="B119" s="41"/>
      <c r="C119" s="42"/>
      <c r="D119" s="233" t="s">
        <v>167</v>
      </c>
      <c r="E119" s="42"/>
      <c r="F119" s="234" t="s">
        <v>189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167</v>
      </c>
      <c r="AU119" s="19" t="s">
        <v>82</v>
      </c>
    </row>
    <row r="120" s="13" customFormat="1">
      <c r="A120" s="13"/>
      <c r="B120" s="235"/>
      <c r="C120" s="236"/>
      <c r="D120" s="233" t="s">
        <v>169</v>
      </c>
      <c r="E120" s="237" t="s">
        <v>19</v>
      </c>
      <c r="F120" s="238" t="s">
        <v>190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169</v>
      </c>
      <c r="AU120" s="244" t="s">
        <v>82</v>
      </c>
      <c r="AV120" s="13" t="s">
        <v>80</v>
      </c>
      <c r="AW120" s="13" t="s">
        <v>35</v>
      </c>
      <c r="AX120" s="13" t="s">
        <v>74</v>
      </c>
      <c r="AY120" s="244" t="s">
        <v>156</v>
      </c>
    </row>
    <row r="121" s="14" customFormat="1">
      <c r="A121" s="14"/>
      <c r="B121" s="245"/>
      <c r="C121" s="246"/>
      <c r="D121" s="233" t="s">
        <v>169</v>
      </c>
      <c r="E121" s="247" t="s">
        <v>19</v>
      </c>
      <c r="F121" s="248" t="s">
        <v>191</v>
      </c>
      <c r="G121" s="246"/>
      <c r="H121" s="249">
        <v>30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169</v>
      </c>
      <c r="AU121" s="255" t="s">
        <v>82</v>
      </c>
      <c r="AV121" s="14" t="s">
        <v>82</v>
      </c>
      <c r="AW121" s="14" t="s">
        <v>35</v>
      </c>
      <c r="AX121" s="14" t="s">
        <v>74</v>
      </c>
      <c r="AY121" s="255" t="s">
        <v>156</v>
      </c>
    </row>
    <row r="122" s="15" customFormat="1">
      <c r="A122" s="15"/>
      <c r="B122" s="256"/>
      <c r="C122" s="257"/>
      <c r="D122" s="233" t="s">
        <v>169</v>
      </c>
      <c r="E122" s="258" t="s">
        <v>19</v>
      </c>
      <c r="F122" s="259" t="s">
        <v>172</v>
      </c>
      <c r="G122" s="257"/>
      <c r="H122" s="260">
        <v>30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169</v>
      </c>
      <c r="AU122" s="266" t="s">
        <v>82</v>
      </c>
      <c r="AV122" s="15" t="s">
        <v>163</v>
      </c>
      <c r="AW122" s="15" t="s">
        <v>35</v>
      </c>
      <c r="AX122" s="15" t="s">
        <v>80</v>
      </c>
      <c r="AY122" s="266" t="s">
        <v>156</v>
      </c>
    </row>
    <row r="123" s="2" customFormat="1" ht="33" customHeight="1">
      <c r="A123" s="40"/>
      <c r="B123" s="41"/>
      <c r="C123" s="215" t="s">
        <v>192</v>
      </c>
      <c r="D123" s="215" t="s">
        <v>158</v>
      </c>
      <c r="E123" s="216" t="s">
        <v>193</v>
      </c>
      <c r="F123" s="217" t="s">
        <v>194</v>
      </c>
      <c r="G123" s="218" t="s">
        <v>161</v>
      </c>
      <c r="H123" s="219">
        <v>80</v>
      </c>
      <c r="I123" s="220"/>
      <c r="J123" s="221">
        <f>ROUND(I123*H123,2)</f>
        <v>0</v>
      </c>
      <c r="K123" s="217" t="s">
        <v>162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0.29499999999999998</v>
      </c>
      <c r="T123" s="225">
        <f>S123*H123</f>
        <v>23.599999999999998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163</v>
      </c>
      <c r="AT123" s="226" t="s">
        <v>158</v>
      </c>
      <c r="AU123" s="226" t="s">
        <v>82</v>
      </c>
      <c r="AY123" s="19" t="s">
        <v>156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163</v>
      </c>
      <c r="BM123" s="226" t="s">
        <v>195</v>
      </c>
    </row>
    <row r="124" s="2" customFormat="1">
      <c r="A124" s="40"/>
      <c r="B124" s="41"/>
      <c r="C124" s="42"/>
      <c r="D124" s="228" t="s">
        <v>165</v>
      </c>
      <c r="E124" s="42"/>
      <c r="F124" s="229" t="s">
        <v>196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165</v>
      </c>
      <c r="AU124" s="19" t="s">
        <v>82</v>
      </c>
    </row>
    <row r="125" s="2" customFormat="1">
      <c r="A125" s="40"/>
      <c r="B125" s="41"/>
      <c r="C125" s="42"/>
      <c r="D125" s="233" t="s">
        <v>167</v>
      </c>
      <c r="E125" s="42"/>
      <c r="F125" s="234" t="s">
        <v>197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167</v>
      </c>
      <c r="AU125" s="19" t="s">
        <v>82</v>
      </c>
    </row>
    <row r="126" s="13" customFormat="1">
      <c r="A126" s="13"/>
      <c r="B126" s="235"/>
      <c r="C126" s="236"/>
      <c r="D126" s="233" t="s">
        <v>169</v>
      </c>
      <c r="E126" s="237" t="s">
        <v>19</v>
      </c>
      <c r="F126" s="238" t="s">
        <v>198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169</v>
      </c>
      <c r="AU126" s="244" t="s">
        <v>82</v>
      </c>
      <c r="AV126" s="13" t="s">
        <v>80</v>
      </c>
      <c r="AW126" s="13" t="s">
        <v>35</v>
      </c>
      <c r="AX126" s="13" t="s">
        <v>74</v>
      </c>
      <c r="AY126" s="244" t="s">
        <v>156</v>
      </c>
    </row>
    <row r="127" s="14" customFormat="1">
      <c r="A127" s="14"/>
      <c r="B127" s="245"/>
      <c r="C127" s="246"/>
      <c r="D127" s="233" t="s">
        <v>169</v>
      </c>
      <c r="E127" s="247" t="s">
        <v>19</v>
      </c>
      <c r="F127" s="248" t="s">
        <v>199</v>
      </c>
      <c r="G127" s="246"/>
      <c r="H127" s="249">
        <v>80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169</v>
      </c>
      <c r="AU127" s="255" t="s">
        <v>82</v>
      </c>
      <c r="AV127" s="14" t="s">
        <v>82</v>
      </c>
      <c r="AW127" s="14" t="s">
        <v>35</v>
      </c>
      <c r="AX127" s="14" t="s">
        <v>80</v>
      </c>
      <c r="AY127" s="255" t="s">
        <v>156</v>
      </c>
    </row>
    <row r="128" s="2" customFormat="1" ht="33" customHeight="1">
      <c r="A128" s="40"/>
      <c r="B128" s="41"/>
      <c r="C128" s="215" t="s">
        <v>200</v>
      </c>
      <c r="D128" s="215" t="s">
        <v>158</v>
      </c>
      <c r="E128" s="216" t="s">
        <v>201</v>
      </c>
      <c r="F128" s="217" t="s">
        <v>202</v>
      </c>
      <c r="G128" s="218" t="s">
        <v>161</v>
      </c>
      <c r="H128" s="219">
        <v>80</v>
      </c>
      <c r="I128" s="220"/>
      <c r="J128" s="221">
        <f>ROUND(I128*H128,2)</f>
        <v>0</v>
      </c>
      <c r="K128" s="217" t="s">
        <v>162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0.32000000000000001</v>
      </c>
      <c r="T128" s="225">
        <f>S128*H128</f>
        <v>25.600000000000001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158</v>
      </c>
      <c r="AU128" s="226" t="s">
        <v>82</v>
      </c>
      <c r="AY128" s="19" t="s">
        <v>156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163</v>
      </c>
      <c r="BM128" s="226" t="s">
        <v>203</v>
      </c>
    </row>
    <row r="129" s="2" customFormat="1">
      <c r="A129" s="40"/>
      <c r="B129" s="41"/>
      <c r="C129" s="42"/>
      <c r="D129" s="228" t="s">
        <v>165</v>
      </c>
      <c r="E129" s="42"/>
      <c r="F129" s="229" t="s">
        <v>204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165</v>
      </c>
      <c r="AU129" s="19" t="s">
        <v>82</v>
      </c>
    </row>
    <row r="130" s="2" customFormat="1">
      <c r="A130" s="40"/>
      <c r="B130" s="41"/>
      <c r="C130" s="42"/>
      <c r="D130" s="233" t="s">
        <v>167</v>
      </c>
      <c r="E130" s="42"/>
      <c r="F130" s="234" t="s">
        <v>197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82</v>
      </c>
    </row>
    <row r="131" s="13" customFormat="1">
      <c r="A131" s="13"/>
      <c r="B131" s="235"/>
      <c r="C131" s="236"/>
      <c r="D131" s="233" t="s">
        <v>169</v>
      </c>
      <c r="E131" s="237" t="s">
        <v>19</v>
      </c>
      <c r="F131" s="238" t="s">
        <v>198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169</v>
      </c>
      <c r="AU131" s="244" t="s">
        <v>82</v>
      </c>
      <c r="AV131" s="13" t="s">
        <v>80</v>
      </c>
      <c r="AW131" s="13" t="s">
        <v>35</v>
      </c>
      <c r="AX131" s="13" t="s">
        <v>74</v>
      </c>
      <c r="AY131" s="244" t="s">
        <v>156</v>
      </c>
    </row>
    <row r="132" s="14" customFormat="1">
      <c r="A132" s="14"/>
      <c r="B132" s="245"/>
      <c r="C132" s="246"/>
      <c r="D132" s="233" t="s">
        <v>169</v>
      </c>
      <c r="E132" s="247" t="s">
        <v>19</v>
      </c>
      <c r="F132" s="248" t="s">
        <v>199</v>
      </c>
      <c r="G132" s="246"/>
      <c r="H132" s="249">
        <v>80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169</v>
      </c>
      <c r="AU132" s="255" t="s">
        <v>82</v>
      </c>
      <c r="AV132" s="14" t="s">
        <v>82</v>
      </c>
      <c r="AW132" s="14" t="s">
        <v>35</v>
      </c>
      <c r="AX132" s="14" t="s">
        <v>80</v>
      </c>
      <c r="AY132" s="255" t="s">
        <v>156</v>
      </c>
    </row>
    <row r="133" s="2" customFormat="1" ht="37.8" customHeight="1">
      <c r="A133" s="40"/>
      <c r="B133" s="41"/>
      <c r="C133" s="215" t="s">
        <v>205</v>
      </c>
      <c r="D133" s="215" t="s">
        <v>158</v>
      </c>
      <c r="E133" s="216" t="s">
        <v>206</v>
      </c>
      <c r="F133" s="217" t="s">
        <v>207</v>
      </c>
      <c r="G133" s="218" t="s">
        <v>161</v>
      </c>
      <c r="H133" s="219">
        <v>2450</v>
      </c>
      <c r="I133" s="220"/>
      <c r="J133" s="221">
        <f>ROUND(I133*H133,2)</f>
        <v>0</v>
      </c>
      <c r="K133" s="217" t="s">
        <v>162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0.57999999999999996</v>
      </c>
      <c r="T133" s="225">
        <f>S133*H133</f>
        <v>1421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163</v>
      </c>
      <c r="AT133" s="226" t="s">
        <v>158</v>
      </c>
      <c r="AU133" s="226" t="s">
        <v>82</v>
      </c>
      <c r="AY133" s="19" t="s">
        <v>156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163</v>
      </c>
      <c r="BM133" s="226" t="s">
        <v>208</v>
      </c>
    </row>
    <row r="134" s="2" customFormat="1">
      <c r="A134" s="40"/>
      <c r="B134" s="41"/>
      <c r="C134" s="42"/>
      <c r="D134" s="228" t="s">
        <v>165</v>
      </c>
      <c r="E134" s="42"/>
      <c r="F134" s="229" t="s">
        <v>209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165</v>
      </c>
      <c r="AU134" s="19" t="s">
        <v>82</v>
      </c>
    </row>
    <row r="135" s="2" customFormat="1">
      <c r="A135" s="40"/>
      <c r="B135" s="41"/>
      <c r="C135" s="42"/>
      <c r="D135" s="233" t="s">
        <v>167</v>
      </c>
      <c r="E135" s="42"/>
      <c r="F135" s="234" t="s">
        <v>210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82</v>
      </c>
    </row>
    <row r="136" s="13" customFormat="1">
      <c r="A136" s="13"/>
      <c r="B136" s="235"/>
      <c r="C136" s="236"/>
      <c r="D136" s="233" t="s">
        <v>169</v>
      </c>
      <c r="E136" s="237" t="s">
        <v>19</v>
      </c>
      <c r="F136" s="238" t="s">
        <v>170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169</v>
      </c>
      <c r="AU136" s="244" t="s">
        <v>82</v>
      </c>
      <c r="AV136" s="13" t="s">
        <v>80</v>
      </c>
      <c r="AW136" s="13" t="s">
        <v>35</v>
      </c>
      <c r="AX136" s="13" t="s">
        <v>74</v>
      </c>
      <c r="AY136" s="244" t="s">
        <v>156</v>
      </c>
    </row>
    <row r="137" s="14" customFormat="1">
      <c r="A137" s="14"/>
      <c r="B137" s="245"/>
      <c r="C137" s="246"/>
      <c r="D137" s="233" t="s">
        <v>169</v>
      </c>
      <c r="E137" s="247" t="s">
        <v>19</v>
      </c>
      <c r="F137" s="248" t="s">
        <v>171</v>
      </c>
      <c r="G137" s="246"/>
      <c r="H137" s="249">
        <v>2450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169</v>
      </c>
      <c r="AU137" s="255" t="s">
        <v>82</v>
      </c>
      <c r="AV137" s="14" t="s">
        <v>82</v>
      </c>
      <c r="AW137" s="14" t="s">
        <v>35</v>
      </c>
      <c r="AX137" s="14" t="s">
        <v>74</v>
      </c>
      <c r="AY137" s="255" t="s">
        <v>156</v>
      </c>
    </row>
    <row r="138" s="15" customFormat="1">
      <c r="A138" s="15"/>
      <c r="B138" s="256"/>
      <c r="C138" s="257"/>
      <c r="D138" s="233" t="s">
        <v>169</v>
      </c>
      <c r="E138" s="258" t="s">
        <v>19</v>
      </c>
      <c r="F138" s="259" t="s">
        <v>172</v>
      </c>
      <c r="G138" s="257"/>
      <c r="H138" s="260">
        <v>2450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169</v>
      </c>
      <c r="AU138" s="266" t="s">
        <v>82</v>
      </c>
      <c r="AV138" s="15" t="s">
        <v>163</v>
      </c>
      <c r="AW138" s="15" t="s">
        <v>35</v>
      </c>
      <c r="AX138" s="15" t="s">
        <v>80</v>
      </c>
      <c r="AY138" s="266" t="s">
        <v>156</v>
      </c>
    </row>
    <row r="139" s="2" customFormat="1" ht="24.15" customHeight="1">
      <c r="A139" s="40"/>
      <c r="B139" s="41"/>
      <c r="C139" s="215" t="s">
        <v>211</v>
      </c>
      <c r="D139" s="215" t="s">
        <v>158</v>
      </c>
      <c r="E139" s="216" t="s">
        <v>212</v>
      </c>
      <c r="F139" s="217" t="s">
        <v>213</v>
      </c>
      <c r="G139" s="218" t="s">
        <v>214</v>
      </c>
      <c r="H139" s="219">
        <v>683</v>
      </c>
      <c r="I139" s="220"/>
      <c r="J139" s="221">
        <f>ROUND(I139*H139,2)</f>
        <v>0</v>
      </c>
      <c r="K139" s="217" t="s">
        <v>162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0.20499999999999999</v>
      </c>
      <c r="T139" s="225">
        <f>S139*H139</f>
        <v>140.01499999999999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163</v>
      </c>
      <c r="AT139" s="226" t="s">
        <v>158</v>
      </c>
      <c r="AU139" s="226" t="s">
        <v>82</v>
      </c>
      <c r="AY139" s="19" t="s">
        <v>156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163</v>
      </c>
      <c r="BM139" s="226" t="s">
        <v>215</v>
      </c>
    </row>
    <row r="140" s="2" customFormat="1">
      <c r="A140" s="40"/>
      <c r="B140" s="41"/>
      <c r="C140" s="42"/>
      <c r="D140" s="228" t="s">
        <v>165</v>
      </c>
      <c r="E140" s="42"/>
      <c r="F140" s="229" t="s">
        <v>216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165</v>
      </c>
      <c r="AU140" s="19" t="s">
        <v>82</v>
      </c>
    </row>
    <row r="141" s="2" customFormat="1">
      <c r="A141" s="40"/>
      <c r="B141" s="41"/>
      <c r="C141" s="42"/>
      <c r="D141" s="233" t="s">
        <v>167</v>
      </c>
      <c r="E141" s="42"/>
      <c r="F141" s="234" t="s">
        <v>217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82</v>
      </c>
    </row>
    <row r="142" s="13" customFormat="1">
      <c r="A142" s="13"/>
      <c r="B142" s="235"/>
      <c r="C142" s="236"/>
      <c r="D142" s="233" t="s">
        <v>169</v>
      </c>
      <c r="E142" s="237" t="s">
        <v>19</v>
      </c>
      <c r="F142" s="238" t="s">
        <v>218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169</v>
      </c>
      <c r="AU142" s="244" t="s">
        <v>82</v>
      </c>
      <c r="AV142" s="13" t="s">
        <v>80</v>
      </c>
      <c r="AW142" s="13" t="s">
        <v>35</v>
      </c>
      <c r="AX142" s="13" t="s">
        <v>74</v>
      </c>
      <c r="AY142" s="244" t="s">
        <v>156</v>
      </c>
    </row>
    <row r="143" s="14" customFormat="1">
      <c r="A143" s="14"/>
      <c r="B143" s="245"/>
      <c r="C143" s="246"/>
      <c r="D143" s="233" t="s">
        <v>169</v>
      </c>
      <c r="E143" s="247" t="s">
        <v>19</v>
      </c>
      <c r="F143" s="248" t="s">
        <v>219</v>
      </c>
      <c r="G143" s="246"/>
      <c r="H143" s="249">
        <v>683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169</v>
      </c>
      <c r="AU143" s="255" t="s">
        <v>82</v>
      </c>
      <c r="AV143" s="14" t="s">
        <v>82</v>
      </c>
      <c r="AW143" s="14" t="s">
        <v>35</v>
      </c>
      <c r="AX143" s="14" t="s">
        <v>74</v>
      </c>
      <c r="AY143" s="255" t="s">
        <v>156</v>
      </c>
    </row>
    <row r="144" s="15" customFormat="1">
      <c r="A144" s="15"/>
      <c r="B144" s="256"/>
      <c r="C144" s="257"/>
      <c r="D144" s="233" t="s">
        <v>169</v>
      </c>
      <c r="E144" s="258" t="s">
        <v>19</v>
      </c>
      <c r="F144" s="259" t="s">
        <v>172</v>
      </c>
      <c r="G144" s="257"/>
      <c r="H144" s="260">
        <v>683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169</v>
      </c>
      <c r="AU144" s="266" t="s">
        <v>82</v>
      </c>
      <c r="AV144" s="15" t="s">
        <v>163</v>
      </c>
      <c r="AW144" s="15" t="s">
        <v>35</v>
      </c>
      <c r="AX144" s="15" t="s">
        <v>80</v>
      </c>
      <c r="AY144" s="266" t="s">
        <v>156</v>
      </c>
    </row>
    <row r="145" s="2" customFormat="1" ht="16.5" customHeight="1">
      <c r="A145" s="40"/>
      <c r="B145" s="41"/>
      <c r="C145" s="215" t="s">
        <v>220</v>
      </c>
      <c r="D145" s="215" t="s">
        <v>158</v>
      </c>
      <c r="E145" s="216" t="s">
        <v>221</v>
      </c>
      <c r="F145" s="217" t="s">
        <v>222</v>
      </c>
      <c r="G145" s="218" t="s">
        <v>223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1</v>
      </c>
      <c r="T145" s="225">
        <f>S145*H145</f>
        <v>11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163</v>
      </c>
      <c r="AT145" s="226" t="s">
        <v>158</v>
      </c>
      <c r="AU145" s="226" t="s">
        <v>82</v>
      </c>
      <c r="AY145" s="19" t="s">
        <v>156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163</v>
      </c>
      <c r="BM145" s="226" t="s">
        <v>224</v>
      </c>
    </row>
    <row r="146" s="2" customFormat="1">
      <c r="A146" s="40"/>
      <c r="B146" s="41"/>
      <c r="C146" s="42"/>
      <c r="D146" s="233" t="s">
        <v>167</v>
      </c>
      <c r="E146" s="42"/>
      <c r="F146" s="234" t="s">
        <v>189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82</v>
      </c>
    </row>
    <row r="147" s="14" customFormat="1">
      <c r="A147" s="14"/>
      <c r="B147" s="245"/>
      <c r="C147" s="246"/>
      <c r="D147" s="233" t="s">
        <v>169</v>
      </c>
      <c r="E147" s="247" t="s">
        <v>19</v>
      </c>
      <c r="F147" s="248" t="s">
        <v>225</v>
      </c>
      <c r="G147" s="246"/>
      <c r="H147" s="249">
        <v>11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169</v>
      </c>
      <c r="AU147" s="255" t="s">
        <v>82</v>
      </c>
      <c r="AV147" s="14" t="s">
        <v>82</v>
      </c>
      <c r="AW147" s="14" t="s">
        <v>35</v>
      </c>
      <c r="AX147" s="14" t="s">
        <v>74</v>
      </c>
      <c r="AY147" s="255" t="s">
        <v>156</v>
      </c>
    </row>
    <row r="148" s="15" customFormat="1">
      <c r="A148" s="15"/>
      <c r="B148" s="256"/>
      <c r="C148" s="257"/>
      <c r="D148" s="233" t="s">
        <v>169</v>
      </c>
      <c r="E148" s="258" t="s">
        <v>19</v>
      </c>
      <c r="F148" s="259" t="s">
        <v>172</v>
      </c>
      <c r="G148" s="257"/>
      <c r="H148" s="260">
        <v>11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169</v>
      </c>
      <c r="AU148" s="266" t="s">
        <v>82</v>
      </c>
      <c r="AV148" s="15" t="s">
        <v>163</v>
      </c>
      <c r="AW148" s="15" t="s">
        <v>35</v>
      </c>
      <c r="AX148" s="15" t="s">
        <v>80</v>
      </c>
      <c r="AY148" s="266" t="s">
        <v>156</v>
      </c>
    </row>
    <row r="149" s="2" customFormat="1" ht="16.5" customHeight="1">
      <c r="A149" s="40"/>
      <c r="B149" s="41"/>
      <c r="C149" s="215" t="s">
        <v>226</v>
      </c>
      <c r="D149" s="215" t="s">
        <v>158</v>
      </c>
      <c r="E149" s="216" t="s">
        <v>227</v>
      </c>
      <c r="F149" s="217" t="s">
        <v>228</v>
      </c>
      <c r="G149" s="218" t="s">
        <v>214</v>
      </c>
      <c r="H149" s="219">
        <v>4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163</v>
      </c>
      <c r="AT149" s="226" t="s">
        <v>158</v>
      </c>
      <c r="AU149" s="226" t="s">
        <v>82</v>
      </c>
      <c r="AY149" s="19" t="s">
        <v>156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163</v>
      </c>
      <c r="BM149" s="226" t="s">
        <v>229</v>
      </c>
    </row>
    <row r="150" s="2" customFormat="1">
      <c r="A150" s="40"/>
      <c r="B150" s="41"/>
      <c r="C150" s="42"/>
      <c r="D150" s="233" t="s">
        <v>167</v>
      </c>
      <c r="E150" s="42"/>
      <c r="F150" s="234" t="s">
        <v>230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167</v>
      </c>
      <c r="AU150" s="19" t="s">
        <v>82</v>
      </c>
    </row>
    <row r="151" s="2" customFormat="1" ht="16.5" customHeight="1">
      <c r="A151" s="40"/>
      <c r="B151" s="41"/>
      <c r="C151" s="215" t="s">
        <v>225</v>
      </c>
      <c r="D151" s="215" t="s">
        <v>158</v>
      </c>
      <c r="E151" s="216" t="s">
        <v>231</v>
      </c>
      <c r="F151" s="217" t="s">
        <v>232</v>
      </c>
      <c r="G151" s="218" t="s">
        <v>233</v>
      </c>
      <c r="H151" s="219">
        <v>159.86500000000001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163</v>
      </c>
      <c r="AT151" s="226" t="s">
        <v>158</v>
      </c>
      <c r="AU151" s="226" t="s">
        <v>82</v>
      </c>
      <c r="AY151" s="19" t="s">
        <v>156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163</v>
      </c>
      <c r="BM151" s="226" t="s">
        <v>234</v>
      </c>
    </row>
    <row r="152" s="2" customFormat="1">
      <c r="A152" s="40"/>
      <c r="B152" s="41"/>
      <c r="C152" s="42"/>
      <c r="D152" s="233" t="s">
        <v>167</v>
      </c>
      <c r="E152" s="42"/>
      <c r="F152" s="234" t="s">
        <v>235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82</v>
      </c>
    </row>
    <row r="153" s="13" customFormat="1">
      <c r="A153" s="13"/>
      <c r="B153" s="235"/>
      <c r="C153" s="236"/>
      <c r="D153" s="233" t="s">
        <v>169</v>
      </c>
      <c r="E153" s="237" t="s">
        <v>19</v>
      </c>
      <c r="F153" s="238" t="s">
        <v>236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169</v>
      </c>
      <c r="AU153" s="244" t="s">
        <v>82</v>
      </c>
      <c r="AV153" s="13" t="s">
        <v>80</v>
      </c>
      <c r="AW153" s="13" t="s">
        <v>35</v>
      </c>
      <c r="AX153" s="13" t="s">
        <v>74</v>
      </c>
      <c r="AY153" s="244" t="s">
        <v>156</v>
      </c>
    </row>
    <row r="154" s="14" customFormat="1">
      <c r="A154" s="14"/>
      <c r="B154" s="245"/>
      <c r="C154" s="246"/>
      <c r="D154" s="233" t="s">
        <v>169</v>
      </c>
      <c r="E154" s="247" t="s">
        <v>19</v>
      </c>
      <c r="F154" s="248" t="s">
        <v>237</v>
      </c>
      <c r="G154" s="246"/>
      <c r="H154" s="249">
        <v>140.01499999999999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169</v>
      </c>
      <c r="AU154" s="255" t="s">
        <v>82</v>
      </c>
      <c r="AV154" s="14" t="s">
        <v>82</v>
      </c>
      <c r="AW154" s="14" t="s">
        <v>35</v>
      </c>
      <c r="AX154" s="14" t="s">
        <v>74</v>
      </c>
      <c r="AY154" s="255" t="s">
        <v>156</v>
      </c>
    </row>
    <row r="155" s="13" customFormat="1">
      <c r="A155" s="13"/>
      <c r="B155" s="235"/>
      <c r="C155" s="236"/>
      <c r="D155" s="233" t="s">
        <v>169</v>
      </c>
      <c r="E155" s="237" t="s">
        <v>19</v>
      </c>
      <c r="F155" s="238" t="s">
        <v>238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169</v>
      </c>
      <c r="AU155" s="244" t="s">
        <v>82</v>
      </c>
      <c r="AV155" s="13" t="s">
        <v>80</v>
      </c>
      <c r="AW155" s="13" t="s">
        <v>35</v>
      </c>
      <c r="AX155" s="13" t="s">
        <v>74</v>
      </c>
      <c r="AY155" s="244" t="s">
        <v>156</v>
      </c>
    </row>
    <row r="156" s="14" customFormat="1">
      <c r="A156" s="14"/>
      <c r="B156" s="245"/>
      <c r="C156" s="246"/>
      <c r="D156" s="233" t="s">
        <v>169</v>
      </c>
      <c r="E156" s="247" t="s">
        <v>19</v>
      </c>
      <c r="F156" s="248" t="s">
        <v>225</v>
      </c>
      <c r="G156" s="246"/>
      <c r="H156" s="249">
        <v>11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169</v>
      </c>
      <c r="AU156" s="255" t="s">
        <v>82</v>
      </c>
      <c r="AV156" s="14" t="s">
        <v>82</v>
      </c>
      <c r="AW156" s="14" t="s">
        <v>35</v>
      </c>
      <c r="AX156" s="14" t="s">
        <v>74</v>
      </c>
      <c r="AY156" s="255" t="s">
        <v>156</v>
      </c>
    </row>
    <row r="157" s="13" customFormat="1">
      <c r="A157" s="13"/>
      <c r="B157" s="235"/>
      <c r="C157" s="236"/>
      <c r="D157" s="233" t="s">
        <v>169</v>
      </c>
      <c r="E157" s="237" t="s">
        <v>19</v>
      </c>
      <c r="F157" s="238" t="s">
        <v>239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169</v>
      </c>
      <c r="AU157" s="244" t="s">
        <v>82</v>
      </c>
      <c r="AV157" s="13" t="s">
        <v>80</v>
      </c>
      <c r="AW157" s="13" t="s">
        <v>35</v>
      </c>
      <c r="AX157" s="13" t="s">
        <v>74</v>
      </c>
      <c r="AY157" s="244" t="s">
        <v>156</v>
      </c>
    </row>
    <row r="158" s="14" customFormat="1">
      <c r="A158" s="14"/>
      <c r="B158" s="245"/>
      <c r="C158" s="246"/>
      <c r="D158" s="233" t="s">
        <v>169</v>
      </c>
      <c r="E158" s="247" t="s">
        <v>19</v>
      </c>
      <c r="F158" s="248" t="s">
        <v>240</v>
      </c>
      <c r="G158" s="246"/>
      <c r="H158" s="249">
        <v>8.8499999999999996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169</v>
      </c>
      <c r="AU158" s="255" t="s">
        <v>82</v>
      </c>
      <c r="AV158" s="14" t="s">
        <v>82</v>
      </c>
      <c r="AW158" s="14" t="s">
        <v>35</v>
      </c>
      <c r="AX158" s="14" t="s">
        <v>74</v>
      </c>
      <c r="AY158" s="255" t="s">
        <v>156</v>
      </c>
    </row>
    <row r="159" s="15" customFormat="1">
      <c r="A159" s="15"/>
      <c r="B159" s="256"/>
      <c r="C159" s="257"/>
      <c r="D159" s="233" t="s">
        <v>169</v>
      </c>
      <c r="E159" s="258" t="s">
        <v>19</v>
      </c>
      <c r="F159" s="259" t="s">
        <v>172</v>
      </c>
      <c r="G159" s="257"/>
      <c r="H159" s="260">
        <v>159.86499999999998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169</v>
      </c>
      <c r="AU159" s="266" t="s">
        <v>82</v>
      </c>
      <c r="AV159" s="15" t="s">
        <v>163</v>
      </c>
      <c r="AW159" s="15" t="s">
        <v>35</v>
      </c>
      <c r="AX159" s="15" t="s">
        <v>80</v>
      </c>
      <c r="AY159" s="266" t="s">
        <v>156</v>
      </c>
    </row>
    <row r="160" s="2" customFormat="1" ht="21.75" customHeight="1">
      <c r="A160" s="40"/>
      <c r="B160" s="41"/>
      <c r="C160" s="215" t="s">
        <v>8</v>
      </c>
      <c r="D160" s="215" t="s">
        <v>158</v>
      </c>
      <c r="E160" s="216" t="s">
        <v>241</v>
      </c>
      <c r="F160" s="217" t="s">
        <v>242</v>
      </c>
      <c r="G160" s="218" t="s">
        <v>105</v>
      </c>
      <c r="H160" s="219">
        <v>1612.6600000000001</v>
      </c>
      <c r="I160" s="220"/>
      <c r="J160" s="221">
        <f>ROUND(I160*H160,2)</f>
        <v>0</v>
      </c>
      <c r="K160" s="217" t="s">
        <v>162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163</v>
      </c>
      <c r="AT160" s="226" t="s">
        <v>158</v>
      </c>
      <c r="AU160" s="226" t="s">
        <v>82</v>
      </c>
      <c r="AY160" s="19" t="s">
        <v>156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163</v>
      </c>
      <c r="BM160" s="226" t="s">
        <v>243</v>
      </c>
    </row>
    <row r="161" s="2" customFormat="1">
      <c r="A161" s="40"/>
      <c r="B161" s="41"/>
      <c r="C161" s="42"/>
      <c r="D161" s="228" t="s">
        <v>165</v>
      </c>
      <c r="E161" s="42"/>
      <c r="F161" s="229" t="s">
        <v>244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165</v>
      </c>
      <c r="AU161" s="19" t="s">
        <v>82</v>
      </c>
    </row>
    <row r="162" s="13" customFormat="1">
      <c r="A162" s="13"/>
      <c r="B162" s="235"/>
      <c r="C162" s="236"/>
      <c r="D162" s="233" t="s">
        <v>169</v>
      </c>
      <c r="E162" s="237" t="s">
        <v>19</v>
      </c>
      <c r="F162" s="238" t="s">
        <v>245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169</v>
      </c>
      <c r="AU162" s="244" t="s">
        <v>82</v>
      </c>
      <c r="AV162" s="13" t="s">
        <v>80</v>
      </c>
      <c r="AW162" s="13" t="s">
        <v>35</v>
      </c>
      <c r="AX162" s="13" t="s">
        <v>74</v>
      </c>
      <c r="AY162" s="244" t="s">
        <v>156</v>
      </c>
    </row>
    <row r="163" s="14" customFormat="1">
      <c r="A163" s="14"/>
      <c r="B163" s="245"/>
      <c r="C163" s="246"/>
      <c r="D163" s="233" t="s">
        <v>169</v>
      </c>
      <c r="E163" s="247" t="s">
        <v>19</v>
      </c>
      <c r="F163" s="248" t="s">
        <v>246</v>
      </c>
      <c r="G163" s="246"/>
      <c r="H163" s="249">
        <v>1127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169</v>
      </c>
      <c r="AU163" s="255" t="s">
        <v>82</v>
      </c>
      <c r="AV163" s="14" t="s">
        <v>82</v>
      </c>
      <c r="AW163" s="14" t="s">
        <v>35</v>
      </c>
      <c r="AX163" s="14" t="s">
        <v>74</v>
      </c>
      <c r="AY163" s="255" t="s">
        <v>156</v>
      </c>
    </row>
    <row r="164" s="13" customFormat="1">
      <c r="A164" s="13"/>
      <c r="B164" s="235"/>
      <c r="C164" s="236"/>
      <c r="D164" s="233" t="s">
        <v>169</v>
      </c>
      <c r="E164" s="237" t="s">
        <v>19</v>
      </c>
      <c r="F164" s="238" t="s">
        <v>247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169</v>
      </c>
      <c r="AU164" s="244" t="s">
        <v>82</v>
      </c>
      <c r="AV164" s="13" t="s">
        <v>80</v>
      </c>
      <c r="AW164" s="13" t="s">
        <v>35</v>
      </c>
      <c r="AX164" s="13" t="s">
        <v>74</v>
      </c>
      <c r="AY164" s="244" t="s">
        <v>156</v>
      </c>
    </row>
    <row r="165" s="14" customFormat="1">
      <c r="A165" s="14"/>
      <c r="B165" s="245"/>
      <c r="C165" s="246"/>
      <c r="D165" s="233" t="s">
        <v>169</v>
      </c>
      <c r="E165" s="247" t="s">
        <v>19</v>
      </c>
      <c r="F165" s="248" t="s">
        <v>248</v>
      </c>
      <c r="G165" s="246"/>
      <c r="H165" s="249">
        <v>237.5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169</v>
      </c>
      <c r="AU165" s="255" t="s">
        <v>82</v>
      </c>
      <c r="AV165" s="14" t="s">
        <v>82</v>
      </c>
      <c r="AW165" s="14" t="s">
        <v>35</v>
      </c>
      <c r="AX165" s="14" t="s">
        <v>74</v>
      </c>
      <c r="AY165" s="255" t="s">
        <v>156</v>
      </c>
    </row>
    <row r="166" s="13" customFormat="1">
      <c r="A166" s="13"/>
      <c r="B166" s="235"/>
      <c r="C166" s="236"/>
      <c r="D166" s="233" t="s">
        <v>169</v>
      </c>
      <c r="E166" s="237" t="s">
        <v>19</v>
      </c>
      <c r="F166" s="238" t="s">
        <v>249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169</v>
      </c>
      <c r="AU166" s="244" t="s">
        <v>82</v>
      </c>
      <c r="AV166" s="13" t="s">
        <v>80</v>
      </c>
      <c r="AW166" s="13" t="s">
        <v>35</v>
      </c>
      <c r="AX166" s="13" t="s">
        <v>74</v>
      </c>
      <c r="AY166" s="244" t="s">
        <v>156</v>
      </c>
    </row>
    <row r="167" s="14" customFormat="1">
      <c r="A167" s="14"/>
      <c r="B167" s="245"/>
      <c r="C167" s="246"/>
      <c r="D167" s="233" t="s">
        <v>169</v>
      </c>
      <c r="E167" s="247" t="s">
        <v>19</v>
      </c>
      <c r="F167" s="248" t="s">
        <v>250</v>
      </c>
      <c r="G167" s="246"/>
      <c r="H167" s="249">
        <v>202.09999999999999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169</v>
      </c>
      <c r="AU167" s="255" t="s">
        <v>82</v>
      </c>
      <c r="AV167" s="14" t="s">
        <v>82</v>
      </c>
      <c r="AW167" s="14" t="s">
        <v>35</v>
      </c>
      <c r="AX167" s="14" t="s">
        <v>74</v>
      </c>
      <c r="AY167" s="255" t="s">
        <v>156</v>
      </c>
    </row>
    <row r="168" s="13" customFormat="1">
      <c r="A168" s="13"/>
      <c r="B168" s="235"/>
      <c r="C168" s="236"/>
      <c r="D168" s="233" t="s">
        <v>169</v>
      </c>
      <c r="E168" s="237" t="s">
        <v>19</v>
      </c>
      <c r="F168" s="238" t="s">
        <v>251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169</v>
      </c>
      <c r="AU168" s="244" t="s">
        <v>82</v>
      </c>
      <c r="AV168" s="13" t="s">
        <v>80</v>
      </c>
      <c r="AW168" s="13" t="s">
        <v>35</v>
      </c>
      <c r="AX168" s="13" t="s">
        <v>74</v>
      </c>
      <c r="AY168" s="244" t="s">
        <v>156</v>
      </c>
    </row>
    <row r="169" s="14" customFormat="1">
      <c r="A169" s="14"/>
      <c r="B169" s="245"/>
      <c r="C169" s="246"/>
      <c r="D169" s="233" t="s">
        <v>169</v>
      </c>
      <c r="E169" s="247" t="s">
        <v>19</v>
      </c>
      <c r="F169" s="248" t="s">
        <v>252</v>
      </c>
      <c r="G169" s="246"/>
      <c r="H169" s="249">
        <v>46.060000000000002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169</v>
      </c>
      <c r="AU169" s="255" t="s">
        <v>82</v>
      </c>
      <c r="AV169" s="14" t="s">
        <v>82</v>
      </c>
      <c r="AW169" s="14" t="s">
        <v>35</v>
      </c>
      <c r="AX169" s="14" t="s">
        <v>74</v>
      </c>
      <c r="AY169" s="255" t="s">
        <v>156</v>
      </c>
    </row>
    <row r="170" s="15" customFormat="1">
      <c r="A170" s="15"/>
      <c r="B170" s="256"/>
      <c r="C170" s="257"/>
      <c r="D170" s="233" t="s">
        <v>169</v>
      </c>
      <c r="E170" s="258" t="s">
        <v>103</v>
      </c>
      <c r="F170" s="259" t="s">
        <v>172</v>
      </c>
      <c r="G170" s="257"/>
      <c r="H170" s="260">
        <v>1612.6599999999999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169</v>
      </c>
      <c r="AU170" s="266" t="s">
        <v>82</v>
      </c>
      <c r="AV170" s="15" t="s">
        <v>163</v>
      </c>
      <c r="AW170" s="15" t="s">
        <v>35</v>
      </c>
      <c r="AX170" s="15" t="s">
        <v>80</v>
      </c>
      <c r="AY170" s="266" t="s">
        <v>156</v>
      </c>
    </row>
    <row r="171" s="2" customFormat="1" ht="24.15" customHeight="1">
      <c r="A171" s="40"/>
      <c r="B171" s="41"/>
      <c r="C171" s="215" t="s">
        <v>253</v>
      </c>
      <c r="D171" s="215" t="s">
        <v>158</v>
      </c>
      <c r="E171" s="216" t="s">
        <v>254</v>
      </c>
      <c r="F171" s="217" t="s">
        <v>255</v>
      </c>
      <c r="G171" s="218" t="s">
        <v>105</v>
      </c>
      <c r="H171" s="219">
        <v>341.89999999999998</v>
      </c>
      <c r="I171" s="220"/>
      <c r="J171" s="221">
        <f>ROUND(I171*H171,2)</f>
        <v>0</v>
      </c>
      <c r="K171" s="217" t="s">
        <v>162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163</v>
      </c>
      <c r="AT171" s="226" t="s">
        <v>158</v>
      </c>
      <c r="AU171" s="226" t="s">
        <v>82</v>
      </c>
      <c r="AY171" s="19" t="s">
        <v>156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163</v>
      </c>
      <c r="BM171" s="226" t="s">
        <v>256</v>
      </c>
    </row>
    <row r="172" s="2" customFormat="1">
      <c r="A172" s="40"/>
      <c r="B172" s="41"/>
      <c r="C172" s="42"/>
      <c r="D172" s="228" t="s">
        <v>165</v>
      </c>
      <c r="E172" s="42"/>
      <c r="F172" s="229" t="s">
        <v>257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165</v>
      </c>
      <c r="AU172" s="19" t="s">
        <v>82</v>
      </c>
    </row>
    <row r="173" s="13" customFormat="1">
      <c r="A173" s="13"/>
      <c r="B173" s="235"/>
      <c r="C173" s="236"/>
      <c r="D173" s="233" t="s">
        <v>169</v>
      </c>
      <c r="E173" s="237" t="s">
        <v>19</v>
      </c>
      <c r="F173" s="238" t="s">
        <v>258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169</v>
      </c>
      <c r="AU173" s="244" t="s">
        <v>82</v>
      </c>
      <c r="AV173" s="13" t="s">
        <v>80</v>
      </c>
      <c r="AW173" s="13" t="s">
        <v>35</v>
      </c>
      <c r="AX173" s="13" t="s">
        <v>74</v>
      </c>
      <c r="AY173" s="244" t="s">
        <v>156</v>
      </c>
    </row>
    <row r="174" s="14" customFormat="1">
      <c r="A174" s="14"/>
      <c r="B174" s="245"/>
      <c r="C174" s="246"/>
      <c r="D174" s="233" t="s">
        <v>169</v>
      </c>
      <c r="E174" s="247" t="s">
        <v>19</v>
      </c>
      <c r="F174" s="248" t="s">
        <v>259</v>
      </c>
      <c r="G174" s="246"/>
      <c r="H174" s="249">
        <v>135.90000000000001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169</v>
      </c>
      <c r="AU174" s="255" t="s">
        <v>82</v>
      </c>
      <c r="AV174" s="14" t="s">
        <v>82</v>
      </c>
      <c r="AW174" s="14" t="s">
        <v>35</v>
      </c>
      <c r="AX174" s="14" t="s">
        <v>74</v>
      </c>
      <c r="AY174" s="255" t="s">
        <v>156</v>
      </c>
    </row>
    <row r="175" s="13" customFormat="1">
      <c r="A175" s="13"/>
      <c r="B175" s="235"/>
      <c r="C175" s="236"/>
      <c r="D175" s="233" t="s">
        <v>169</v>
      </c>
      <c r="E175" s="237" t="s">
        <v>19</v>
      </c>
      <c r="F175" s="238" t="s">
        <v>260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169</v>
      </c>
      <c r="AU175" s="244" t="s">
        <v>82</v>
      </c>
      <c r="AV175" s="13" t="s">
        <v>80</v>
      </c>
      <c r="AW175" s="13" t="s">
        <v>35</v>
      </c>
      <c r="AX175" s="13" t="s">
        <v>74</v>
      </c>
      <c r="AY175" s="244" t="s">
        <v>156</v>
      </c>
    </row>
    <row r="176" s="14" customFormat="1">
      <c r="A176" s="14"/>
      <c r="B176" s="245"/>
      <c r="C176" s="246"/>
      <c r="D176" s="233" t="s">
        <v>169</v>
      </c>
      <c r="E176" s="247" t="s">
        <v>19</v>
      </c>
      <c r="F176" s="248" t="s">
        <v>261</v>
      </c>
      <c r="G176" s="246"/>
      <c r="H176" s="249">
        <v>182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169</v>
      </c>
      <c r="AU176" s="255" t="s">
        <v>82</v>
      </c>
      <c r="AV176" s="14" t="s">
        <v>82</v>
      </c>
      <c r="AW176" s="14" t="s">
        <v>35</v>
      </c>
      <c r="AX176" s="14" t="s">
        <v>74</v>
      </c>
      <c r="AY176" s="255" t="s">
        <v>156</v>
      </c>
    </row>
    <row r="177" s="13" customFormat="1">
      <c r="A177" s="13"/>
      <c r="B177" s="235"/>
      <c r="C177" s="236"/>
      <c r="D177" s="233" t="s">
        <v>169</v>
      </c>
      <c r="E177" s="237" t="s">
        <v>19</v>
      </c>
      <c r="F177" s="238" t="s">
        <v>262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169</v>
      </c>
      <c r="AU177" s="244" t="s">
        <v>82</v>
      </c>
      <c r="AV177" s="13" t="s">
        <v>80</v>
      </c>
      <c r="AW177" s="13" t="s">
        <v>35</v>
      </c>
      <c r="AX177" s="13" t="s">
        <v>74</v>
      </c>
      <c r="AY177" s="244" t="s">
        <v>156</v>
      </c>
    </row>
    <row r="178" s="14" customFormat="1">
      <c r="A178" s="14"/>
      <c r="B178" s="245"/>
      <c r="C178" s="246"/>
      <c r="D178" s="233" t="s">
        <v>169</v>
      </c>
      <c r="E178" s="247" t="s">
        <v>19</v>
      </c>
      <c r="F178" s="248" t="s">
        <v>263</v>
      </c>
      <c r="G178" s="246"/>
      <c r="H178" s="249">
        <v>24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169</v>
      </c>
      <c r="AU178" s="255" t="s">
        <v>82</v>
      </c>
      <c r="AV178" s="14" t="s">
        <v>82</v>
      </c>
      <c r="AW178" s="14" t="s">
        <v>35</v>
      </c>
      <c r="AX178" s="14" t="s">
        <v>74</v>
      </c>
      <c r="AY178" s="255" t="s">
        <v>156</v>
      </c>
    </row>
    <row r="179" s="15" customFormat="1">
      <c r="A179" s="15"/>
      <c r="B179" s="256"/>
      <c r="C179" s="257"/>
      <c r="D179" s="233" t="s">
        <v>169</v>
      </c>
      <c r="E179" s="258" t="s">
        <v>107</v>
      </c>
      <c r="F179" s="259" t="s">
        <v>172</v>
      </c>
      <c r="G179" s="257"/>
      <c r="H179" s="260">
        <v>341.89999999999998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169</v>
      </c>
      <c r="AU179" s="266" t="s">
        <v>82</v>
      </c>
      <c r="AV179" s="15" t="s">
        <v>163</v>
      </c>
      <c r="AW179" s="15" t="s">
        <v>35</v>
      </c>
      <c r="AX179" s="15" t="s">
        <v>80</v>
      </c>
      <c r="AY179" s="266" t="s">
        <v>156</v>
      </c>
    </row>
    <row r="180" s="2" customFormat="1" ht="37.8" customHeight="1">
      <c r="A180" s="40"/>
      <c r="B180" s="41"/>
      <c r="C180" s="215" t="s">
        <v>264</v>
      </c>
      <c r="D180" s="215" t="s">
        <v>158</v>
      </c>
      <c r="E180" s="216" t="s">
        <v>265</v>
      </c>
      <c r="F180" s="217" t="s">
        <v>266</v>
      </c>
      <c r="G180" s="218" t="s">
        <v>105</v>
      </c>
      <c r="H180" s="219">
        <v>1954.56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163</v>
      </c>
      <c r="AT180" s="226" t="s">
        <v>158</v>
      </c>
      <c r="AU180" s="226" t="s">
        <v>82</v>
      </c>
      <c r="AY180" s="19" t="s">
        <v>156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163</v>
      </c>
      <c r="BM180" s="226" t="s">
        <v>267</v>
      </c>
    </row>
    <row r="181" s="14" customFormat="1">
      <c r="A181" s="14"/>
      <c r="B181" s="245"/>
      <c r="C181" s="246"/>
      <c r="D181" s="233" t="s">
        <v>169</v>
      </c>
      <c r="E181" s="247" t="s">
        <v>19</v>
      </c>
      <c r="F181" s="248" t="s">
        <v>103</v>
      </c>
      <c r="G181" s="246"/>
      <c r="H181" s="249">
        <v>1612.6600000000001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169</v>
      </c>
      <c r="AU181" s="255" t="s">
        <v>82</v>
      </c>
      <c r="AV181" s="14" t="s">
        <v>82</v>
      </c>
      <c r="AW181" s="14" t="s">
        <v>35</v>
      </c>
      <c r="AX181" s="14" t="s">
        <v>74</v>
      </c>
      <c r="AY181" s="255" t="s">
        <v>156</v>
      </c>
    </row>
    <row r="182" s="14" customFormat="1">
      <c r="A182" s="14"/>
      <c r="B182" s="245"/>
      <c r="C182" s="246"/>
      <c r="D182" s="233" t="s">
        <v>169</v>
      </c>
      <c r="E182" s="247" t="s">
        <v>19</v>
      </c>
      <c r="F182" s="248" t="s">
        <v>107</v>
      </c>
      <c r="G182" s="246"/>
      <c r="H182" s="249">
        <v>341.89999999999998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169</v>
      </c>
      <c r="AU182" s="255" t="s">
        <v>82</v>
      </c>
      <c r="AV182" s="14" t="s">
        <v>82</v>
      </c>
      <c r="AW182" s="14" t="s">
        <v>35</v>
      </c>
      <c r="AX182" s="14" t="s">
        <v>74</v>
      </c>
      <c r="AY182" s="255" t="s">
        <v>156</v>
      </c>
    </row>
    <row r="183" s="15" customFormat="1">
      <c r="A183" s="15"/>
      <c r="B183" s="256"/>
      <c r="C183" s="257"/>
      <c r="D183" s="233" t="s">
        <v>169</v>
      </c>
      <c r="E183" s="258" t="s">
        <v>19</v>
      </c>
      <c r="F183" s="259" t="s">
        <v>172</v>
      </c>
      <c r="G183" s="257"/>
      <c r="H183" s="260">
        <v>1954.56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169</v>
      </c>
      <c r="AU183" s="266" t="s">
        <v>82</v>
      </c>
      <c r="AV183" s="15" t="s">
        <v>163</v>
      </c>
      <c r="AW183" s="15" t="s">
        <v>35</v>
      </c>
      <c r="AX183" s="15" t="s">
        <v>80</v>
      </c>
      <c r="AY183" s="266" t="s">
        <v>156</v>
      </c>
    </row>
    <row r="184" s="2" customFormat="1" ht="37.8" customHeight="1">
      <c r="A184" s="40"/>
      <c r="B184" s="41"/>
      <c r="C184" s="215" t="s">
        <v>268</v>
      </c>
      <c r="D184" s="215" t="s">
        <v>158</v>
      </c>
      <c r="E184" s="216" t="s">
        <v>269</v>
      </c>
      <c r="F184" s="217" t="s">
        <v>270</v>
      </c>
      <c r="G184" s="218" t="s">
        <v>105</v>
      </c>
      <c r="H184" s="219">
        <v>27.300000000000001</v>
      </c>
      <c r="I184" s="220"/>
      <c r="J184" s="221">
        <f>ROUND(I184*H184,2)</f>
        <v>0</v>
      </c>
      <c r="K184" s="217" t="s">
        <v>162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163</v>
      </c>
      <c r="AT184" s="226" t="s">
        <v>158</v>
      </c>
      <c r="AU184" s="226" t="s">
        <v>82</v>
      </c>
      <c r="AY184" s="19" t="s">
        <v>156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163</v>
      </c>
      <c r="BM184" s="226" t="s">
        <v>271</v>
      </c>
    </row>
    <row r="185" s="2" customFormat="1">
      <c r="A185" s="40"/>
      <c r="B185" s="41"/>
      <c r="C185" s="42"/>
      <c r="D185" s="228" t="s">
        <v>165</v>
      </c>
      <c r="E185" s="42"/>
      <c r="F185" s="229" t="s">
        <v>272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165</v>
      </c>
      <c r="AU185" s="19" t="s">
        <v>82</v>
      </c>
    </row>
    <row r="186" s="13" customFormat="1">
      <c r="A186" s="13"/>
      <c r="B186" s="235"/>
      <c r="C186" s="236"/>
      <c r="D186" s="233" t="s">
        <v>169</v>
      </c>
      <c r="E186" s="237" t="s">
        <v>19</v>
      </c>
      <c r="F186" s="238" t="s">
        <v>260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169</v>
      </c>
      <c r="AU186" s="244" t="s">
        <v>82</v>
      </c>
      <c r="AV186" s="13" t="s">
        <v>80</v>
      </c>
      <c r="AW186" s="13" t="s">
        <v>35</v>
      </c>
      <c r="AX186" s="13" t="s">
        <v>74</v>
      </c>
      <c r="AY186" s="244" t="s">
        <v>156</v>
      </c>
    </row>
    <row r="187" s="14" customFormat="1">
      <c r="A187" s="14"/>
      <c r="B187" s="245"/>
      <c r="C187" s="246"/>
      <c r="D187" s="233" t="s">
        <v>169</v>
      </c>
      <c r="E187" s="247" t="s">
        <v>19</v>
      </c>
      <c r="F187" s="248" t="s">
        <v>273</v>
      </c>
      <c r="G187" s="246"/>
      <c r="H187" s="249">
        <v>27.300000000000001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169</v>
      </c>
      <c r="AU187" s="255" t="s">
        <v>82</v>
      </c>
      <c r="AV187" s="14" t="s">
        <v>82</v>
      </c>
      <c r="AW187" s="14" t="s">
        <v>35</v>
      </c>
      <c r="AX187" s="14" t="s">
        <v>74</v>
      </c>
      <c r="AY187" s="255" t="s">
        <v>156</v>
      </c>
    </row>
    <row r="188" s="15" customFormat="1">
      <c r="A188" s="15"/>
      <c r="B188" s="256"/>
      <c r="C188" s="257"/>
      <c r="D188" s="233" t="s">
        <v>169</v>
      </c>
      <c r="E188" s="258" t="s">
        <v>114</v>
      </c>
      <c r="F188" s="259" t="s">
        <v>172</v>
      </c>
      <c r="G188" s="257"/>
      <c r="H188" s="260">
        <v>27.300000000000001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169</v>
      </c>
      <c r="AU188" s="266" t="s">
        <v>82</v>
      </c>
      <c r="AV188" s="15" t="s">
        <v>163</v>
      </c>
      <c r="AW188" s="15" t="s">
        <v>35</v>
      </c>
      <c r="AX188" s="15" t="s">
        <v>80</v>
      </c>
      <c r="AY188" s="266" t="s">
        <v>156</v>
      </c>
    </row>
    <row r="189" s="2" customFormat="1" ht="16.5" customHeight="1">
      <c r="A189" s="40"/>
      <c r="B189" s="41"/>
      <c r="C189" s="267" t="s">
        <v>274</v>
      </c>
      <c r="D189" s="267" t="s">
        <v>275</v>
      </c>
      <c r="E189" s="268" t="s">
        <v>276</v>
      </c>
      <c r="F189" s="269" t="s">
        <v>277</v>
      </c>
      <c r="G189" s="270" t="s">
        <v>233</v>
      </c>
      <c r="H189" s="271">
        <v>54.600000000000001</v>
      </c>
      <c r="I189" s="272"/>
      <c r="J189" s="273">
        <f>ROUND(I189*H189,2)</f>
        <v>0</v>
      </c>
      <c r="K189" s="269" t="s">
        <v>162</v>
      </c>
      <c r="L189" s="274"/>
      <c r="M189" s="275" t="s">
        <v>19</v>
      </c>
      <c r="N189" s="276" t="s">
        <v>45</v>
      </c>
      <c r="O189" s="86"/>
      <c r="P189" s="224">
        <f>O189*H189</f>
        <v>0</v>
      </c>
      <c r="Q189" s="224">
        <v>1</v>
      </c>
      <c r="R189" s="224">
        <f>Q189*H189</f>
        <v>54.600000000000001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211</v>
      </c>
      <c r="AT189" s="226" t="s">
        <v>275</v>
      </c>
      <c r="AU189" s="226" t="s">
        <v>82</v>
      </c>
      <c r="AY189" s="19" t="s">
        <v>156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163</v>
      </c>
      <c r="BM189" s="226" t="s">
        <v>278</v>
      </c>
    </row>
    <row r="190" s="2" customFormat="1">
      <c r="A190" s="40"/>
      <c r="B190" s="41"/>
      <c r="C190" s="42"/>
      <c r="D190" s="233" t="s">
        <v>167</v>
      </c>
      <c r="E190" s="42"/>
      <c r="F190" s="234" t="s">
        <v>279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167</v>
      </c>
      <c r="AU190" s="19" t="s">
        <v>82</v>
      </c>
    </row>
    <row r="191" s="14" customFormat="1">
      <c r="A191" s="14"/>
      <c r="B191" s="245"/>
      <c r="C191" s="246"/>
      <c r="D191" s="233" t="s">
        <v>169</v>
      </c>
      <c r="E191" s="247" t="s">
        <v>19</v>
      </c>
      <c r="F191" s="248" t="s">
        <v>280</v>
      </c>
      <c r="G191" s="246"/>
      <c r="H191" s="249">
        <v>54.600000000000001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169</v>
      </c>
      <c r="AU191" s="255" t="s">
        <v>82</v>
      </c>
      <c r="AV191" s="14" t="s">
        <v>82</v>
      </c>
      <c r="AW191" s="14" t="s">
        <v>35</v>
      </c>
      <c r="AX191" s="14" t="s">
        <v>80</v>
      </c>
      <c r="AY191" s="255" t="s">
        <v>156</v>
      </c>
    </row>
    <row r="192" s="2" customFormat="1" ht="24.15" customHeight="1">
      <c r="A192" s="40"/>
      <c r="B192" s="41"/>
      <c r="C192" s="215" t="s">
        <v>281</v>
      </c>
      <c r="D192" s="215" t="s">
        <v>158</v>
      </c>
      <c r="E192" s="216" t="s">
        <v>282</v>
      </c>
      <c r="F192" s="217" t="s">
        <v>283</v>
      </c>
      <c r="G192" s="218" t="s">
        <v>105</v>
      </c>
      <c r="H192" s="219">
        <v>162.40000000000001</v>
      </c>
      <c r="I192" s="220"/>
      <c r="J192" s="221">
        <f>ROUND(I192*H192,2)</f>
        <v>0</v>
      </c>
      <c r="K192" s="217" t="s">
        <v>162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163</v>
      </c>
      <c r="AT192" s="226" t="s">
        <v>158</v>
      </c>
      <c r="AU192" s="226" t="s">
        <v>82</v>
      </c>
      <c r="AY192" s="19" t="s">
        <v>156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163</v>
      </c>
      <c r="BM192" s="226" t="s">
        <v>284</v>
      </c>
    </row>
    <row r="193" s="2" customFormat="1">
      <c r="A193" s="40"/>
      <c r="B193" s="41"/>
      <c r="C193" s="42"/>
      <c r="D193" s="228" t="s">
        <v>165</v>
      </c>
      <c r="E193" s="42"/>
      <c r="F193" s="229" t="s">
        <v>285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165</v>
      </c>
      <c r="AU193" s="19" t="s">
        <v>82</v>
      </c>
    </row>
    <row r="194" s="13" customFormat="1">
      <c r="A194" s="13"/>
      <c r="B194" s="235"/>
      <c r="C194" s="236"/>
      <c r="D194" s="233" t="s">
        <v>169</v>
      </c>
      <c r="E194" s="237" t="s">
        <v>19</v>
      </c>
      <c r="F194" s="238" t="s">
        <v>260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169</v>
      </c>
      <c r="AU194" s="244" t="s">
        <v>82</v>
      </c>
      <c r="AV194" s="13" t="s">
        <v>80</v>
      </c>
      <c r="AW194" s="13" t="s">
        <v>35</v>
      </c>
      <c r="AX194" s="13" t="s">
        <v>74</v>
      </c>
      <c r="AY194" s="244" t="s">
        <v>156</v>
      </c>
    </row>
    <row r="195" s="14" customFormat="1">
      <c r="A195" s="14"/>
      <c r="B195" s="245"/>
      <c r="C195" s="246"/>
      <c r="D195" s="233" t="s">
        <v>169</v>
      </c>
      <c r="E195" s="247" t="s">
        <v>19</v>
      </c>
      <c r="F195" s="248" t="s">
        <v>261</v>
      </c>
      <c r="G195" s="246"/>
      <c r="H195" s="249">
        <v>182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169</v>
      </c>
      <c r="AU195" s="255" t="s">
        <v>82</v>
      </c>
      <c r="AV195" s="14" t="s">
        <v>82</v>
      </c>
      <c r="AW195" s="14" t="s">
        <v>35</v>
      </c>
      <c r="AX195" s="14" t="s">
        <v>74</v>
      </c>
      <c r="AY195" s="255" t="s">
        <v>156</v>
      </c>
    </row>
    <row r="196" s="13" customFormat="1">
      <c r="A196" s="13"/>
      <c r="B196" s="235"/>
      <c r="C196" s="236"/>
      <c r="D196" s="233" t="s">
        <v>169</v>
      </c>
      <c r="E196" s="237" t="s">
        <v>19</v>
      </c>
      <c r="F196" s="238" t="s">
        <v>262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169</v>
      </c>
      <c r="AU196" s="244" t="s">
        <v>82</v>
      </c>
      <c r="AV196" s="13" t="s">
        <v>80</v>
      </c>
      <c r="AW196" s="13" t="s">
        <v>35</v>
      </c>
      <c r="AX196" s="13" t="s">
        <v>74</v>
      </c>
      <c r="AY196" s="244" t="s">
        <v>156</v>
      </c>
    </row>
    <row r="197" s="14" customFormat="1">
      <c r="A197" s="14"/>
      <c r="B197" s="245"/>
      <c r="C197" s="246"/>
      <c r="D197" s="233" t="s">
        <v>169</v>
      </c>
      <c r="E197" s="247" t="s">
        <v>19</v>
      </c>
      <c r="F197" s="248" t="s">
        <v>286</v>
      </c>
      <c r="G197" s="246"/>
      <c r="H197" s="249">
        <v>16.800000000000001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169</v>
      </c>
      <c r="AU197" s="255" t="s">
        <v>82</v>
      </c>
      <c r="AV197" s="14" t="s">
        <v>82</v>
      </c>
      <c r="AW197" s="14" t="s">
        <v>35</v>
      </c>
      <c r="AX197" s="14" t="s">
        <v>74</v>
      </c>
      <c r="AY197" s="255" t="s">
        <v>156</v>
      </c>
    </row>
    <row r="198" s="14" customFormat="1">
      <c r="A198" s="14"/>
      <c r="B198" s="245"/>
      <c r="C198" s="246"/>
      <c r="D198" s="233" t="s">
        <v>169</v>
      </c>
      <c r="E198" s="247" t="s">
        <v>19</v>
      </c>
      <c r="F198" s="248" t="s">
        <v>287</v>
      </c>
      <c r="G198" s="246"/>
      <c r="H198" s="249">
        <v>-9.0999999999999996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169</v>
      </c>
      <c r="AU198" s="255" t="s">
        <v>82</v>
      </c>
      <c r="AV198" s="14" t="s">
        <v>82</v>
      </c>
      <c r="AW198" s="14" t="s">
        <v>35</v>
      </c>
      <c r="AX198" s="14" t="s">
        <v>74</v>
      </c>
      <c r="AY198" s="255" t="s">
        <v>156</v>
      </c>
    </row>
    <row r="199" s="14" customFormat="1">
      <c r="A199" s="14"/>
      <c r="B199" s="245"/>
      <c r="C199" s="246"/>
      <c r="D199" s="233" t="s">
        <v>169</v>
      </c>
      <c r="E199" s="247" t="s">
        <v>19</v>
      </c>
      <c r="F199" s="248" t="s">
        <v>288</v>
      </c>
      <c r="G199" s="246"/>
      <c r="H199" s="249">
        <v>-27.300000000000001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169</v>
      </c>
      <c r="AU199" s="255" t="s">
        <v>82</v>
      </c>
      <c r="AV199" s="14" t="s">
        <v>82</v>
      </c>
      <c r="AW199" s="14" t="s">
        <v>35</v>
      </c>
      <c r="AX199" s="14" t="s">
        <v>74</v>
      </c>
      <c r="AY199" s="255" t="s">
        <v>156</v>
      </c>
    </row>
    <row r="200" s="15" customFormat="1">
      <c r="A200" s="15"/>
      <c r="B200" s="256"/>
      <c r="C200" s="257"/>
      <c r="D200" s="233" t="s">
        <v>169</v>
      </c>
      <c r="E200" s="258" t="s">
        <v>117</v>
      </c>
      <c r="F200" s="259" t="s">
        <v>172</v>
      </c>
      <c r="G200" s="257"/>
      <c r="H200" s="260">
        <v>162.40000000000001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169</v>
      </c>
      <c r="AU200" s="266" t="s">
        <v>82</v>
      </c>
      <c r="AV200" s="15" t="s">
        <v>163</v>
      </c>
      <c r="AW200" s="15" t="s">
        <v>35</v>
      </c>
      <c r="AX200" s="15" t="s">
        <v>80</v>
      </c>
      <c r="AY200" s="266" t="s">
        <v>156</v>
      </c>
    </row>
    <row r="201" s="2" customFormat="1" ht="16.5" customHeight="1">
      <c r="A201" s="40"/>
      <c r="B201" s="41"/>
      <c r="C201" s="267" t="s">
        <v>289</v>
      </c>
      <c r="D201" s="267" t="s">
        <v>275</v>
      </c>
      <c r="E201" s="268" t="s">
        <v>290</v>
      </c>
      <c r="F201" s="269" t="s">
        <v>291</v>
      </c>
      <c r="G201" s="270" t="s">
        <v>233</v>
      </c>
      <c r="H201" s="271">
        <v>324.80000000000001</v>
      </c>
      <c r="I201" s="272"/>
      <c r="J201" s="273">
        <f>ROUND(I201*H201,2)</f>
        <v>0</v>
      </c>
      <c r="K201" s="269" t="s">
        <v>162</v>
      </c>
      <c r="L201" s="274"/>
      <c r="M201" s="275" t="s">
        <v>19</v>
      </c>
      <c r="N201" s="276" t="s">
        <v>45</v>
      </c>
      <c r="O201" s="86"/>
      <c r="P201" s="224">
        <f>O201*H201</f>
        <v>0</v>
      </c>
      <c r="Q201" s="224">
        <v>1</v>
      </c>
      <c r="R201" s="224">
        <f>Q201*H201</f>
        <v>324.80000000000001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211</v>
      </c>
      <c r="AT201" s="226" t="s">
        <v>275</v>
      </c>
      <c r="AU201" s="226" t="s">
        <v>82</v>
      </c>
      <c r="AY201" s="19" t="s">
        <v>156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163</v>
      </c>
      <c r="BM201" s="226" t="s">
        <v>292</v>
      </c>
    </row>
    <row r="202" s="14" customFormat="1">
      <c r="A202" s="14"/>
      <c r="B202" s="245"/>
      <c r="C202" s="246"/>
      <c r="D202" s="233" t="s">
        <v>169</v>
      </c>
      <c r="E202" s="247" t="s">
        <v>19</v>
      </c>
      <c r="F202" s="248" t="s">
        <v>293</v>
      </c>
      <c r="G202" s="246"/>
      <c r="H202" s="249">
        <v>324.80000000000001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169</v>
      </c>
      <c r="AU202" s="255" t="s">
        <v>82</v>
      </c>
      <c r="AV202" s="14" t="s">
        <v>82</v>
      </c>
      <c r="AW202" s="14" t="s">
        <v>35</v>
      </c>
      <c r="AX202" s="14" t="s">
        <v>74</v>
      </c>
      <c r="AY202" s="255" t="s">
        <v>156</v>
      </c>
    </row>
    <row r="203" s="15" customFormat="1">
      <c r="A203" s="15"/>
      <c r="B203" s="256"/>
      <c r="C203" s="257"/>
      <c r="D203" s="233" t="s">
        <v>169</v>
      </c>
      <c r="E203" s="258" t="s">
        <v>19</v>
      </c>
      <c r="F203" s="259" t="s">
        <v>172</v>
      </c>
      <c r="G203" s="257"/>
      <c r="H203" s="260">
        <v>324.80000000000001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169</v>
      </c>
      <c r="AU203" s="266" t="s">
        <v>82</v>
      </c>
      <c r="AV203" s="15" t="s">
        <v>163</v>
      </c>
      <c r="AW203" s="15" t="s">
        <v>35</v>
      </c>
      <c r="AX203" s="15" t="s">
        <v>80</v>
      </c>
      <c r="AY203" s="266" t="s">
        <v>156</v>
      </c>
    </row>
    <row r="204" s="2" customFormat="1" ht="24.15" customHeight="1">
      <c r="A204" s="40"/>
      <c r="B204" s="41"/>
      <c r="C204" s="215" t="s">
        <v>294</v>
      </c>
      <c r="D204" s="215" t="s">
        <v>158</v>
      </c>
      <c r="E204" s="216" t="s">
        <v>295</v>
      </c>
      <c r="F204" s="217" t="s">
        <v>296</v>
      </c>
      <c r="G204" s="218" t="s">
        <v>105</v>
      </c>
      <c r="H204" s="219">
        <v>1127</v>
      </c>
      <c r="I204" s="220"/>
      <c r="J204" s="221">
        <f>ROUND(I204*H204,2)</f>
        <v>0</v>
      </c>
      <c r="K204" s="217" t="s">
        <v>162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163</v>
      </c>
      <c r="AT204" s="226" t="s">
        <v>158</v>
      </c>
      <c r="AU204" s="226" t="s">
        <v>82</v>
      </c>
      <c r="AY204" s="19" t="s">
        <v>156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163</v>
      </c>
      <c r="BM204" s="226" t="s">
        <v>297</v>
      </c>
    </row>
    <row r="205" s="2" customFormat="1">
      <c r="A205" s="40"/>
      <c r="B205" s="41"/>
      <c r="C205" s="42"/>
      <c r="D205" s="228" t="s">
        <v>165</v>
      </c>
      <c r="E205" s="42"/>
      <c r="F205" s="229" t="s">
        <v>298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165</v>
      </c>
      <c r="AU205" s="19" t="s">
        <v>82</v>
      </c>
    </row>
    <row r="206" s="2" customFormat="1">
      <c r="A206" s="40"/>
      <c r="B206" s="41"/>
      <c r="C206" s="42"/>
      <c r="D206" s="233" t="s">
        <v>167</v>
      </c>
      <c r="E206" s="42"/>
      <c r="F206" s="234" t="s">
        <v>299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167</v>
      </c>
      <c r="AU206" s="19" t="s">
        <v>82</v>
      </c>
    </row>
    <row r="207" s="13" customFormat="1">
      <c r="A207" s="13"/>
      <c r="B207" s="235"/>
      <c r="C207" s="236"/>
      <c r="D207" s="233" t="s">
        <v>169</v>
      </c>
      <c r="E207" s="237" t="s">
        <v>19</v>
      </c>
      <c r="F207" s="238" t="s">
        <v>300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169</v>
      </c>
      <c r="AU207" s="244" t="s">
        <v>82</v>
      </c>
      <c r="AV207" s="13" t="s">
        <v>80</v>
      </c>
      <c r="AW207" s="13" t="s">
        <v>35</v>
      </c>
      <c r="AX207" s="13" t="s">
        <v>74</v>
      </c>
      <c r="AY207" s="244" t="s">
        <v>156</v>
      </c>
    </row>
    <row r="208" s="14" customFormat="1">
      <c r="A208" s="14"/>
      <c r="B208" s="245"/>
      <c r="C208" s="246"/>
      <c r="D208" s="233" t="s">
        <v>169</v>
      </c>
      <c r="E208" s="247" t="s">
        <v>19</v>
      </c>
      <c r="F208" s="248" t="s">
        <v>246</v>
      </c>
      <c r="G208" s="246"/>
      <c r="H208" s="249">
        <v>1127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169</v>
      </c>
      <c r="AU208" s="255" t="s">
        <v>82</v>
      </c>
      <c r="AV208" s="14" t="s">
        <v>82</v>
      </c>
      <c r="AW208" s="14" t="s">
        <v>35</v>
      </c>
      <c r="AX208" s="14" t="s">
        <v>74</v>
      </c>
      <c r="AY208" s="255" t="s">
        <v>156</v>
      </c>
    </row>
    <row r="209" s="15" customFormat="1">
      <c r="A209" s="15"/>
      <c r="B209" s="256"/>
      <c r="C209" s="257"/>
      <c r="D209" s="233" t="s">
        <v>169</v>
      </c>
      <c r="E209" s="258" t="s">
        <v>119</v>
      </c>
      <c r="F209" s="259" t="s">
        <v>172</v>
      </c>
      <c r="G209" s="257"/>
      <c r="H209" s="260">
        <v>1127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169</v>
      </c>
      <c r="AU209" s="266" t="s">
        <v>82</v>
      </c>
      <c r="AV209" s="15" t="s">
        <v>163</v>
      </c>
      <c r="AW209" s="15" t="s">
        <v>35</v>
      </c>
      <c r="AX209" s="15" t="s">
        <v>80</v>
      </c>
      <c r="AY209" s="266" t="s">
        <v>156</v>
      </c>
    </row>
    <row r="210" s="2" customFormat="1" ht="16.5" customHeight="1">
      <c r="A210" s="40"/>
      <c r="B210" s="41"/>
      <c r="C210" s="267" t="s">
        <v>301</v>
      </c>
      <c r="D210" s="267" t="s">
        <v>275</v>
      </c>
      <c r="E210" s="268" t="s">
        <v>302</v>
      </c>
      <c r="F210" s="269" t="s">
        <v>303</v>
      </c>
      <c r="G210" s="270" t="s">
        <v>233</v>
      </c>
      <c r="H210" s="271">
        <v>673.13499999999999</v>
      </c>
      <c r="I210" s="272"/>
      <c r="J210" s="273">
        <f>ROUND(I210*H210,2)</f>
        <v>0</v>
      </c>
      <c r="K210" s="269" t="s">
        <v>162</v>
      </c>
      <c r="L210" s="274"/>
      <c r="M210" s="275" t="s">
        <v>19</v>
      </c>
      <c r="N210" s="276" t="s">
        <v>45</v>
      </c>
      <c r="O210" s="86"/>
      <c r="P210" s="224">
        <f>O210*H210</f>
        <v>0</v>
      </c>
      <c r="Q210" s="224">
        <v>1</v>
      </c>
      <c r="R210" s="224">
        <f>Q210*H210</f>
        <v>673.13499999999999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211</v>
      </c>
      <c r="AT210" s="226" t="s">
        <v>275</v>
      </c>
      <c r="AU210" s="226" t="s">
        <v>82</v>
      </c>
      <c r="AY210" s="19" t="s">
        <v>156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163</v>
      </c>
      <c r="BM210" s="226" t="s">
        <v>304</v>
      </c>
    </row>
    <row r="211" s="2" customFormat="1">
      <c r="A211" s="40"/>
      <c r="B211" s="41"/>
      <c r="C211" s="42"/>
      <c r="D211" s="233" t="s">
        <v>167</v>
      </c>
      <c r="E211" s="42"/>
      <c r="F211" s="234" t="s">
        <v>299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167</v>
      </c>
      <c r="AU211" s="19" t="s">
        <v>82</v>
      </c>
    </row>
    <row r="212" s="13" customFormat="1">
      <c r="A212" s="13"/>
      <c r="B212" s="235"/>
      <c r="C212" s="236"/>
      <c r="D212" s="233" t="s">
        <v>169</v>
      </c>
      <c r="E212" s="237" t="s">
        <v>19</v>
      </c>
      <c r="F212" s="238" t="s">
        <v>305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169</v>
      </c>
      <c r="AU212" s="244" t="s">
        <v>82</v>
      </c>
      <c r="AV212" s="13" t="s">
        <v>80</v>
      </c>
      <c r="AW212" s="13" t="s">
        <v>35</v>
      </c>
      <c r="AX212" s="13" t="s">
        <v>74</v>
      </c>
      <c r="AY212" s="244" t="s">
        <v>156</v>
      </c>
    </row>
    <row r="213" s="14" customFormat="1">
      <c r="A213" s="14"/>
      <c r="B213" s="245"/>
      <c r="C213" s="246"/>
      <c r="D213" s="233" t="s">
        <v>169</v>
      </c>
      <c r="E213" s="247" t="s">
        <v>19</v>
      </c>
      <c r="F213" s="248" t="s">
        <v>306</v>
      </c>
      <c r="G213" s="246"/>
      <c r="H213" s="249">
        <v>2254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169</v>
      </c>
      <c r="AU213" s="255" t="s">
        <v>82</v>
      </c>
      <c r="AV213" s="14" t="s">
        <v>82</v>
      </c>
      <c r="AW213" s="14" t="s">
        <v>35</v>
      </c>
      <c r="AX213" s="14" t="s">
        <v>74</v>
      </c>
      <c r="AY213" s="255" t="s">
        <v>156</v>
      </c>
    </row>
    <row r="214" s="13" customFormat="1">
      <c r="A214" s="13"/>
      <c r="B214" s="235"/>
      <c r="C214" s="236"/>
      <c r="D214" s="233" t="s">
        <v>169</v>
      </c>
      <c r="E214" s="237" t="s">
        <v>19</v>
      </c>
      <c r="F214" s="238" t="s">
        <v>307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169</v>
      </c>
      <c r="AU214" s="244" t="s">
        <v>82</v>
      </c>
      <c r="AV214" s="13" t="s">
        <v>80</v>
      </c>
      <c r="AW214" s="13" t="s">
        <v>35</v>
      </c>
      <c r="AX214" s="13" t="s">
        <v>74</v>
      </c>
      <c r="AY214" s="244" t="s">
        <v>156</v>
      </c>
    </row>
    <row r="215" s="14" customFormat="1">
      <c r="A215" s="14"/>
      <c r="B215" s="245"/>
      <c r="C215" s="246"/>
      <c r="D215" s="233" t="s">
        <v>169</v>
      </c>
      <c r="E215" s="247" t="s">
        <v>19</v>
      </c>
      <c r="F215" s="248" t="s">
        <v>308</v>
      </c>
      <c r="G215" s="246"/>
      <c r="H215" s="249">
        <v>-1421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169</v>
      </c>
      <c r="AU215" s="255" t="s">
        <v>82</v>
      </c>
      <c r="AV215" s="14" t="s">
        <v>82</v>
      </c>
      <c r="AW215" s="14" t="s">
        <v>35</v>
      </c>
      <c r="AX215" s="14" t="s">
        <v>74</v>
      </c>
      <c r="AY215" s="255" t="s">
        <v>156</v>
      </c>
    </row>
    <row r="216" s="13" customFormat="1">
      <c r="A216" s="13"/>
      <c r="B216" s="235"/>
      <c r="C216" s="236"/>
      <c r="D216" s="233" t="s">
        <v>169</v>
      </c>
      <c r="E216" s="237" t="s">
        <v>19</v>
      </c>
      <c r="F216" s="238" t="s">
        <v>309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169</v>
      </c>
      <c r="AU216" s="244" t="s">
        <v>82</v>
      </c>
      <c r="AV216" s="13" t="s">
        <v>80</v>
      </c>
      <c r="AW216" s="13" t="s">
        <v>35</v>
      </c>
      <c r="AX216" s="13" t="s">
        <v>74</v>
      </c>
      <c r="AY216" s="244" t="s">
        <v>156</v>
      </c>
    </row>
    <row r="217" s="14" customFormat="1">
      <c r="A217" s="14"/>
      <c r="B217" s="245"/>
      <c r="C217" s="246"/>
      <c r="D217" s="233" t="s">
        <v>169</v>
      </c>
      <c r="E217" s="247" t="s">
        <v>19</v>
      </c>
      <c r="F217" s="248" t="s">
        <v>310</v>
      </c>
      <c r="G217" s="246"/>
      <c r="H217" s="249">
        <v>-140.01499999999999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169</v>
      </c>
      <c r="AU217" s="255" t="s">
        <v>82</v>
      </c>
      <c r="AV217" s="14" t="s">
        <v>82</v>
      </c>
      <c r="AW217" s="14" t="s">
        <v>35</v>
      </c>
      <c r="AX217" s="14" t="s">
        <v>74</v>
      </c>
      <c r="AY217" s="255" t="s">
        <v>156</v>
      </c>
    </row>
    <row r="218" s="13" customFormat="1">
      <c r="A218" s="13"/>
      <c r="B218" s="235"/>
      <c r="C218" s="236"/>
      <c r="D218" s="233" t="s">
        <v>169</v>
      </c>
      <c r="E218" s="237" t="s">
        <v>19</v>
      </c>
      <c r="F218" s="238" t="s">
        <v>311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169</v>
      </c>
      <c r="AU218" s="244" t="s">
        <v>82</v>
      </c>
      <c r="AV218" s="13" t="s">
        <v>80</v>
      </c>
      <c r="AW218" s="13" t="s">
        <v>35</v>
      </c>
      <c r="AX218" s="13" t="s">
        <v>74</v>
      </c>
      <c r="AY218" s="244" t="s">
        <v>156</v>
      </c>
    </row>
    <row r="219" s="14" customFormat="1">
      <c r="A219" s="14"/>
      <c r="B219" s="245"/>
      <c r="C219" s="246"/>
      <c r="D219" s="233" t="s">
        <v>169</v>
      </c>
      <c r="E219" s="247" t="s">
        <v>19</v>
      </c>
      <c r="F219" s="248" t="s">
        <v>312</v>
      </c>
      <c r="G219" s="246"/>
      <c r="H219" s="249">
        <v>-11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169</v>
      </c>
      <c r="AU219" s="255" t="s">
        <v>82</v>
      </c>
      <c r="AV219" s="14" t="s">
        <v>82</v>
      </c>
      <c r="AW219" s="14" t="s">
        <v>35</v>
      </c>
      <c r="AX219" s="14" t="s">
        <v>74</v>
      </c>
      <c r="AY219" s="255" t="s">
        <v>156</v>
      </c>
    </row>
    <row r="220" s="13" customFormat="1">
      <c r="A220" s="13"/>
      <c r="B220" s="235"/>
      <c r="C220" s="236"/>
      <c r="D220" s="233" t="s">
        <v>169</v>
      </c>
      <c r="E220" s="237" t="s">
        <v>19</v>
      </c>
      <c r="F220" s="238" t="s">
        <v>313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169</v>
      </c>
      <c r="AU220" s="244" t="s">
        <v>82</v>
      </c>
      <c r="AV220" s="13" t="s">
        <v>80</v>
      </c>
      <c r="AW220" s="13" t="s">
        <v>35</v>
      </c>
      <c r="AX220" s="13" t="s">
        <v>74</v>
      </c>
      <c r="AY220" s="244" t="s">
        <v>156</v>
      </c>
    </row>
    <row r="221" s="14" customFormat="1">
      <c r="A221" s="14"/>
      <c r="B221" s="245"/>
      <c r="C221" s="246"/>
      <c r="D221" s="233" t="s">
        <v>169</v>
      </c>
      <c r="E221" s="247" t="s">
        <v>19</v>
      </c>
      <c r="F221" s="248" t="s">
        <v>314</v>
      </c>
      <c r="G221" s="246"/>
      <c r="H221" s="249">
        <v>-8.8499999999999996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169</v>
      </c>
      <c r="AU221" s="255" t="s">
        <v>82</v>
      </c>
      <c r="AV221" s="14" t="s">
        <v>82</v>
      </c>
      <c r="AW221" s="14" t="s">
        <v>35</v>
      </c>
      <c r="AX221" s="14" t="s">
        <v>74</v>
      </c>
      <c r="AY221" s="255" t="s">
        <v>156</v>
      </c>
    </row>
    <row r="222" s="15" customFormat="1">
      <c r="A222" s="15"/>
      <c r="B222" s="256"/>
      <c r="C222" s="257"/>
      <c r="D222" s="233" t="s">
        <v>169</v>
      </c>
      <c r="E222" s="258" t="s">
        <v>19</v>
      </c>
      <c r="F222" s="259" t="s">
        <v>172</v>
      </c>
      <c r="G222" s="257"/>
      <c r="H222" s="260">
        <v>673.13499999999999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169</v>
      </c>
      <c r="AU222" s="266" t="s">
        <v>82</v>
      </c>
      <c r="AV222" s="15" t="s">
        <v>163</v>
      </c>
      <c r="AW222" s="15" t="s">
        <v>35</v>
      </c>
      <c r="AX222" s="15" t="s">
        <v>80</v>
      </c>
      <c r="AY222" s="266" t="s">
        <v>156</v>
      </c>
    </row>
    <row r="223" s="2" customFormat="1" ht="21.75" customHeight="1">
      <c r="A223" s="40"/>
      <c r="B223" s="41"/>
      <c r="C223" s="215" t="s">
        <v>7</v>
      </c>
      <c r="D223" s="215" t="s">
        <v>158</v>
      </c>
      <c r="E223" s="216" t="s">
        <v>315</v>
      </c>
      <c r="F223" s="217" t="s">
        <v>316</v>
      </c>
      <c r="G223" s="218" t="s">
        <v>161</v>
      </c>
      <c r="H223" s="219">
        <v>4295.5</v>
      </c>
      <c r="I223" s="220"/>
      <c r="J223" s="221">
        <f>ROUND(I223*H223,2)</f>
        <v>0</v>
      </c>
      <c r="K223" s="217" t="s">
        <v>162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163</v>
      </c>
      <c r="AT223" s="226" t="s">
        <v>158</v>
      </c>
      <c r="AU223" s="226" t="s">
        <v>82</v>
      </c>
      <c r="AY223" s="19" t="s">
        <v>156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163</v>
      </c>
      <c r="BM223" s="226" t="s">
        <v>317</v>
      </c>
    </row>
    <row r="224" s="2" customFormat="1">
      <c r="A224" s="40"/>
      <c r="B224" s="41"/>
      <c r="C224" s="42"/>
      <c r="D224" s="228" t="s">
        <v>165</v>
      </c>
      <c r="E224" s="42"/>
      <c r="F224" s="229" t="s">
        <v>318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165</v>
      </c>
      <c r="AU224" s="19" t="s">
        <v>82</v>
      </c>
    </row>
    <row r="225" s="13" customFormat="1">
      <c r="A225" s="13"/>
      <c r="B225" s="235"/>
      <c r="C225" s="236"/>
      <c r="D225" s="233" t="s">
        <v>169</v>
      </c>
      <c r="E225" s="237" t="s">
        <v>19</v>
      </c>
      <c r="F225" s="238" t="s">
        <v>170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169</v>
      </c>
      <c r="AU225" s="244" t="s">
        <v>82</v>
      </c>
      <c r="AV225" s="13" t="s">
        <v>80</v>
      </c>
      <c r="AW225" s="13" t="s">
        <v>35</v>
      </c>
      <c r="AX225" s="13" t="s">
        <v>74</v>
      </c>
      <c r="AY225" s="244" t="s">
        <v>156</v>
      </c>
    </row>
    <row r="226" s="14" customFormat="1">
      <c r="A226" s="14"/>
      <c r="B226" s="245"/>
      <c r="C226" s="246"/>
      <c r="D226" s="233" t="s">
        <v>169</v>
      </c>
      <c r="E226" s="247" t="s">
        <v>19</v>
      </c>
      <c r="F226" s="248" t="s">
        <v>319</v>
      </c>
      <c r="G226" s="246"/>
      <c r="H226" s="249">
        <v>2817.5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169</v>
      </c>
      <c r="AU226" s="255" t="s">
        <v>82</v>
      </c>
      <c r="AV226" s="14" t="s">
        <v>82</v>
      </c>
      <c r="AW226" s="14" t="s">
        <v>35</v>
      </c>
      <c r="AX226" s="14" t="s">
        <v>74</v>
      </c>
      <c r="AY226" s="255" t="s">
        <v>156</v>
      </c>
    </row>
    <row r="227" s="13" customFormat="1">
      <c r="A227" s="13"/>
      <c r="B227" s="235"/>
      <c r="C227" s="236"/>
      <c r="D227" s="233" t="s">
        <v>169</v>
      </c>
      <c r="E227" s="237" t="s">
        <v>19</v>
      </c>
      <c r="F227" s="238" t="s">
        <v>320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169</v>
      </c>
      <c r="AU227" s="244" t="s">
        <v>82</v>
      </c>
      <c r="AV227" s="13" t="s">
        <v>80</v>
      </c>
      <c r="AW227" s="13" t="s">
        <v>35</v>
      </c>
      <c r="AX227" s="13" t="s">
        <v>74</v>
      </c>
      <c r="AY227" s="244" t="s">
        <v>156</v>
      </c>
    </row>
    <row r="228" s="14" customFormat="1">
      <c r="A228" s="14"/>
      <c r="B228" s="245"/>
      <c r="C228" s="246"/>
      <c r="D228" s="233" t="s">
        <v>169</v>
      </c>
      <c r="E228" s="247" t="s">
        <v>19</v>
      </c>
      <c r="F228" s="248" t="s">
        <v>321</v>
      </c>
      <c r="G228" s="246"/>
      <c r="H228" s="249">
        <v>950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169</v>
      </c>
      <c r="AU228" s="255" t="s">
        <v>82</v>
      </c>
      <c r="AV228" s="14" t="s">
        <v>82</v>
      </c>
      <c r="AW228" s="14" t="s">
        <v>35</v>
      </c>
      <c r="AX228" s="14" t="s">
        <v>74</v>
      </c>
      <c r="AY228" s="255" t="s">
        <v>156</v>
      </c>
    </row>
    <row r="229" s="13" customFormat="1">
      <c r="A229" s="13"/>
      <c r="B229" s="235"/>
      <c r="C229" s="236"/>
      <c r="D229" s="233" t="s">
        <v>169</v>
      </c>
      <c r="E229" s="237" t="s">
        <v>19</v>
      </c>
      <c r="F229" s="238" t="s">
        <v>322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169</v>
      </c>
      <c r="AU229" s="244" t="s">
        <v>82</v>
      </c>
      <c r="AV229" s="13" t="s">
        <v>80</v>
      </c>
      <c r="AW229" s="13" t="s">
        <v>35</v>
      </c>
      <c r="AX229" s="13" t="s">
        <v>74</v>
      </c>
      <c r="AY229" s="244" t="s">
        <v>156</v>
      </c>
    </row>
    <row r="230" s="14" customFormat="1">
      <c r="A230" s="14"/>
      <c r="B230" s="245"/>
      <c r="C230" s="246"/>
      <c r="D230" s="233" t="s">
        <v>169</v>
      </c>
      <c r="E230" s="247" t="s">
        <v>19</v>
      </c>
      <c r="F230" s="248" t="s">
        <v>323</v>
      </c>
      <c r="G230" s="246"/>
      <c r="H230" s="249">
        <v>430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169</v>
      </c>
      <c r="AU230" s="255" t="s">
        <v>82</v>
      </c>
      <c r="AV230" s="14" t="s">
        <v>82</v>
      </c>
      <c r="AW230" s="14" t="s">
        <v>35</v>
      </c>
      <c r="AX230" s="14" t="s">
        <v>74</v>
      </c>
      <c r="AY230" s="255" t="s">
        <v>156</v>
      </c>
    </row>
    <row r="231" s="13" customFormat="1">
      <c r="A231" s="13"/>
      <c r="B231" s="235"/>
      <c r="C231" s="236"/>
      <c r="D231" s="233" t="s">
        <v>169</v>
      </c>
      <c r="E231" s="237" t="s">
        <v>19</v>
      </c>
      <c r="F231" s="238" t="s">
        <v>324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169</v>
      </c>
      <c r="AU231" s="244" t="s">
        <v>82</v>
      </c>
      <c r="AV231" s="13" t="s">
        <v>80</v>
      </c>
      <c r="AW231" s="13" t="s">
        <v>35</v>
      </c>
      <c r="AX231" s="13" t="s">
        <v>74</v>
      </c>
      <c r="AY231" s="244" t="s">
        <v>156</v>
      </c>
    </row>
    <row r="232" s="14" customFormat="1">
      <c r="A232" s="14"/>
      <c r="B232" s="245"/>
      <c r="C232" s="246"/>
      <c r="D232" s="233" t="s">
        <v>169</v>
      </c>
      <c r="E232" s="247" t="s">
        <v>19</v>
      </c>
      <c r="F232" s="248" t="s">
        <v>325</v>
      </c>
      <c r="G232" s="246"/>
      <c r="H232" s="249">
        <v>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169</v>
      </c>
      <c r="AU232" s="255" t="s">
        <v>82</v>
      </c>
      <c r="AV232" s="14" t="s">
        <v>82</v>
      </c>
      <c r="AW232" s="14" t="s">
        <v>35</v>
      </c>
      <c r="AX232" s="14" t="s">
        <v>74</v>
      </c>
      <c r="AY232" s="255" t="s">
        <v>156</v>
      </c>
    </row>
    <row r="233" s="15" customFormat="1">
      <c r="A233" s="15"/>
      <c r="B233" s="256"/>
      <c r="C233" s="257"/>
      <c r="D233" s="233" t="s">
        <v>169</v>
      </c>
      <c r="E233" s="258" t="s">
        <v>19</v>
      </c>
      <c r="F233" s="259" t="s">
        <v>172</v>
      </c>
      <c r="G233" s="257"/>
      <c r="H233" s="260">
        <v>4295.5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169</v>
      </c>
      <c r="AU233" s="266" t="s">
        <v>82</v>
      </c>
      <c r="AV233" s="15" t="s">
        <v>163</v>
      </c>
      <c r="AW233" s="15" t="s">
        <v>35</v>
      </c>
      <c r="AX233" s="15" t="s">
        <v>80</v>
      </c>
      <c r="AY233" s="266" t="s">
        <v>156</v>
      </c>
    </row>
    <row r="234" s="12" customFormat="1" ht="22.8" customHeight="1">
      <c r="A234" s="12"/>
      <c r="B234" s="199"/>
      <c r="C234" s="200"/>
      <c r="D234" s="201" t="s">
        <v>73</v>
      </c>
      <c r="E234" s="213" t="s">
        <v>82</v>
      </c>
      <c r="F234" s="213" t="s">
        <v>326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SUM(P235:P239)</f>
        <v>0</v>
      </c>
      <c r="Q234" s="207"/>
      <c r="R234" s="208">
        <f>SUM(R235:R239)</f>
        <v>173.56544</v>
      </c>
      <c r="S234" s="207"/>
      <c r="T234" s="209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80</v>
      </c>
      <c r="AT234" s="211" t="s">
        <v>73</v>
      </c>
      <c r="AU234" s="211" t="s">
        <v>80</v>
      </c>
      <c r="AY234" s="210" t="s">
        <v>156</v>
      </c>
      <c r="BK234" s="212">
        <f>SUM(BK235:BK239)</f>
        <v>0</v>
      </c>
    </row>
    <row r="235" s="2" customFormat="1" ht="24.15" customHeight="1">
      <c r="A235" s="40"/>
      <c r="B235" s="41"/>
      <c r="C235" s="215" t="s">
        <v>327</v>
      </c>
      <c r="D235" s="215" t="s">
        <v>158</v>
      </c>
      <c r="E235" s="216" t="s">
        <v>328</v>
      </c>
      <c r="F235" s="217" t="s">
        <v>329</v>
      </c>
      <c r="G235" s="218" t="s">
        <v>214</v>
      </c>
      <c r="H235" s="219">
        <v>604</v>
      </c>
      <c r="I235" s="220"/>
      <c r="J235" s="221">
        <f>ROUND(I235*H235,2)</f>
        <v>0</v>
      </c>
      <c r="K235" s="217" t="s">
        <v>162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0.28736</v>
      </c>
      <c r="R235" s="224">
        <f>Q235*H235</f>
        <v>173.56544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163</v>
      </c>
      <c r="AT235" s="226" t="s">
        <v>158</v>
      </c>
      <c r="AU235" s="226" t="s">
        <v>82</v>
      </c>
      <c r="AY235" s="19" t="s">
        <v>156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163</v>
      </c>
      <c r="BM235" s="226" t="s">
        <v>330</v>
      </c>
    </row>
    <row r="236" s="2" customFormat="1">
      <c r="A236" s="40"/>
      <c r="B236" s="41"/>
      <c r="C236" s="42"/>
      <c r="D236" s="228" t="s">
        <v>165</v>
      </c>
      <c r="E236" s="42"/>
      <c r="F236" s="229" t="s">
        <v>331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165</v>
      </c>
      <c r="AU236" s="19" t="s">
        <v>82</v>
      </c>
    </row>
    <row r="237" s="13" customFormat="1">
      <c r="A237" s="13"/>
      <c r="B237" s="235"/>
      <c r="C237" s="236"/>
      <c r="D237" s="233" t="s">
        <v>169</v>
      </c>
      <c r="E237" s="237" t="s">
        <v>19</v>
      </c>
      <c r="F237" s="238" t="s">
        <v>258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169</v>
      </c>
      <c r="AU237" s="244" t="s">
        <v>82</v>
      </c>
      <c r="AV237" s="13" t="s">
        <v>80</v>
      </c>
      <c r="AW237" s="13" t="s">
        <v>35</v>
      </c>
      <c r="AX237" s="13" t="s">
        <v>74</v>
      </c>
      <c r="AY237" s="244" t="s">
        <v>156</v>
      </c>
    </row>
    <row r="238" s="14" customFormat="1">
      <c r="A238" s="14"/>
      <c r="B238" s="245"/>
      <c r="C238" s="246"/>
      <c r="D238" s="233" t="s">
        <v>169</v>
      </c>
      <c r="E238" s="247" t="s">
        <v>19</v>
      </c>
      <c r="F238" s="248" t="s">
        <v>332</v>
      </c>
      <c r="G238" s="246"/>
      <c r="H238" s="249">
        <v>604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169</v>
      </c>
      <c r="AU238" s="255" t="s">
        <v>82</v>
      </c>
      <c r="AV238" s="14" t="s">
        <v>82</v>
      </c>
      <c r="AW238" s="14" t="s">
        <v>35</v>
      </c>
      <c r="AX238" s="14" t="s">
        <v>74</v>
      </c>
      <c r="AY238" s="255" t="s">
        <v>156</v>
      </c>
    </row>
    <row r="239" s="15" customFormat="1">
      <c r="A239" s="15"/>
      <c r="B239" s="256"/>
      <c r="C239" s="257"/>
      <c r="D239" s="233" t="s">
        <v>169</v>
      </c>
      <c r="E239" s="258" t="s">
        <v>19</v>
      </c>
      <c r="F239" s="259" t="s">
        <v>172</v>
      </c>
      <c r="G239" s="257"/>
      <c r="H239" s="260">
        <v>604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169</v>
      </c>
      <c r="AU239" s="266" t="s">
        <v>82</v>
      </c>
      <c r="AV239" s="15" t="s">
        <v>163</v>
      </c>
      <c r="AW239" s="15" t="s">
        <v>35</v>
      </c>
      <c r="AX239" s="15" t="s">
        <v>80</v>
      </c>
      <c r="AY239" s="266" t="s">
        <v>156</v>
      </c>
    </row>
    <row r="240" s="12" customFormat="1" ht="22.8" customHeight="1">
      <c r="A240" s="12"/>
      <c r="B240" s="199"/>
      <c r="C240" s="200"/>
      <c r="D240" s="201" t="s">
        <v>73</v>
      </c>
      <c r="E240" s="213" t="s">
        <v>163</v>
      </c>
      <c r="F240" s="213" t="s">
        <v>333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SUM(P241:P245)</f>
        <v>0</v>
      </c>
      <c r="Q240" s="207"/>
      <c r="R240" s="208">
        <f>SUM(R241:R245)</f>
        <v>0</v>
      </c>
      <c r="S240" s="207"/>
      <c r="T240" s="209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80</v>
      </c>
      <c r="AT240" s="211" t="s">
        <v>73</v>
      </c>
      <c r="AU240" s="211" t="s">
        <v>80</v>
      </c>
      <c r="AY240" s="210" t="s">
        <v>156</v>
      </c>
      <c r="BK240" s="212">
        <f>SUM(BK241:BK245)</f>
        <v>0</v>
      </c>
    </row>
    <row r="241" s="2" customFormat="1" ht="16.5" customHeight="1">
      <c r="A241" s="40"/>
      <c r="B241" s="41"/>
      <c r="C241" s="215" t="s">
        <v>334</v>
      </c>
      <c r="D241" s="215" t="s">
        <v>158</v>
      </c>
      <c r="E241" s="216" t="s">
        <v>335</v>
      </c>
      <c r="F241" s="217" t="s">
        <v>336</v>
      </c>
      <c r="G241" s="218" t="s">
        <v>105</v>
      </c>
      <c r="H241" s="219">
        <v>9.0999999999999996</v>
      </c>
      <c r="I241" s="220"/>
      <c r="J241" s="221">
        <f>ROUND(I241*H241,2)</f>
        <v>0</v>
      </c>
      <c r="K241" s="217" t="s">
        <v>162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163</v>
      </c>
      <c r="AT241" s="226" t="s">
        <v>158</v>
      </c>
      <c r="AU241" s="226" t="s">
        <v>82</v>
      </c>
      <c r="AY241" s="19" t="s">
        <v>156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163</v>
      </c>
      <c r="BM241" s="226" t="s">
        <v>337</v>
      </c>
    </row>
    <row r="242" s="2" customFormat="1">
      <c r="A242" s="40"/>
      <c r="B242" s="41"/>
      <c r="C242" s="42"/>
      <c r="D242" s="228" t="s">
        <v>165</v>
      </c>
      <c r="E242" s="42"/>
      <c r="F242" s="229" t="s">
        <v>338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165</v>
      </c>
      <c r="AU242" s="19" t="s">
        <v>82</v>
      </c>
    </row>
    <row r="243" s="13" customFormat="1">
      <c r="A243" s="13"/>
      <c r="B243" s="235"/>
      <c r="C243" s="236"/>
      <c r="D243" s="233" t="s">
        <v>169</v>
      </c>
      <c r="E243" s="237" t="s">
        <v>19</v>
      </c>
      <c r="F243" s="238" t="s">
        <v>260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169</v>
      </c>
      <c r="AU243" s="244" t="s">
        <v>82</v>
      </c>
      <c r="AV243" s="13" t="s">
        <v>80</v>
      </c>
      <c r="AW243" s="13" t="s">
        <v>35</v>
      </c>
      <c r="AX243" s="13" t="s">
        <v>74</v>
      </c>
      <c r="AY243" s="244" t="s">
        <v>156</v>
      </c>
    </row>
    <row r="244" s="14" customFormat="1">
      <c r="A244" s="14"/>
      <c r="B244" s="245"/>
      <c r="C244" s="246"/>
      <c r="D244" s="233" t="s">
        <v>169</v>
      </c>
      <c r="E244" s="247" t="s">
        <v>19</v>
      </c>
      <c r="F244" s="248" t="s">
        <v>339</v>
      </c>
      <c r="G244" s="246"/>
      <c r="H244" s="249">
        <v>9.0999999999999996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169</v>
      </c>
      <c r="AU244" s="255" t="s">
        <v>82</v>
      </c>
      <c r="AV244" s="14" t="s">
        <v>82</v>
      </c>
      <c r="AW244" s="14" t="s">
        <v>35</v>
      </c>
      <c r="AX244" s="14" t="s">
        <v>74</v>
      </c>
      <c r="AY244" s="255" t="s">
        <v>156</v>
      </c>
    </row>
    <row r="245" s="15" customFormat="1">
      <c r="A245" s="15"/>
      <c r="B245" s="256"/>
      <c r="C245" s="257"/>
      <c r="D245" s="233" t="s">
        <v>169</v>
      </c>
      <c r="E245" s="258" t="s">
        <v>111</v>
      </c>
      <c r="F245" s="259" t="s">
        <v>172</v>
      </c>
      <c r="G245" s="257"/>
      <c r="H245" s="260">
        <v>9.0999999999999996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169</v>
      </c>
      <c r="AU245" s="266" t="s">
        <v>82</v>
      </c>
      <c r="AV245" s="15" t="s">
        <v>163</v>
      </c>
      <c r="AW245" s="15" t="s">
        <v>35</v>
      </c>
      <c r="AX245" s="15" t="s">
        <v>80</v>
      </c>
      <c r="AY245" s="266" t="s">
        <v>156</v>
      </c>
    </row>
    <row r="246" s="12" customFormat="1" ht="22.8" customHeight="1">
      <c r="A246" s="12"/>
      <c r="B246" s="199"/>
      <c r="C246" s="200"/>
      <c r="D246" s="201" t="s">
        <v>73</v>
      </c>
      <c r="E246" s="213" t="s">
        <v>192</v>
      </c>
      <c r="F246" s="213" t="s">
        <v>340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SUM(P247:P332)</f>
        <v>0</v>
      </c>
      <c r="Q246" s="207"/>
      <c r="R246" s="208">
        <f>SUM(R247:R332)</f>
        <v>393.29927999999995</v>
      </c>
      <c r="S246" s="207"/>
      <c r="T246" s="209">
        <f>SUM(T247:T332)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80</v>
      </c>
      <c r="AT246" s="211" t="s">
        <v>73</v>
      </c>
      <c r="AU246" s="211" t="s">
        <v>80</v>
      </c>
      <c r="AY246" s="210" t="s">
        <v>156</v>
      </c>
      <c r="BK246" s="212">
        <f>SUM(BK247:BK332)</f>
        <v>0</v>
      </c>
    </row>
    <row r="247" s="2" customFormat="1" ht="21.75" customHeight="1">
      <c r="A247" s="40"/>
      <c r="B247" s="41"/>
      <c r="C247" s="215" t="s">
        <v>341</v>
      </c>
      <c r="D247" s="215" t="s">
        <v>158</v>
      </c>
      <c r="E247" s="216" t="s">
        <v>342</v>
      </c>
      <c r="F247" s="217" t="s">
        <v>343</v>
      </c>
      <c r="G247" s="218" t="s">
        <v>161</v>
      </c>
      <c r="H247" s="219">
        <v>3345.5</v>
      </c>
      <c r="I247" s="220"/>
      <c r="J247" s="221">
        <f>ROUND(I247*H247,2)</f>
        <v>0</v>
      </c>
      <c r="K247" s="217" t="s">
        <v>162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163</v>
      </c>
      <c r="AT247" s="226" t="s">
        <v>158</v>
      </c>
      <c r="AU247" s="226" t="s">
        <v>82</v>
      </c>
      <c r="AY247" s="19" t="s">
        <v>156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163</v>
      </c>
      <c r="BM247" s="226" t="s">
        <v>344</v>
      </c>
    </row>
    <row r="248" s="2" customFormat="1">
      <c r="A248" s="40"/>
      <c r="B248" s="41"/>
      <c r="C248" s="42"/>
      <c r="D248" s="228" t="s">
        <v>165</v>
      </c>
      <c r="E248" s="42"/>
      <c r="F248" s="229" t="s">
        <v>345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165</v>
      </c>
      <c r="AU248" s="19" t="s">
        <v>82</v>
      </c>
    </row>
    <row r="249" s="13" customFormat="1">
      <c r="A249" s="13"/>
      <c r="B249" s="235"/>
      <c r="C249" s="236"/>
      <c r="D249" s="233" t="s">
        <v>169</v>
      </c>
      <c r="E249" s="237" t="s">
        <v>19</v>
      </c>
      <c r="F249" s="238" t="s">
        <v>170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169</v>
      </c>
      <c r="AU249" s="244" t="s">
        <v>82</v>
      </c>
      <c r="AV249" s="13" t="s">
        <v>80</v>
      </c>
      <c r="AW249" s="13" t="s">
        <v>35</v>
      </c>
      <c r="AX249" s="13" t="s">
        <v>74</v>
      </c>
      <c r="AY249" s="244" t="s">
        <v>156</v>
      </c>
    </row>
    <row r="250" s="14" customFormat="1">
      <c r="A250" s="14"/>
      <c r="B250" s="245"/>
      <c r="C250" s="246"/>
      <c r="D250" s="233" t="s">
        <v>169</v>
      </c>
      <c r="E250" s="247" t="s">
        <v>19</v>
      </c>
      <c r="F250" s="248" t="s">
        <v>319</v>
      </c>
      <c r="G250" s="246"/>
      <c r="H250" s="249">
        <v>2817.5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169</v>
      </c>
      <c r="AU250" s="255" t="s">
        <v>82</v>
      </c>
      <c r="AV250" s="14" t="s">
        <v>82</v>
      </c>
      <c r="AW250" s="14" t="s">
        <v>35</v>
      </c>
      <c r="AX250" s="14" t="s">
        <v>74</v>
      </c>
      <c r="AY250" s="255" t="s">
        <v>156</v>
      </c>
    </row>
    <row r="251" s="13" customFormat="1">
      <c r="A251" s="13"/>
      <c r="B251" s="235"/>
      <c r="C251" s="236"/>
      <c r="D251" s="233" t="s">
        <v>169</v>
      </c>
      <c r="E251" s="237" t="s">
        <v>19</v>
      </c>
      <c r="F251" s="238" t="s">
        <v>322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169</v>
      </c>
      <c r="AU251" s="244" t="s">
        <v>82</v>
      </c>
      <c r="AV251" s="13" t="s">
        <v>80</v>
      </c>
      <c r="AW251" s="13" t="s">
        <v>35</v>
      </c>
      <c r="AX251" s="13" t="s">
        <v>74</v>
      </c>
      <c r="AY251" s="244" t="s">
        <v>156</v>
      </c>
    </row>
    <row r="252" s="14" customFormat="1">
      <c r="A252" s="14"/>
      <c r="B252" s="245"/>
      <c r="C252" s="246"/>
      <c r="D252" s="233" t="s">
        <v>169</v>
      </c>
      <c r="E252" s="247" t="s">
        <v>19</v>
      </c>
      <c r="F252" s="248" t="s">
        <v>323</v>
      </c>
      <c r="G252" s="246"/>
      <c r="H252" s="249">
        <v>430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169</v>
      </c>
      <c r="AU252" s="255" t="s">
        <v>82</v>
      </c>
      <c r="AV252" s="14" t="s">
        <v>82</v>
      </c>
      <c r="AW252" s="14" t="s">
        <v>35</v>
      </c>
      <c r="AX252" s="14" t="s">
        <v>74</v>
      </c>
      <c r="AY252" s="255" t="s">
        <v>156</v>
      </c>
    </row>
    <row r="253" s="13" customFormat="1">
      <c r="A253" s="13"/>
      <c r="B253" s="235"/>
      <c r="C253" s="236"/>
      <c r="D253" s="233" t="s">
        <v>169</v>
      </c>
      <c r="E253" s="237" t="s">
        <v>19</v>
      </c>
      <c r="F253" s="238" t="s">
        <v>324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169</v>
      </c>
      <c r="AU253" s="244" t="s">
        <v>82</v>
      </c>
      <c r="AV253" s="13" t="s">
        <v>80</v>
      </c>
      <c r="AW253" s="13" t="s">
        <v>35</v>
      </c>
      <c r="AX253" s="13" t="s">
        <v>74</v>
      </c>
      <c r="AY253" s="244" t="s">
        <v>156</v>
      </c>
    </row>
    <row r="254" s="14" customFormat="1">
      <c r="A254" s="14"/>
      <c r="B254" s="245"/>
      <c r="C254" s="246"/>
      <c r="D254" s="233" t="s">
        <v>169</v>
      </c>
      <c r="E254" s="247" t="s">
        <v>19</v>
      </c>
      <c r="F254" s="248" t="s">
        <v>325</v>
      </c>
      <c r="G254" s="246"/>
      <c r="H254" s="249">
        <v>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169</v>
      </c>
      <c r="AU254" s="255" t="s">
        <v>82</v>
      </c>
      <c r="AV254" s="14" t="s">
        <v>82</v>
      </c>
      <c r="AW254" s="14" t="s">
        <v>35</v>
      </c>
      <c r="AX254" s="14" t="s">
        <v>74</v>
      </c>
      <c r="AY254" s="255" t="s">
        <v>156</v>
      </c>
    </row>
    <row r="255" s="15" customFormat="1">
      <c r="A255" s="15"/>
      <c r="B255" s="256"/>
      <c r="C255" s="257"/>
      <c r="D255" s="233" t="s">
        <v>169</v>
      </c>
      <c r="E255" s="258" t="s">
        <v>19</v>
      </c>
      <c r="F255" s="259" t="s">
        <v>172</v>
      </c>
      <c r="G255" s="257"/>
      <c r="H255" s="260">
        <v>3345.5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169</v>
      </c>
      <c r="AU255" s="266" t="s">
        <v>82</v>
      </c>
      <c r="AV255" s="15" t="s">
        <v>163</v>
      </c>
      <c r="AW255" s="15" t="s">
        <v>35</v>
      </c>
      <c r="AX255" s="15" t="s">
        <v>80</v>
      </c>
      <c r="AY255" s="266" t="s">
        <v>156</v>
      </c>
    </row>
    <row r="256" s="2" customFormat="1" ht="24.15" customHeight="1">
      <c r="A256" s="40"/>
      <c r="B256" s="41"/>
      <c r="C256" s="215" t="s">
        <v>346</v>
      </c>
      <c r="D256" s="215" t="s">
        <v>158</v>
      </c>
      <c r="E256" s="216" t="s">
        <v>347</v>
      </c>
      <c r="F256" s="217" t="s">
        <v>348</v>
      </c>
      <c r="G256" s="218" t="s">
        <v>161</v>
      </c>
      <c r="H256" s="219">
        <v>2450</v>
      </c>
      <c r="I256" s="220"/>
      <c r="J256" s="221">
        <f>ROUND(I256*H256,2)</f>
        <v>0</v>
      </c>
      <c r="K256" s="217" t="s">
        <v>162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163</v>
      </c>
      <c r="AT256" s="226" t="s">
        <v>158</v>
      </c>
      <c r="AU256" s="226" t="s">
        <v>82</v>
      </c>
      <c r="AY256" s="19" t="s">
        <v>156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163</v>
      </c>
      <c r="BM256" s="226" t="s">
        <v>349</v>
      </c>
    </row>
    <row r="257" s="2" customFormat="1">
      <c r="A257" s="40"/>
      <c r="B257" s="41"/>
      <c r="C257" s="42"/>
      <c r="D257" s="228" t="s">
        <v>165</v>
      </c>
      <c r="E257" s="42"/>
      <c r="F257" s="229" t="s">
        <v>350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165</v>
      </c>
      <c r="AU257" s="19" t="s">
        <v>82</v>
      </c>
    </row>
    <row r="258" s="13" customFormat="1">
      <c r="A258" s="13"/>
      <c r="B258" s="235"/>
      <c r="C258" s="236"/>
      <c r="D258" s="233" t="s">
        <v>169</v>
      </c>
      <c r="E258" s="237" t="s">
        <v>19</v>
      </c>
      <c r="F258" s="238" t="s">
        <v>170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169</v>
      </c>
      <c r="AU258" s="244" t="s">
        <v>82</v>
      </c>
      <c r="AV258" s="13" t="s">
        <v>80</v>
      </c>
      <c r="AW258" s="13" t="s">
        <v>35</v>
      </c>
      <c r="AX258" s="13" t="s">
        <v>74</v>
      </c>
      <c r="AY258" s="244" t="s">
        <v>156</v>
      </c>
    </row>
    <row r="259" s="14" customFormat="1">
      <c r="A259" s="14"/>
      <c r="B259" s="245"/>
      <c r="C259" s="246"/>
      <c r="D259" s="233" t="s">
        <v>169</v>
      </c>
      <c r="E259" s="247" t="s">
        <v>19</v>
      </c>
      <c r="F259" s="248" t="s">
        <v>171</v>
      </c>
      <c r="G259" s="246"/>
      <c r="H259" s="249">
        <v>2450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169</v>
      </c>
      <c r="AU259" s="255" t="s">
        <v>82</v>
      </c>
      <c r="AV259" s="14" t="s">
        <v>82</v>
      </c>
      <c r="AW259" s="14" t="s">
        <v>35</v>
      </c>
      <c r="AX259" s="14" t="s">
        <v>74</v>
      </c>
      <c r="AY259" s="255" t="s">
        <v>156</v>
      </c>
    </row>
    <row r="260" s="15" customFormat="1">
      <c r="A260" s="15"/>
      <c r="B260" s="256"/>
      <c r="C260" s="257"/>
      <c r="D260" s="233" t="s">
        <v>169</v>
      </c>
      <c r="E260" s="258" t="s">
        <v>19</v>
      </c>
      <c r="F260" s="259" t="s">
        <v>172</v>
      </c>
      <c r="G260" s="257"/>
      <c r="H260" s="260">
        <v>2450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169</v>
      </c>
      <c r="AU260" s="266" t="s">
        <v>82</v>
      </c>
      <c r="AV260" s="15" t="s">
        <v>163</v>
      </c>
      <c r="AW260" s="15" t="s">
        <v>35</v>
      </c>
      <c r="AX260" s="15" t="s">
        <v>80</v>
      </c>
      <c r="AY260" s="266" t="s">
        <v>156</v>
      </c>
    </row>
    <row r="261" s="2" customFormat="1" ht="24.15" customHeight="1">
      <c r="A261" s="40"/>
      <c r="B261" s="41"/>
      <c r="C261" s="215" t="s">
        <v>351</v>
      </c>
      <c r="D261" s="215" t="s">
        <v>158</v>
      </c>
      <c r="E261" s="216" t="s">
        <v>352</v>
      </c>
      <c r="F261" s="217" t="s">
        <v>353</v>
      </c>
      <c r="G261" s="218" t="s">
        <v>161</v>
      </c>
      <c r="H261" s="219">
        <v>1478</v>
      </c>
      <c r="I261" s="220"/>
      <c r="J261" s="221">
        <f>ROUND(I261*H261,2)</f>
        <v>0</v>
      </c>
      <c r="K261" s="217" t="s">
        <v>162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163</v>
      </c>
      <c r="AT261" s="226" t="s">
        <v>158</v>
      </c>
      <c r="AU261" s="226" t="s">
        <v>82</v>
      </c>
      <c r="AY261" s="19" t="s">
        <v>156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163</v>
      </c>
      <c r="BM261" s="226" t="s">
        <v>354</v>
      </c>
    </row>
    <row r="262" s="2" customFormat="1">
      <c r="A262" s="40"/>
      <c r="B262" s="41"/>
      <c r="C262" s="42"/>
      <c r="D262" s="228" t="s">
        <v>165</v>
      </c>
      <c r="E262" s="42"/>
      <c r="F262" s="229" t="s">
        <v>355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165</v>
      </c>
      <c r="AU262" s="19" t="s">
        <v>82</v>
      </c>
    </row>
    <row r="263" s="13" customFormat="1">
      <c r="A263" s="13"/>
      <c r="B263" s="235"/>
      <c r="C263" s="236"/>
      <c r="D263" s="233" t="s">
        <v>169</v>
      </c>
      <c r="E263" s="237" t="s">
        <v>19</v>
      </c>
      <c r="F263" s="238" t="s">
        <v>320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169</v>
      </c>
      <c r="AU263" s="244" t="s">
        <v>82</v>
      </c>
      <c r="AV263" s="13" t="s">
        <v>80</v>
      </c>
      <c r="AW263" s="13" t="s">
        <v>35</v>
      </c>
      <c r="AX263" s="13" t="s">
        <v>74</v>
      </c>
      <c r="AY263" s="244" t="s">
        <v>156</v>
      </c>
    </row>
    <row r="264" s="14" customFormat="1">
      <c r="A264" s="14"/>
      <c r="B264" s="245"/>
      <c r="C264" s="246"/>
      <c r="D264" s="233" t="s">
        <v>169</v>
      </c>
      <c r="E264" s="247" t="s">
        <v>19</v>
      </c>
      <c r="F264" s="248" t="s">
        <v>321</v>
      </c>
      <c r="G264" s="246"/>
      <c r="H264" s="249">
        <v>950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169</v>
      </c>
      <c r="AU264" s="255" t="s">
        <v>82</v>
      </c>
      <c r="AV264" s="14" t="s">
        <v>82</v>
      </c>
      <c r="AW264" s="14" t="s">
        <v>35</v>
      </c>
      <c r="AX264" s="14" t="s">
        <v>74</v>
      </c>
      <c r="AY264" s="255" t="s">
        <v>156</v>
      </c>
    </row>
    <row r="265" s="13" customFormat="1">
      <c r="A265" s="13"/>
      <c r="B265" s="235"/>
      <c r="C265" s="236"/>
      <c r="D265" s="233" t="s">
        <v>169</v>
      </c>
      <c r="E265" s="237" t="s">
        <v>19</v>
      </c>
      <c r="F265" s="238" t="s">
        <v>322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169</v>
      </c>
      <c r="AU265" s="244" t="s">
        <v>82</v>
      </c>
      <c r="AV265" s="13" t="s">
        <v>80</v>
      </c>
      <c r="AW265" s="13" t="s">
        <v>35</v>
      </c>
      <c r="AX265" s="13" t="s">
        <v>74</v>
      </c>
      <c r="AY265" s="244" t="s">
        <v>156</v>
      </c>
    </row>
    <row r="266" s="14" customFormat="1">
      <c r="A266" s="14"/>
      <c r="B266" s="245"/>
      <c r="C266" s="246"/>
      <c r="D266" s="233" t="s">
        <v>169</v>
      </c>
      <c r="E266" s="247" t="s">
        <v>19</v>
      </c>
      <c r="F266" s="248" t="s">
        <v>323</v>
      </c>
      <c r="G266" s="246"/>
      <c r="H266" s="249">
        <v>430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169</v>
      </c>
      <c r="AU266" s="255" t="s">
        <v>82</v>
      </c>
      <c r="AV266" s="14" t="s">
        <v>82</v>
      </c>
      <c r="AW266" s="14" t="s">
        <v>35</v>
      </c>
      <c r="AX266" s="14" t="s">
        <v>74</v>
      </c>
      <c r="AY266" s="255" t="s">
        <v>156</v>
      </c>
    </row>
    <row r="267" s="13" customFormat="1">
      <c r="A267" s="13"/>
      <c r="B267" s="235"/>
      <c r="C267" s="236"/>
      <c r="D267" s="233" t="s">
        <v>169</v>
      </c>
      <c r="E267" s="237" t="s">
        <v>19</v>
      </c>
      <c r="F267" s="238" t="s">
        <v>324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169</v>
      </c>
      <c r="AU267" s="244" t="s">
        <v>82</v>
      </c>
      <c r="AV267" s="13" t="s">
        <v>80</v>
      </c>
      <c r="AW267" s="13" t="s">
        <v>35</v>
      </c>
      <c r="AX267" s="13" t="s">
        <v>74</v>
      </c>
      <c r="AY267" s="244" t="s">
        <v>156</v>
      </c>
    </row>
    <row r="268" s="14" customFormat="1">
      <c r="A268" s="14"/>
      <c r="B268" s="245"/>
      <c r="C268" s="246"/>
      <c r="D268" s="233" t="s">
        <v>169</v>
      </c>
      <c r="E268" s="247" t="s">
        <v>19</v>
      </c>
      <c r="F268" s="248" t="s">
        <v>325</v>
      </c>
      <c r="G268" s="246"/>
      <c r="H268" s="249">
        <v>98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169</v>
      </c>
      <c r="AU268" s="255" t="s">
        <v>82</v>
      </c>
      <c r="AV268" s="14" t="s">
        <v>82</v>
      </c>
      <c r="AW268" s="14" t="s">
        <v>35</v>
      </c>
      <c r="AX268" s="14" t="s">
        <v>74</v>
      </c>
      <c r="AY268" s="255" t="s">
        <v>156</v>
      </c>
    </row>
    <row r="269" s="15" customFormat="1">
      <c r="A269" s="15"/>
      <c r="B269" s="256"/>
      <c r="C269" s="257"/>
      <c r="D269" s="233" t="s">
        <v>169</v>
      </c>
      <c r="E269" s="258" t="s">
        <v>19</v>
      </c>
      <c r="F269" s="259" t="s">
        <v>172</v>
      </c>
      <c r="G269" s="257"/>
      <c r="H269" s="260">
        <v>1478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169</v>
      </c>
      <c r="AU269" s="266" t="s">
        <v>82</v>
      </c>
      <c r="AV269" s="15" t="s">
        <v>163</v>
      </c>
      <c r="AW269" s="15" t="s">
        <v>35</v>
      </c>
      <c r="AX269" s="15" t="s">
        <v>80</v>
      </c>
      <c r="AY269" s="266" t="s">
        <v>156</v>
      </c>
    </row>
    <row r="270" s="2" customFormat="1" ht="24.15" customHeight="1">
      <c r="A270" s="40"/>
      <c r="B270" s="41"/>
      <c r="C270" s="215" t="s">
        <v>356</v>
      </c>
      <c r="D270" s="215" t="s">
        <v>158</v>
      </c>
      <c r="E270" s="216" t="s">
        <v>357</v>
      </c>
      <c r="F270" s="217" t="s">
        <v>358</v>
      </c>
      <c r="G270" s="218" t="s">
        <v>161</v>
      </c>
      <c r="H270" s="219">
        <v>2450</v>
      </c>
      <c r="I270" s="220"/>
      <c r="J270" s="221">
        <f>ROUND(I270*H270,2)</f>
        <v>0</v>
      </c>
      <c r="K270" s="217" t="s">
        <v>162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163</v>
      </c>
      <c r="AT270" s="226" t="s">
        <v>158</v>
      </c>
      <c r="AU270" s="226" t="s">
        <v>82</v>
      </c>
      <c r="AY270" s="19" t="s">
        <v>156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163</v>
      </c>
      <c r="BM270" s="226" t="s">
        <v>359</v>
      </c>
    </row>
    <row r="271" s="2" customFormat="1">
      <c r="A271" s="40"/>
      <c r="B271" s="41"/>
      <c r="C271" s="42"/>
      <c r="D271" s="228" t="s">
        <v>165</v>
      </c>
      <c r="E271" s="42"/>
      <c r="F271" s="229" t="s">
        <v>360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165</v>
      </c>
      <c r="AU271" s="19" t="s">
        <v>82</v>
      </c>
    </row>
    <row r="272" s="13" customFormat="1">
      <c r="A272" s="13"/>
      <c r="B272" s="235"/>
      <c r="C272" s="236"/>
      <c r="D272" s="233" t="s">
        <v>169</v>
      </c>
      <c r="E272" s="237" t="s">
        <v>19</v>
      </c>
      <c r="F272" s="238" t="s">
        <v>170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169</v>
      </c>
      <c r="AU272" s="244" t="s">
        <v>82</v>
      </c>
      <c r="AV272" s="13" t="s">
        <v>80</v>
      </c>
      <c r="AW272" s="13" t="s">
        <v>35</v>
      </c>
      <c r="AX272" s="13" t="s">
        <v>74</v>
      </c>
      <c r="AY272" s="244" t="s">
        <v>156</v>
      </c>
    </row>
    <row r="273" s="14" customFormat="1">
      <c r="A273" s="14"/>
      <c r="B273" s="245"/>
      <c r="C273" s="246"/>
      <c r="D273" s="233" t="s">
        <v>169</v>
      </c>
      <c r="E273" s="247" t="s">
        <v>19</v>
      </c>
      <c r="F273" s="248" t="s">
        <v>171</v>
      </c>
      <c r="G273" s="246"/>
      <c r="H273" s="249">
        <v>2450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169</v>
      </c>
      <c r="AU273" s="255" t="s">
        <v>82</v>
      </c>
      <c r="AV273" s="14" t="s">
        <v>82</v>
      </c>
      <c r="AW273" s="14" t="s">
        <v>35</v>
      </c>
      <c r="AX273" s="14" t="s">
        <v>74</v>
      </c>
      <c r="AY273" s="255" t="s">
        <v>156</v>
      </c>
    </row>
    <row r="274" s="15" customFormat="1">
      <c r="A274" s="15"/>
      <c r="B274" s="256"/>
      <c r="C274" s="257"/>
      <c r="D274" s="233" t="s">
        <v>169</v>
      </c>
      <c r="E274" s="258" t="s">
        <v>19</v>
      </c>
      <c r="F274" s="259" t="s">
        <v>172</v>
      </c>
      <c r="G274" s="257"/>
      <c r="H274" s="260">
        <v>2450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169</v>
      </c>
      <c r="AU274" s="266" t="s">
        <v>82</v>
      </c>
      <c r="AV274" s="15" t="s">
        <v>163</v>
      </c>
      <c r="AW274" s="15" t="s">
        <v>35</v>
      </c>
      <c r="AX274" s="15" t="s">
        <v>80</v>
      </c>
      <c r="AY274" s="266" t="s">
        <v>156</v>
      </c>
    </row>
    <row r="275" s="2" customFormat="1" ht="16.5" customHeight="1">
      <c r="A275" s="40"/>
      <c r="B275" s="41"/>
      <c r="C275" s="215" t="s">
        <v>361</v>
      </c>
      <c r="D275" s="215" t="s">
        <v>158</v>
      </c>
      <c r="E275" s="216" t="s">
        <v>362</v>
      </c>
      <c r="F275" s="217" t="s">
        <v>363</v>
      </c>
      <c r="G275" s="218" t="s">
        <v>161</v>
      </c>
      <c r="H275" s="219">
        <v>2450</v>
      </c>
      <c r="I275" s="220"/>
      <c r="J275" s="221">
        <f>ROUND(I275*H275,2)</f>
        <v>0</v>
      </c>
      <c r="K275" s="217" t="s">
        <v>162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163</v>
      </c>
      <c r="AT275" s="226" t="s">
        <v>158</v>
      </c>
      <c r="AU275" s="226" t="s">
        <v>82</v>
      </c>
      <c r="AY275" s="19" t="s">
        <v>156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163</v>
      </c>
      <c r="BM275" s="226" t="s">
        <v>364</v>
      </c>
    </row>
    <row r="276" s="2" customFormat="1">
      <c r="A276" s="40"/>
      <c r="B276" s="41"/>
      <c r="C276" s="42"/>
      <c r="D276" s="228" t="s">
        <v>165</v>
      </c>
      <c r="E276" s="42"/>
      <c r="F276" s="229" t="s">
        <v>365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165</v>
      </c>
      <c r="AU276" s="19" t="s">
        <v>82</v>
      </c>
    </row>
    <row r="277" s="13" customFormat="1">
      <c r="A277" s="13"/>
      <c r="B277" s="235"/>
      <c r="C277" s="236"/>
      <c r="D277" s="233" t="s">
        <v>169</v>
      </c>
      <c r="E277" s="237" t="s">
        <v>19</v>
      </c>
      <c r="F277" s="238" t="s">
        <v>170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169</v>
      </c>
      <c r="AU277" s="244" t="s">
        <v>82</v>
      </c>
      <c r="AV277" s="13" t="s">
        <v>80</v>
      </c>
      <c r="AW277" s="13" t="s">
        <v>35</v>
      </c>
      <c r="AX277" s="13" t="s">
        <v>74</v>
      </c>
      <c r="AY277" s="244" t="s">
        <v>156</v>
      </c>
    </row>
    <row r="278" s="14" customFormat="1">
      <c r="A278" s="14"/>
      <c r="B278" s="245"/>
      <c r="C278" s="246"/>
      <c r="D278" s="233" t="s">
        <v>169</v>
      </c>
      <c r="E278" s="247" t="s">
        <v>19</v>
      </c>
      <c r="F278" s="248" t="s">
        <v>171</v>
      </c>
      <c r="G278" s="246"/>
      <c r="H278" s="249">
        <v>2450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169</v>
      </c>
      <c r="AU278" s="255" t="s">
        <v>82</v>
      </c>
      <c r="AV278" s="14" t="s">
        <v>82</v>
      </c>
      <c r="AW278" s="14" t="s">
        <v>35</v>
      </c>
      <c r="AX278" s="14" t="s">
        <v>74</v>
      </c>
      <c r="AY278" s="255" t="s">
        <v>156</v>
      </c>
    </row>
    <row r="279" s="15" customFormat="1">
      <c r="A279" s="15"/>
      <c r="B279" s="256"/>
      <c r="C279" s="257"/>
      <c r="D279" s="233" t="s">
        <v>169</v>
      </c>
      <c r="E279" s="258" t="s">
        <v>19</v>
      </c>
      <c r="F279" s="259" t="s">
        <v>172</v>
      </c>
      <c r="G279" s="257"/>
      <c r="H279" s="260">
        <v>2450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169</v>
      </c>
      <c r="AU279" s="266" t="s">
        <v>82</v>
      </c>
      <c r="AV279" s="15" t="s">
        <v>163</v>
      </c>
      <c r="AW279" s="15" t="s">
        <v>35</v>
      </c>
      <c r="AX279" s="15" t="s">
        <v>80</v>
      </c>
      <c r="AY279" s="266" t="s">
        <v>156</v>
      </c>
    </row>
    <row r="280" s="2" customFormat="1" ht="24.15" customHeight="1">
      <c r="A280" s="40"/>
      <c r="B280" s="41"/>
      <c r="C280" s="215" t="s">
        <v>366</v>
      </c>
      <c r="D280" s="215" t="s">
        <v>158</v>
      </c>
      <c r="E280" s="216" t="s">
        <v>367</v>
      </c>
      <c r="F280" s="217" t="s">
        <v>368</v>
      </c>
      <c r="G280" s="218" t="s">
        <v>161</v>
      </c>
      <c r="H280" s="219">
        <v>2450</v>
      </c>
      <c r="I280" s="220"/>
      <c r="J280" s="221">
        <f>ROUND(I280*H280,2)</f>
        <v>0</v>
      </c>
      <c r="K280" s="217" t="s">
        <v>162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163</v>
      </c>
      <c r="AT280" s="226" t="s">
        <v>158</v>
      </c>
      <c r="AU280" s="226" t="s">
        <v>82</v>
      </c>
      <c r="AY280" s="19" t="s">
        <v>156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163</v>
      </c>
      <c r="BM280" s="226" t="s">
        <v>369</v>
      </c>
    </row>
    <row r="281" s="2" customFormat="1">
      <c r="A281" s="40"/>
      <c r="B281" s="41"/>
      <c r="C281" s="42"/>
      <c r="D281" s="228" t="s">
        <v>165</v>
      </c>
      <c r="E281" s="42"/>
      <c r="F281" s="229" t="s">
        <v>370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165</v>
      </c>
      <c r="AU281" s="19" t="s">
        <v>82</v>
      </c>
    </row>
    <row r="282" s="13" customFormat="1">
      <c r="A282" s="13"/>
      <c r="B282" s="235"/>
      <c r="C282" s="236"/>
      <c r="D282" s="233" t="s">
        <v>169</v>
      </c>
      <c r="E282" s="237" t="s">
        <v>19</v>
      </c>
      <c r="F282" s="238" t="s">
        <v>170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169</v>
      </c>
      <c r="AU282" s="244" t="s">
        <v>82</v>
      </c>
      <c r="AV282" s="13" t="s">
        <v>80</v>
      </c>
      <c r="AW282" s="13" t="s">
        <v>35</v>
      </c>
      <c r="AX282" s="13" t="s">
        <v>74</v>
      </c>
      <c r="AY282" s="244" t="s">
        <v>156</v>
      </c>
    </row>
    <row r="283" s="14" customFormat="1">
      <c r="A283" s="14"/>
      <c r="B283" s="245"/>
      <c r="C283" s="246"/>
      <c r="D283" s="233" t="s">
        <v>169</v>
      </c>
      <c r="E283" s="247" t="s">
        <v>19</v>
      </c>
      <c r="F283" s="248" t="s">
        <v>171</v>
      </c>
      <c r="G283" s="246"/>
      <c r="H283" s="249">
        <v>2450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169</v>
      </c>
      <c r="AU283" s="255" t="s">
        <v>82</v>
      </c>
      <c r="AV283" s="14" t="s">
        <v>82</v>
      </c>
      <c r="AW283" s="14" t="s">
        <v>35</v>
      </c>
      <c r="AX283" s="14" t="s">
        <v>74</v>
      </c>
      <c r="AY283" s="255" t="s">
        <v>156</v>
      </c>
    </row>
    <row r="284" s="15" customFormat="1">
      <c r="A284" s="15"/>
      <c r="B284" s="256"/>
      <c r="C284" s="257"/>
      <c r="D284" s="233" t="s">
        <v>169</v>
      </c>
      <c r="E284" s="258" t="s">
        <v>19</v>
      </c>
      <c r="F284" s="259" t="s">
        <v>172</v>
      </c>
      <c r="G284" s="257"/>
      <c r="H284" s="260">
        <v>2450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169</v>
      </c>
      <c r="AU284" s="266" t="s">
        <v>82</v>
      </c>
      <c r="AV284" s="15" t="s">
        <v>163</v>
      </c>
      <c r="AW284" s="15" t="s">
        <v>35</v>
      </c>
      <c r="AX284" s="15" t="s">
        <v>80</v>
      </c>
      <c r="AY284" s="266" t="s">
        <v>156</v>
      </c>
    </row>
    <row r="285" s="2" customFormat="1" ht="37.8" customHeight="1">
      <c r="A285" s="40"/>
      <c r="B285" s="41"/>
      <c r="C285" s="215" t="s">
        <v>191</v>
      </c>
      <c r="D285" s="215" t="s">
        <v>158</v>
      </c>
      <c r="E285" s="216" t="s">
        <v>371</v>
      </c>
      <c r="F285" s="217" t="s">
        <v>372</v>
      </c>
      <c r="G285" s="218" t="s">
        <v>161</v>
      </c>
      <c r="H285" s="219">
        <v>950</v>
      </c>
      <c r="I285" s="220"/>
      <c r="J285" s="221">
        <f>ROUND(I285*H285,2)</f>
        <v>0</v>
      </c>
      <c r="K285" s="217" t="s">
        <v>162</v>
      </c>
      <c r="L285" s="46"/>
      <c r="M285" s="222" t="s">
        <v>19</v>
      </c>
      <c r="N285" s="223" t="s">
        <v>45</v>
      </c>
      <c r="O285" s="86"/>
      <c r="P285" s="224">
        <f>O285*H285</f>
        <v>0</v>
      </c>
      <c r="Q285" s="224">
        <v>0.089219999999999994</v>
      </c>
      <c r="R285" s="224">
        <f>Q285*H285</f>
        <v>84.759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163</v>
      </c>
      <c r="AT285" s="226" t="s">
        <v>158</v>
      </c>
      <c r="AU285" s="226" t="s">
        <v>82</v>
      </c>
      <c r="AY285" s="19" t="s">
        <v>156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163</v>
      </c>
      <c r="BM285" s="226" t="s">
        <v>373</v>
      </c>
    </row>
    <row r="286" s="2" customFormat="1">
      <c r="A286" s="40"/>
      <c r="B286" s="41"/>
      <c r="C286" s="42"/>
      <c r="D286" s="228" t="s">
        <v>165</v>
      </c>
      <c r="E286" s="42"/>
      <c r="F286" s="229" t="s">
        <v>374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165</v>
      </c>
      <c r="AU286" s="19" t="s">
        <v>82</v>
      </c>
    </row>
    <row r="287" s="13" customFormat="1">
      <c r="A287" s="13"/>
      <c r="B287" s="235"/>
      <c r="C287" s="236"/>
      <c r="D287" s="233" t="s">
        <v>169</v>
      </c>
      <c r="E287" s="237" t="s">
        <v>19</v>
      </c>
      <c r="F287" s="238" t="s">
        <v>320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169</v>
      </c>
      <c r="AU287" s="244" t="s">
        <v>82</v>
      </c>
      <c r="AV287" s="13" t="s">
        <v>80</v>
      </c>
      <c r="AW287" s="13" t="s">
        <v>35</v>
      </c>
      <c r="AX287" s="13" t="s">
        <v>74</v>
      </c>
      <c r="AY287" s="244" t="s">
        <v>156</v>
      </c>
    </row>
    <row r="288" s="14" customFormat="1">
      <c r="A288" s="14"/>
      <c r="B288" s="245"/>
      <c r="C288" s="246"/>
      <c r="D288" s="233" t="s">
        <v>169</v>
      </c>
      <c r="E288" s="247" t="s">
        <v>19</v>
      </c>
      <c r="F288" s="248" t="s">
        <v>321</v>
      </c>
      <c r="G288" s="246"/>
      <c r="H288" s="249">
        <v>950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169</v>
      </c>
      <c r="AU288" s="255" t="s">
        <v>82</v>
      </c>
      <c r="AV288" s="14" t="s">
        <v>82</v>
      </c>
      <c r="AW288" s="14" t="s">
        <v>35</v>
      </c>
      <c r="AX288" s="14" t="s">
        <v>74</v>
      </c>
      <c r="AY288" s="255" t="s">
        <v>156</v>
      </c>
    </row>
    <row r="289" s="15" customFormat="1">
      <c r="A289" s="15"/>
      <c r="B289" s="256"/>
      <c r="C289" s="257"/>
      <c r="D289" s="233" t="s">
        <v>169</v>
      </c>
      <c r="E289" s="258" t="s">
        <v>19</v>
      </c>
      <c r="F289" s="259" t="s">
        <v>172</v>
      </c>
      <c r="G289" s="257"/>
      <c r="H289" s="260">
        <v>950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169</v>
      </c>
      <c r="AU289" s="266" t="s">
        <v>82</v>
      </c>
      <c r="AV289" s="15" t="s">
        <v>163</v>
      </c>
      <c r="AW289" s="15" t="s">
        <v>35</v>
      </c>
      <c r="AX289" s="15" t="s">
        <v>80</v>
      </c>
      <c r="AY289" s="266" t="s">
        <v>156</v>
      </c>
    </row>
    <row r="290" s="2" customFormat="1" ht="16.5" customHeight="1">
      <c r="A290" s="40"/>
      <c r="B290" s="41"/>
      <c r="C290" s="267" t="s">
        <v>375</v>
      </c>
      <c r="D290" s="267" t="s">
        <v>275</v>
      </c>
      <c r="E290" s="268" t="s">
        <v>376</v>
      </c>
      <c r="F290" s="269" t="s">
        <v>377</v>
      </c>
      <c r="G290" s="270" t="s">
        <v>161</v>
      </c>
      <c r="H290" s="271">
        <v>964.91999999999996</v>
      </c>
      <c r="I290" s="272"/>
      <c r="J290" s="273">
        <f>ROUND(I290*H290,2)</f>
        <v>0</v>
      </c>
      <c r="K290" s="269" t="s">
        <v>162</v>
      </c>
      <c r="L290" s="274"/>
      <c r="M290" s="275" t="s">
        <v>19</v>
      </c>
      <c r="N290" s="276" t="s">
        <v>45</v>
      </c>
      <c r="O290" s="86"/>
      <c r="P290" s="224">
        <f>O290*H290</f>
        <v>0</v>
      </c>
      <c r="Q290" s="224">
        <v>0.13200000000000001</v>
      </c>
      <c r="R290" s="224">
        <f>Q290*H290</f>
        <v>127.36944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211</v>
      </c>
      <c r="AT290" s="226" t="s">
        <v>275</v>
      </c>
      <c r="AU290" s="226" t="s">
        <v>82</v>
      </c>
      <c r="AY290" s="19" t="s">
        <v>156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163</v>
      </c>
      <c r="BM290" s="226" t="s">
        <v>378</v>
      </c>
    </row>
    <row r="291" s="13" customFormat="1">
      <c r="A291" s="13"/>
      <c r="B291" s="235"/>
      <c r="C291" s="236"/>
      <c r="D291" s="233" t="s">
        <v>169</v>
      </c>
      <c r="E291" s="237" t="s">
        <v>19</v>
      </c>
      <c r="F291" s="238" t="s">
        <v>379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169</v>
      </c>
      <c r="AU291" s="244" t="s">
        <v>82</v>
      </c>
      <c r="AV291" s="13" t="s">
        <v>80</v>
      </c>
      <c r="AW291" s="13" t="s">
        <v>35</v>
      </c>
      <c r="AX291" s="13" t="s">
        <v>74</v>
      </c>
      <c r="AY291" s="244" t="s">
        <v>156</v>
      </c>
    </row>
    <row r="292" s="14" customFormat="1">
      <c r="A292" s="14"/>
      <c r="B292" s="245"/>
      <c r="C292" s="246"/>
      <c r="D292" s="233" t="s">
        <v>169</v>
      </c>
      <c r="E292" s="247" t="s">
        <v>19</v>
      </c>
      <c r="F292" s="248" t="s">
        <v>380</v>
      </c>
      <c r="G292" s="246"/>
      <c r="H292" s="249">
        <v>964.91999999999996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169</v>
      </c>
      <c r="AU292" s="255" t="s">
        <v>82</v>
      </c>
      <c r="AV292" s="14" t="s">
        <v>82</v>
      </c>
      <c r="AW292" s="14" t="s">
        <v>35</v>
      </c>
      <c r="AX292" s="14" t="s">
        <v>74</v>
      </c>
      <c r="AY292" s="255" t="s">
        <v>156</v>
      </c>
    </row>
    <row r="293" s="15" customFormat="1">
      <c r="A293" s="15"/>
      <c r="B293" s="256"/>
      <c r="C293" s="257"/>
      <c r="D293" s="233" t="s">
        <v>169</v>
      </c>
      <c r="E293" s="258" t="s">
        <v>19</v>
      </c>
      <c r="F293" s="259" t="s">
        <v>172</v>
      </c>
      <c r="G293" s="257"/>
      <c r="H293" s="260">
        <v>964.91999999999996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169</v>
      </c>
      <c r="AU293" s="266" t="s">
        <v>82</v>
      </c>
      <c r="AV293" s="15" t="s">
        <v>163</v>
      </c>
      <c r="AW293" s="15" t="s">
        <v>35</v>
      </c>
      <c r="AX293" s="15" t="s">
        <v>80</v>
      </c>
      <c r="AY293" s="266" t="s">
        <v>156</v>
      </c>
    </row>
    <row r="294" s="2" customFormat="1" ht="16.5" customHeight="1">
      <c r="A294" s="40"/>
      <c r="B294" s="41"/>
      <c r="C294" s="267" t="s">
        <v>381</v>
      </c>
      <c r="D294" s="267" t="s">
        <v>275</v>
      </c>
      <c r="E294" s="268" t="s">
        <v>382</v>
      </c>
      <c r="F294" s="269" t="s">
        <v>383</v>
      </c>
      <c r="G294" s="270" t="s">
        <v>161</v>
      </c>
      <c r="H294" s="271">
        <v>4.0800000000000001</v>
      </c>
      <c r="I294" s="272"/>
      <c r="J294" s="273">
        <f>ROUND(I294*H294,2)</f>
        <v>0</v>
      </c>
      <c r="K294" s="269" t="s">
        <v>162</v>
      </c>
      <c r="L294" s="274"/>
      <c r="M294" s="275" t="s">
        <v>19</v>
      </c>
      <c r="N294" s="276" t="s">
        <v>45</v>
      </c>
      <c r="O294" s="86"/>
      <c r="P294" s="224">
        <f>O294*H294</f>
        <v>0</v>
      </c>
      <c r="Q294" s="224">
        <v>0.13100000000000001</v>
      </c>
      <c r="R294" s="224">
        <f>Q294*H294</f>
        <v>0.53448000000000007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211</v>
      </c>
      <c r="AT294" s="226" t="s">
        <v>275</v>
      </c>
      <c r="AU294" s="226" t="s">
        <v>82</v>
      </c>
      <c r="AY294" s="19" t="s">
        <v>156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163</v>
      </c>
      <c r="BM294" s="226" t="s">
        <v>384</v>
      </c>
    </row>
    <row r="295" s="13" customFormat="1">
      <c r="A295" s="13"/>
      <c r="B295" s="235"/>
      <c r="C295" s="236"/>
      <c r="D295" s="233" t="s">
        <v>169</v>
      </c>
      <c r="E295" s="237" t="s">
        <v>19</v>
      </c>
      <c r="F295" s="238" t="s">
        <v>385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169</v>
      </c>
      <c r="AU295" s="244" t="s">
        <v>82</v>
      </c>
      <c r="AV295" s="13" t="s">
        <v>80</v>
      </c>
      <c r="AW295" s="13" t="s">
        <v>35</v>
      </c>
      <c r="AX295" s="13" t="s">
        <v>74</v>
      </c>
      <c r="AY295" s="244" t="s">
        <v>156</v>
      </c>
    </row>
    <row r="296" s="14" customFormat="1">
      <c r="A296" s="14"/>
      <c r="B296" s="245"/>
      <c r="C296" s="246"/>
      <c r="D296" s="233" t="s">
        <v>169</v>
      </c>
      <c r="E296" s="247" t="s">
        <v>19</v>
      </c>
      <c r="F296" s="248" t="s">
        <v>386</v>
      </c>
      <c r="G296" s="246"/>
      <c r="H296" s="249">
        <v>4.0800000000000001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169</v>
      </c>
      <c r="AU296" s="255" t="s">
        <v>82</v>
      </c>
      <c r="AV296" s="14" t="s">
        <v>82</v>
      </c>
      <c r="AW296" s="14" t="s">
        <v>35</v>
      </c>
      <c r="AX296" s="14" t="s">
        <v>74</v>
      </c>
      <c r="AY296" s="255" t="s">
        <v>156</v>
      </c>
    </row>
    <row r="297" s="15" customFormat="1">
      <c r="A297" s="15"/>
      <c r="B297" s="256"/>
      <c r="C297" s="257"/>
      <c r="D297" s="233" t="s">
        <v>169</v>
      </c>
      <c r="E297" s="258" t="s">
        <v>19</v>
      </c>
      <c r="F297" s="259" t="s">
        <v>172</v>
      </c>
      <c r="G297" s="257"/>
      <c r="H297" s="260">
        <v>4.0800000000000001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169</v>
      </c>
      <c r="AU297" s="266" t="s">
        <v>82</v>
      </c>
      <c r="AV297" s="15" t="s">
        <v>163</v>
      </c>
      <c r="AW297" s="15" t="s">
        <v>35</v>
      </c>
      <c r="AX297" s="15" t="s">
        <v>80</v>
      </c>
      <c r="AY297" s="266" t="s">
        <v>156</v>
      </c>
    </row>
    <row r="298" s="2" customFormat="1" ht="37.8" customHeight="1">
      <c r="A298" s="40"/>
      <c r="B298" s="41"/>
      <c r="C298" s="215" t="s">
        <v>387</v>
      </c>
      <c r="D298" s="215" t="s">
        <v>158</v>
      </c>
      <c r="E298" s="216" t="s">
        <v>388</v>
      </c>
      <c r="F298" s="217" t="s">
        <v>389</v>
      </c>
      <c r="G298" s="218" t="s">
        <v>161</v>
      </c>
      <c r="H298" s="219">
        <v>540</v>
      </c>
      <c r="I298" s="220"/>
      <c r="J298" s="221">
        <f>ROUND(I298*H298,2)</f>
        <v>0</v>
      </c>
      <c r="K298" s="217" t="s">
        <v>162</v>
      </c>
      <c r="L298" s="46"/>
      <c r="M298" s="222" t="s">
        <v>19</v>
      </c>
      <c r="N298" s="223" t="s">
        <v>45</v>
      </c>
      <c r="O298" s="86"/>
      <c r="P298" s="224">
        <f>O298*H298</f>
        <v>0</v>
      </c>
      <c r="Q298" s="224">
        <v>0.11162</v>
      </c>
      <c r="R298" s="224">
        <f>Q298*H298</f>
        <v>60.274799999999999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163</v>
      </c>
      <c r="AT298" s="226" t="s">
        <v>158</v>
      </c>
      <c r="AU298" s="226" t="s">
        <v>82</v>
      </c>
      <c r="AY298" s="19" t="s">
        <v>156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163</v>
      </c>
      <c r="BM298" s="226" t="s">
        <v>390</v>
      </c>
    </row>
    <row r="299" s="2" customFormat="1">
      <c r="A299" s="40"/>
      <c r="B299" s="41"/>
      <c r="C299" s="42"/>
      <c r="D299" s="228" t="s">
        <v>165</v>
      </c>
      <c r="E299" s="42"/>
      <c r="F299" s="229" t="s">
        <v>391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165</v>
      </c>
      <c r="AU299" s="19" t="s">
        <v>82</v>
      </c>
    </row>
    <row r="300" s="13" customFormat="1">
      <c r="A300" s="13"/>
      <c r="B300" s="235"/>
      <c r="C300" s="236"/>
      <c r="D300" s="233" t="s">
        <v>169</v>
      </c>
      <c r="E300" s="237" t="s">
        <v>19</v>
      </c>
      <c r="F300" s="238" t="s">
        <v>322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169</v>
      </c>
      <c r="AU300" s="244" t="s">
        <v>82</v>
      </c>
      <c r="AV300" s="13" t="s">
        <v>80</v>
      </c>
      <c r="AW300" s="13" t="s">
        <v>35</v>
      </c>
      <c r="AX300" s="13" t="s">
        <v>74</v>
      </c>
      <c r="AY300" s="244" t="s">
        <v>156</v>
      </c>
    </row>
    <row r="301" s="14" customFormat="1">
      <c r="A301" s="14"/>
      <c r="B301" s="245"/>
      <c r="C301" s="246"/>
      <c r="D301" s="233" t="s">
        <v>169</v>
      </c>
      <c r="E301" s="247" t="s">
        <v>19</v>
      </c>
      <c r="F301" s="248" t="s">
        <v>323</v>
      </c>
      <c r="G301" s="246"/>
      <c r="H301" s="249">
        <v>430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169</v>
      </c>
      <c r="AU301" s="255" t="s">
        <v>82</v>
      </c>
      <c r="AV301" s="14" t="s">
        <v>82</v>
      </c>
      <c r="AW301" s="14" t="s">
        <v>35</v>
      </c>
      <c r="AX301" s="14" t="s">
        <v>74</v>
      </c>
      <c r="AY301" s="255" t="s">
        <v>156</v>
      </c>
    </row>
    <row r="302" s="13" customFormat="1">
      <c r="A302" s="13"/>
      <c r="B302" s="235"/>
      <c r="C302" s="236"/>
      <c r="D302" s="233" t="s">
        <v>169</v>
      </c>
      <c r="E302" s="237" t="s">
        <v>19</v>
      </c>
      <c r="F302" s="238" t="s">
        <v>190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169</v>
      </c>
      <c r="AU302" s="244" t="s">
        <v>82</v>
      </c>
      <c r="AV302" s="13" t="s">
        <v>80</v>
      </c>
      <c r="AW302" s="13" t="s">
        <v>35</v>
      </c>
      <c r="AX302" s="13" t="s">
        <v>74</v>
      </c>
      <c r="AY302" s="244" t="s">
        <v>156</v>
      </c>
    </row>
    <row r="303" s="14" customFormat="1">
      <c r="A303" s="14"/>
      <c r="B303" s="245"/>
      <c r="C303" s="246"/>
      <c r="D303" s="233" t="s">
        <v>169</v>
      </c>
      <c r="E303" s="247" t="s">
        <v>19</v>
      </c>
      <c r="F303" s="248" t="s">
        <v>191</v>
      </c>
      <c r="G303" s="246"/>
      <c r="H303" s="249">
        <v>30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169</v>
      </c>
      <c r="AU303" s="255" t="s">
        <v>82</v>
      </c>
      <c r="AV303" s="14" t="s">
        <v>82</v>
      </c>
      <c r="AW303" s="14" t="s">
        <v>35</v>
      </c>
      <c r="AX303" s="14" t="s">
        <v>74</v>
      </c>
      <c r="AY303" s="255" t="s">
        <v>156</v>
      </c>
    </row>
    <row r="304" s="13" customFormat="1">
      <c r="A304" s="13"/>
      <c r="B304" s="235"/>
      <c r="C304" s="236"/>
      <c r="D304" s="233" t="s">
        <v>169</v>
      </c>
      <c r="E304" s="237" t="s">
        <v>19</v>
      </c>
      <c r="F304" s="238" t="s">
        <v>392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169</v>
      </c>
      <c r="AU304" s="244" t="s">
        <v>82</v>
      </c>
      <c r="AV304" s="13" t="s">
        <v>80</v>
      </c>
      <c r="AW304" s="13" t="s">
        <v>35</v>
      </c>
      <c r="AX304" s="13" t="s">
        <v>74</v>
      </c>
      <c r="AY304" s="244" t="s">
        <v>156</v>
      </c>
    </row>
    <row r="305" s="14" customFormat="1">
      <c r="A305" s="14"/>
      <c r="B305" s="245"/>
      <c r="C305" s="246"/>
      <c r="D305" s="233" t="s">
        <v>169</v>
      </c>
      <c r="E305" s="247" t="s">
        <v>19</v>
      </c>
      <c r="F305" s="248" t="s">
        <v>199</v>
      </c>
      <c r="G305" s="246"/>
      <c r="H305" s="249">
        <v>80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169</v>
      </c>
      <c r="AU305" s="255" t="s">
        <v>82</v>
      </c>
      <c r="AV305" s="14" t="s">
        <v>82</v>
      </c>
      <c r="AW305" s="14" t="s">
        <v>35</v>
      </c>
      <c r="AX305" s="14" t="s">
        <v>74</v>
      </c>
      <c r="AY305" s="255" t="s">
        <v>156</v>
      </c>
    </row>
    <row r="306" s="15" customFormat="1">
      <c r="A306" s="15"/>
      <c r="B306" s="256"/>
      <c r="C306" s="257"/>
      <c r="D306" s="233" t="s">
        <v>169</v>
      </c>
      <c r="E306" s="258" t="s">
        <v>19</v>
      </c>
      <c r="F306" s="259" t="s">
        <v>172</v>
      </c>
      <c r="G306" s="257"/>
      <c r="H306" s="260">
        <v>540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169</v>
      </c>
      <c r="AU306" s="266" t="s">
        <v>82</v>
      </c>
      <c r="AV306" s="15" t="s">
        <v>163</v>
      </c>
      <c r="AW306" s="15" t="s">
        <v>35</v>
      </c>
      <c r="AX306" s="15" t="s">
        <v>80</v>
      </c>
      <c r="AY306" s="266" t="s">
        <v>156</v>
      </c>
    </row>
    <row r="307" s="2" customFormat="1" ht="16.5" customHeight="1">
      <c r="A307" s="40"/>
      <c r="B307" s="41"/>
      <c r="C307" s="267" t="s">
        <v>393</v>
      </c>
      <c r="D307" s="267" t="s">
        <v>275</v>
      </c>
      <c r="E307" s="268" t="s">
        <v>394</v>
      </c>
      <c r="F307" s="269" t="s">
        <v>395</v>
      </c>
      <c r="G307" s="270" t="s">
        <v>161</v>
      </c>
      <c r="H307" s="271">
        <v>357</v>
      </c>
      <c r="I307" s="272"/>
      <c r="J307" s="273">
        <f>ROUND(I307*H307,2)</f>
        <v>0</v>
      </c>
      <c r="K307" s="269" t="s">
        <v>162</v>
      </c>
      <c r="L307" s="274"/>
      <c r="M307" s="275" t="s">
        <v>19</v>
      </c>
      <c r="N307" s="276" t="s">
        <v>45</v>
      </c>
      <c r="O307" s="86"/>
      <c r="P307" s="224">
        <f>O307*H307</f>
        <v>0</v>
      </c>
      <c r="Q307" s="224">
        <v>0.17599999999999999</v>
      </c>
      <c r="R307" s="224">
        <f>Q307*H307</f>
        <v>62.831999999999994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211</v>
      </c>
      <c r="AT307" s="226" t="s">
        <v>275</v>
      </c>
      <c r="AU307" s="226" t="s">
        <v>82</v>
      </c>
      <c r="AY307" s="19" t="s">
        <v>156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163</v>
      </c>
      <c r="BM307" s="226" t="s">
        <v>396</v>
      </c>
    </row>
    <row r="308" s="13" customFormat="1">
      <c r="A308" s="13"/>
      <c r="B308" s="235"/>
      <c r="C308" s="236"/>
      <c r="D308" s="233" t="s">
        <v>169</v>
      </c>
      <c r="E308" s="237" t="s">
        <v>19</v>
      </c>
      <c r="F308" s="238" t="s">
        <v>397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169</v>
      </c>
      <c r="AU308" s="244" t="s">
        <v>82</v>
      </c>
      <c r="AV308" s="13" t="s">
        <v>80</v>
      </c>
      <c r="AW308" s="13" t="s">
        <v>35</v>
      </c>
      <c r="AX308" s="13" t="s">
        <v>74</v>
      </c>
      <c r="AY308" s="244" t="s">
        <v>156</v>
      </c>
    </row>
    <row r="309" s="14" customFormat="1">
      <c r="A309" s="14"/>
      <c r="B309" s="245"/>
      <c r="C309" s="246"/>
      <c r="D309" s="233" t="s">
        <v>169</v>
      </c>
      <c r="E309" s="247" t="s">
        <v>19</v>
      </c>
      <c r="F309" s="248" t="s">
        <v>398</v>
      </c>
      <c r="G309" s="246"/>
      <c r="H309" s="249">
        <v>332.51999999999998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169</v>
      </c>
      <c r="AU309" s="255" t="s">
        <v>82</v>
      </c>
      <c r="AV309" s="14" t="s">
        <v>82</v>
      </c>
      <c r="AW309" s="14" t="s">
        <v>35</v>
      </c>
      <c r="AX309" s="14" t="s">
        <v>74</v>
      </c>
      <c r="AY309" s="255" t="s">
        <v>156</v>
      </c>
    </row>
    <row r="310" s="13" customFormat="1">
      <c r="A310" s="13"/>
      <c r="B310" s="235"/>
      <c r="C310" s="236"/>
      <c r="D310" s="233" t="s">
        <v>169</v>
      </c>
      <c r="E310" s="237" t="s">
        <v>19</v>
      </c>
      <c r="F310" s="238" t="s">
        <v>399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169</v>
      </c>
      <c r="AU310" s="244" t="s">
        <v>82</v>
      </c>
      <c r="AV310" s="13" t="s">
        <v>80</v>
      </c>
      <c r="AW310" s="13" t="s">
        <v>35</v>
      </c>
      <c r="AX310" s="13" t="s">
        <v>74</v>
      </c>
      <c r="AY310" s="244" t="s">
        <v>156</v>
      </c>
    </row>
    <row r="311" s="14" customFormat="1">
      <c r="A311" s="14"/>
      <c r="B311" s="245"/>
      <c r="C311" s="246"/>
      <c r="D311" s="233" t="s">
        <v>169</v>
      </c>
      <c r="E311" s="247" t="s">
        <v>19</v>
      </c>
      <c r="F311" s="248" t="s">
        <v>400</v>
      </c>
      <c r="G311" s="246"/>
      <c r="H311" s="249">
        <v>24.48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169</v>
      </c>
      <c r="AU311" s="255" t="s">
        <v>82</v>
      </c>
      <c r="AV311" s="14" t="s">
        <v>82</v>
      </c>
      <c r="AW311" s="14" t="s">
        <v>35</v>
      </c>
      <c r="AX311" s="14" t="s">
        <v>74</v>
      </c>
      <c r="AY311" s="255" t="s">
        <v>156</v>
      </c>
    </row>
    <row r="312" s="15" customFormat="1">
      <c r="A312" s="15"/>
      <c r="B312" s="256"/>
      <c r="C312" s="257"/>
      <c r="D312" s="233" t="s">
        <v>169</v>
      </c>
      <c r="E312" s="258" t="s">
        <v>19</v>
      </c>
      <c r="F312" s="259" t="s">
        <v>172</v>
      </c>
      <c r="G312" s="257"/>
      <c r="H312" s="260">
        <v>357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169</v>
      </c>
      <c r="AU312" s="266" t="s">
        <v>82</v>
      </c>
      <c r="AV312" s="15" t="s">
        <v>163</v>
      </c>
      <c r="AW312" s="15" t="s">
        <v>35</v>
      </c>
      <c r="AX312" s="15" t="s">
        <v>80</v>
      </c>
      <c r="AY312" s="266" t="s">
        <v>156</v>
      </c>
    </row>
    <row r="313" s="2" customFormat="1" ht="16.5" customHeight="1">
      <c r="A313" s="40"/>
      <c r="B313" s="41"/>
      <c r="C313" s="267" t="s">
        <v>401</v>
      </c>
      <c r="D313" s="267" t="s">
        <v>275</v>
      </c>
      <c r="E313" s="268" t="s">
        <v>402</v>
      </c>
      <c r="F313" s="269" t="s">
        <v>403</v>
      </c>
      <c r="G313" s="270" t="s">
        <v>161</v>
      </c>
      <c r="H313" s="271">
        <v>112.2</v>
      </c>
      <c r="I313" s="272"/>
      <c r="J313" s="273">
        <f>ROUND(I313*H313,2)</f>
        <v>0</v>
      </c>
      <c r="K313" s="269" t="s">
        <v>162</v>
      </c>
      <c r="L313" s="274"/>
      <c r="M313" s="275" t="s">
        <v>19</v>
      </c>
      <c r="N313" s="276" t="s">
        <v>45</v>
      </c>
      <c r="O313" s="86"/>
      <c r="P313" s="224">
        <f>O313*H313</f>
        <v>0</v>
      </c>
      <c r="Q313" s="224">
        <v>0.17499999999999999</v>
      </c>
      <c r="R313" s="224">
        <f>Q313*H313</f>
        <v>19.634999999999998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211</v>
      </c>
      <c r="AT313" s="226" t="s">
        <v>275</v>
      </c>
      <c r="AU313" s="226" t="s">
        <v>82</v>
      </c>
      <c r="AY313" s="19" t="s">
        <v>156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163</v>
      </c>
      <c r="BM313" s="226" t="s">
        <v>404</v>
      </c>
    </row>
    <row r="314" s="13" customFormat="1">
      <c r="A314" s="13"/>
      <c r="B314" s="235"/>
      <c r="C314" s="236"/>
      <c r="D314" s="233" t="s">
        <v>169</v>
      </c>
      <c r="E314" s="237" t="s">
        <v>19</v>
      </c>
      <c r="F314" s="238" t="s">
        <v>405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169</v>
      </c>
      <c r="AU314" s="244" t="s">
        <v>82</v>
      </c>
      <c r="AV314" s="13" t="s">
        <v>80</v>
      </c>
      <c r="AW314" s="13" t="s">
        <v>35</v>
      </c>
      <c r="AX314" s="13" t="s">
        <v>74</v>
      </c>
      <c r="AY314" s="244" t="s">
        <v>156</v>
      </c>
    </row>
    <row r="315" s="14" customFormat="1">
      <c r="A315" s="14"/>
      <c r="B315" s="245"/>
      <c r="C315" s="246"/>
      <c r="D315" s="233" t="s">
        <v>169</v>
      </c>
      <c r="E315" s="247" t="s">
        <v>19</v>
      </c>
      <c r="F315" s="248" t="s">
        <v>406</v>
      </c>
      <c r="G315" s="246"/>
      <c r="H315" s="249">
        <v>106.08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169</v>
      </c>
      <c r="AU315" s="255" t="s">
        <v>82</v>
      </c>
      <c r="AV315" s="14" t="s">
        <v>82</v>
      </c>
      <c r="AW315" s="14" t="s">
        <v>35</v>
      </c>
      <c r="AX315" s="14" t="s">
        <v>74</v>
      </c>
      <c r="AY315" s="255" t="s">
        <v>156</v>
      </c>
    </row>
    <row r="316" s="13" customFormat="1">
      <c r="A316" s="13"/>
      <c r="B316" s="235"/>
      <c r="C316" s="236"/>
      <c r="D316" s="233" t="s">
        <v>169</v>
      </c>
      <c r="E316" s="237" t="s">
        <v>19</v>
      </c>
      <c r="F316" s="238" t="s">
        <v>407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169</v>
      </c>
      <c r="AU316" s="244" t="s">
        <v>82</v>
      </c>
      <c r="AV316" s="13" t="s">
        <v>80</v>
      </c>
      <c r="AW316" s="13" t="s">
        <v>35</v>
      </c>
      <c r="AX316" s="13" t="s">
        <v>74</v>
      </c>
      <c r="AY316" s="244" t="s">
        <v>156</v>
      </c>
    </row>
    <row r="317" s="14" customFormat="1">
      <c r="A317" s="14"/>
      <c r="B317" s="245"/>
      <c r="C317" s="246"/>
      <c r="D317" s="233" t="s">
        <v>169</v>
      </c>
      <c r="E317" s="247" t="s">
        <v>19</v>
      </c>
      <c r="F317" s="248" t="s">
        <v>408</v>
      </c>
      <c r="G317" s="246"/>
      <c r="H317" s="249">
        <v>6.1200000000000001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169</v>
      </c>
      <c r="AU317" s="255" t="s">
        <v>82</v>
      </c>
      <c r="AV317" s="14" t="s">
        <v>82</v>
      </c>
      <c r="AW317" s="14" t="s">
        <v>35</v>
      </c>
      <c r="AX317" s="14" t="s">
        <v>74</v>
      </c>
      <c r="AY317" s="255" t="s">
        <v>156</v>
      </c>
    </row>
    <row r="318" s="15" customFormat="1">
      <c r="A318" s="15"/>
      <c r="B318" s="256"/>
      <c r="C318" s="257"/>
      <c r="D318" s="233" t="s">
        <v>169</v>
      </c>
      <c r="E318" s="258" t="s">
        <v>19</v>
      </c>
      <c r="F318" s="259" t="s">
        <v>172</v>
      </c>
      <c r="G318" s="257"/>
      <c r="H318" s="260">
        <v>112.2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169</v>
      </c>
      <c r="AU318" s="266" t="s">
        <v>82</v>
      </c>
      <c r="AV318" s="15" t="s">
        <v>163</v>
      </c>
      <c r="AW318" s="15" t="s">
        <v>35</v>
      </c>
      <c r="AX318" s="15" t="s">
        <v>80</v>
      </c>
      <c r="AY318" s="266" t="s">
        <v>156</v>
      </c>
    </row>
    <row r="319" s="2" customFormat="1" ht="37.8" customHeight="1">
      <c r="A319" s="40"/>
      <c r="B319" s="41"/>
      <c r="C319" s="215" t="s">
        <v>409</v>
      </c>
      <c r="D319" s="215" t="s">
        <v>158</v>
      </c>
      <c r="E319" s="216" t="s">
        <v>410</v>
      </c>
      <c r="F319" s="217" t="s">
        <v>411</v>
      </c>
      <c r="G319" s="218" t="s">
        <v>161</v>
      </c>
      <c r="H319" s="219">
        <v>98</v>
      </c>
      <c r="I319" s="220"/>
      <c r="J319" s="221">
        <f>ROUND(I319*H319,2)</f>
        <v>0</v>
      </c>
      <c r="K319" s="217" t="s">
        <v>162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0.098000000000000004</v>
      </c>
      <c r="R319" s="224">
        <f>Q319*H319</f>
        <v>9.604000000000001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163</v>
      </c>
      <c r="AT319" s="226" t="s">
        <v>158</v>
      </c>
      <c r="AU319" s="226" t="s">
        <v>82</v>
      </c>
      <c r="AY319" s="19" t="s">
        <v>156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163</v>
      </c>
      <c r="BM319" s="226" t="s">
        <v>412</v>
      </c>
    </row>
    <row r="320" s="2" customFormat="1">
      <c r="A320" s="40"/>
      <c r="B320" s="41"/>
      <c r="C320" s="42"/>
      <c r="D320" s="228" t="s">
        <v>165</v>
      </c>
      <c r="E320" s="42"/>
      <c r="F320" s="229" t="s">
        <v>413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165</v>
      </c>
      <c r="AU320" s="19" t="s">
        <v>82</v>
      </c>
    </row>
    <row r="321" s="13" customFormat="1">
      <c r="A321" s="13"/>
      <c r="B321" s="235"/>
      <c r="C321" s="236"/>
      <c r="D321" s="233" t="s">
        <v>169</v>
      </c>
      <c r="E321" s="237" t="s">
        <v>19</v>
      </c>
      <c r="F321" s="238" t="s">
        <v>324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169</v>
      </c>
      <c r="AU321" s="244" t="s">
        <v>82</v>
      </c>
      <c r="AV321" s="13" t="s">
        <v>80</v>
      </c>
      <c r="AW321" s="13" t="s">
        <v>35</v>
      </c>
      <c r="AX321" s="13" t="s">
        <v>74</v>
      </c>
      <c r="AY321" s="244" t="s">
        <v>156</v>
      </c>
    </row>
    <row r="322" s="14" customFormat="1">
      <c r="A322" s="14"/>
      <c r="B322" s="245"/>
      <c r="C322" s="246"/>
      <c r="D322" s="233" t="s">
        <v>169</v>
      </c>
      <c r="E322" s="247" t="s">
        <v>19</v>
      </c>
      <c r="F322" s="248" t="s">
        <v>325</v>
      </c>
      <c r="G322" s="246"/>
      <c r="H322" s="249">
        <v>98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169</v>
      </c>
      <c r="AU322" s="255" t="s">
        <v>82</v>
      </c>
      <c r="AV322" s="14" t="s">
        <v>82</v>
      </c>
      <c r="AW322" s="14" t="s">
        <v>35</v>
      </c>
      <c r="AX322" s="14" t="s">
        <v>74</v>
      </c>
      <c r="AY322" s="255" t="s">
        <v>156</v>
      </c>
    </row>
    <row r="323" s="15" customFormat="1">
      <c r="A323" s="15"/>
      <c r="B323" s="256"/>
      <c r="C323" s="257"/>
      <c r="D323" s="233" t="s">
        <v>169</v>
      </c>
      <c r="E323" s="258" t="s">
        <v>19</v>
      </c>
      <c r="F323" s="259" t="s">
        <v>172</v>
      </c>
      <c r="G323" s="257"/>
      <c r="H323" s="260">
        <v>98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169</v>
      </c>
      <c r="AU323" s="266" t="s">
        <v>82</v>
      </c>
      <c r="AV323" s="15" t="s">
        <v>163</v>
      </c>
      <c r="AW323" s="15" t="s">
        <v>35</v>
      </c>
      <c r="AX323" s="15" t="s">
        <v>80</v>
      </c>
      <c r="AY323" s="266" t="s">
        <v>156</v>
      </c>
    </row>
    <row r="324" s="2" customFormat="1" ht="16.5" customHeight="1">
      <c r="A324" s="40"/>
      <c r="B324" s="41"/>
      <c r="C324" s="267" t="s">
        <v>414</v>
      </c>
      <c r="D324" s="267" t="s">
        <v>275</v>
      </c>
      <c r="E324" s="268" t="s">
        <v>415</v>
      </c>
      <c r="F324" s="269" t="s">
        <v>416</v>
      </c>
      <c r="G324" s="270" t="s">
        <v>161</v>
      </c>
      <c r="H324" s="271">
        <v>99.959999999999994</v>
      </c>
      <c r="I324" s="272"/>
      <c r="J324" s="273">
        <f>ROUND(I324*H324,2)</f>
        <v>0</v>
      </c>
      <c r="K324" s="269" t="s">
        <v>162</v>
      </c>
      <c r="L324" s="274"/>
      <c r="M324" s="275" t="s">
        <v>19</v>
      </c>
      <c r="N324" s="276" t="s">
        <v>45</v>
      </c>
      <c r="O324" s="86"/>
      <c r="P324" s="224">
        <f>O324*H324</f>
        <v>0</v>
      </c>
      <c r="Q324" s="224">
        <v>0.13600000000000001</v>
      </c>
      <c r="R324" s="224">
        <f>Q324*H324</f>
        <v>13.59456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211</v>
      </c>
      <c r="AT324" s="226" t="s">
        <v>275</v>
      </c>
      <c r="AU324" s="226" t="s">
        <v>82</v>
      </c>
      <c r="AY324" s="19" t="s">
        <v>156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163</v>
      </c>
      <c r="BM324" s="226" t="s">
        <v>417</v>
      </c>
    </row>
    <row r="325" s="13" customFormat="1">
      <c r="A325" s="13"/>
      <c r="B325" s="235"/>
      <c r="C325" s="236"/>
      <c r="D325" s="233" t="s">
        <v>169</v>
      </c>
      <c r="E325" s="237" t="s">
        <v>19</v>
      </c>
      <c r="F325" s="238" t="s">
        <v>324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169</v>
      </c>
      <c r="AU325" s="244" t="s">
        <v>82</v>
      </c>
      <c r="AV325" s="13" t="s">
        <v>80</v>
      </c>
      <c r="AW325" s="13" t="s">
        <v>35</v>
      </c>
      <c r="AX325" s="13" t="s">
        <v>74</v>
      </c>
      <c r="AY325" s="244" t="s">
        <v>156</v>
      </c>
    </row>
    <row r="326" s="14" customFormat="1">
      <c r="A326" s="14"/>
      <c r="B326" s="245"/>
      <c r="C326" s="246"/>
      <c r="D326" s="233" t="s">
        <v>169</v>
      </c>
      <c r="E326" s="247" t="s">
        <v>19</v>
      </c>
      <c r="F326" s="248" t="s">
        <v>418</v>
      </c>
      <c r="G326" s="246"/>
      <c r="H326" s="249">
        <v>99.959999999999994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169</v>
      </c>
      <c r="AU326" s="255" t="s">
        <v>82</v>
      </c>
      <c r="AV326" s="14" t="s">
        <v>82</v>
      </c>
      <c r="AW326" s="14" t="s">
        <v>35</v>
      </c>
      <c r="AX326" s="14" t="s">
        <v>74</v>
      </c>
      <c r="AY326" s="255" t="s">
        <v>156</v>
      </c>
    </row>
    <row r="327" s="15" customFormat="1">
      <c r="A327" s="15"/>
      <c r="B327" s="256"/>
      <c r="C327" s="257"/>
      <c r="D327" s="233" t="s">
        <v>169</v>
      </c>
      <c r="E327" s="258" t="s">
        <v>19</v>
      </c>
      <c r="F327" s="259" t="s">
        <v>172</v>
      </c>
      <c r="G327" s="257"/>
      <c r="H327" s="260">
        <v>99.959999999999994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169</v>
      </c>
      <c r="AU327" s="266" t="s">
        <v>82</v>
      </c>
      <c r="AV327" s="15" t="s">
        <v>163</v>
      </c>
      <c r="AW327" s="15" t="s">
        <v>35</v>
      </c>
      <c r="AX327" s="15" t="s">
        <v>80</v>
      </c>
      <c r="AY327" s="266" t="s">
        <v>156</v>
      </c>
    </row>
    <row r="328" s="2" customFormat="1" ht="33" customHeight="1">
      <c r="A328" s="40"/>
      <c r="B328" s="41"/>
      <c r="C328" s="215" t="s">
        <v>419</v>
      </c>
      <c r="D328" s="215" t="s">
        <v>158</v>
      </c>
      <c r="E328" s="216" t="s">
        <v>420</v>
      </c>
      <c r="F328" s="217" t="s">
        <v>421</v>
      </c>
      <c r="G328" s="218" t="s">
        <v>161</v>
      </c>
      <c r="H328" s="219">
        <v>80</v>
      </c>
      <c r="I328" s="220"/>
      <c r="J328" s="221">
        <f>ROUND(I328*H328,2)</f>
        <v>0</v>
      </c>
      <c r="K328" s="217" t="s">
        <v>162</v>
      </c>
      <c r="L328" s="46"/>
      <c r="M328" s="222" t="s">
        <v>19</v>
      </c>
      <c r="N328" s="223" t="s">
        <v>45</v>
      </c>
      <c r="O328" s="86"/>
      <c r="P328" s="224">
        <f>O328*H328</f>
        <v>0</v>
      </c>
      <c r="Q328" s="224">
        <v>0.1837</v>
      </c>
      <c r="R328" s="224">
        <f>Q328*H328</f>
        <v>14.696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163</v>
      </c>
      <c r="AT328" s="226" t="s">
        <v>158</v>
      </c>
      <c r="AU328" s="226" t="s">
        <v>82</v>
      </c>
      <c r="AY328" s="19" t="s">
        <v>156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163</v>
      </c>
      <c r="BM328" s="226" t="s">
        <v>422</v>
      </c>
    </row>
    <row r="329" s="2" customFormat="1">
      <c r="A329" s="40"/>
      <c r="B329" s="41"/>
      <c r="C329" s="42"/>
      <c r="D329" s="228" t="s">
        <v>165</v>
      </c>
      <c r="E329" s="42"/>
      <c r="F329" s="229" t="s">
        <v>423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165</v>
      </c>
      <c r="AU329" s="19" t="s">
        <v>82</v>
      </c>
    </row>
    <row r="330" s="2" customFormat="1">
      <c r="A330" s="40"/>
      <c r="B330" s="41"/>
      <c r="C330" s="42"/>
      <c r="D330" s="233" t="s">
        <v>167</v>
      </c>
      <c r="E330" s="42"/>
      <c r="F330" s="234" t="s">
        <v>424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167</v>
      </c>
      <c r="AU330" s="19" t="s">
        <v>82</v>
      </c>
    </row>
    <row r="331" s="13" customFormat="1">
      <c r="A331" s="13"/>
      <c r="B331" s="235"/>
      <c r="C331" s="236"/>
      <c r="D331" s="233" t="s">
        <v>169</v>
      </c>
      <c r="E331" s="237" t="s">
        <v>19</v>
      </c>
      <c r="F331" s="238" t="s">
        <v>198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169</v>
      </c>
      <c r="AU331" s="244" t="s">
        <v>82</v>
      </c>
      <c r="AV331" s="13" t="s">
        <v>80</v>
      </c>
      <c r="AW331" s="13" t="s">
        <v>35</v>
      </c>
      <c r="AX331" s="13" t="s">
        <v>74</v>
      </c>
      <c r="AY331" s="244" t="s">
        <v>156</v>
      </c>
    </row>
    <row r="332" s="14" customFormat="1">
      <c r="A332" s="14"/>
      <c r="B332" s="245"/>
      <c r="C332" s="246"/>
      <c r="D332" s="233" t="s">
        <v>169</v>
      </c>
      <c r="E332" s="247" t="s">
        <v>19</v>
      </c>
      <c r="F332" s="248" t="s">
        <v>199</v>
      </c>
      <c r="G332" s="246"/>
      <c r="H332" s="249">
        <v>80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169</v>
      </c>
      <c r="AU332" s="255" t="s">
        <v>82</v>
      </c>
      <c r="AV332" s="14" t="s">
        <v>82</v>
      </c>
      <c r="AW332" s="14" t="s">
        <v>35</v>
      </c>
      <c r="AX332" s="14" t="s">
        <v>80</v>
      </c>
      <c r="AY332" s="255" t="s">
        <v>156</v>
      </c>
    </row>
    <row r="333" s="12" customFormat="1" ht="22.8" customHeight="1">
      <c r="A333" s="12"/>
      <c r="B333" s="199"/>
      <c r="C333" s="200"/>
      <c r="D333" s="201" t="s">
        <v>73</v>
      </c>
      <c r="E333" s="213" t="s">
        <v>211</v>
      </c>
      <c r="F333" s="213" t="s">
        <v>425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SUM(P334:P415)</f>
        <v>0</v>
      </c>
      <c r="Q333" s="207"/>
      <c r="R333" s="208">
        <f>SUM(R334:R415)</f>
        <v>43.689689100000002</v>
      </c>
      <c r="S333" s="207"/>
      <c r="T333" s="209">
        <f>SUM(T334:T415)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80</v>
      </c>
      <c r="AT333" s="211" t="s">
        <v>73</v>
      </c>
      <c r="AU333" s="211" t="s">
        <v>80</v>
      </c>
      <c r="AY333" s="210" t="s">
        <v>156</v>
      </c>
      <c r="BK333" s="212">
        <f>SUM(BK334:BK415)</f>
        <v>0</v>
      </c>
    </row>
    <row r="334" s="2" customFormat="1" ht="16.5" customHeight="1">
      <c r="A334" s="40"/>
      <c r="B334" s="41"/>
      <c r="C334" s="215" t="s">
        <v>426</v>
      </c>
      <c r="D334" s="215" t="s">
        <v>158</v>
      </c>
      <c r="E334" s="216" t="s">
        <v>427</v>
      </c>
      <c r="F334" s="217" t="s">
        <v>428</v>
      </c>
      <c r="G334" s="218" t="s">
        <v>223</v>
      </c>
      <c r="H334" s="219">
        <v>14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45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163</v>
      </c>
      <c r="AT334" s="226" t="s">
        <v>158</v>
      </c>
      <c r="AU334" s="226" t="s">
        <v>82</v>
      </c>
      <c r="AY334" s="19" t="s">
        <v>156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163</v>
      </c>
      <c r="BM334" s="226" t="s">
        <v>429</v>
      </c>
    </row>
    <row r="335" s="13" customFormat="1">
      <c r="A335" s="13"/>
      <c r="B335" s="235"/>
      <c r="C335" s="236"/>
      <c r="D335" s="233" t="s">
        <v>169</v>
      </c>
      <c r="E335" s="237" t="s">
        <v>19</v>
      </c>
      <c r="F335" s="238" t="s">
        <v>430</v>
      </c>
      <c r="G335" s="236"/>
      <c r="H335" s="237" t="s">
        <v>19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169</v>
      </c>
      <c r="AU335" s="244" t="s">
        <v>82</v>
      </c>
      <c r="AV335" s="13" t="s">
        <v>80</v>
      </c>
      <c r="AW335" s="13" t="s">
        <v>35</v>
      </c>
      <c r="AX335" s="13" t="s">
        <v>74</v>
      </c>
      <c r="AY335" s="244" t="s">
        <v>156</v>
      </c>
    </row>
    <row r="336" s="14" customFormat="1">
      <c r="A336" s="14"/>
      <c r="B336" s="245"/>
      <c r="C336" s="246"/>
      <c r="D336" s="233" t="s">
        <v>169</v>
      </c>
      <c r="E336" s="247" t="s">
        <v>19</v>
      </c>
      <c r="F336" s="248" t="s">
        <v>264</v>
      </c>
      <c r="G336" s="246"/>
      <c r="H336" s="249">
        <v>14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169</v>
      </c>
      <c r="AU336" s="255" t="s">
        <v>82</v>
      </c>
      <c r="AV336" s="14" t="s">
        <v>82</v>
      </c>
      <c r="AW336" s="14" t="s">
        <v>35</v>
      </c>
      <c r="AX336" s="14" t="s">
        <v>74</v>
      </c>
      <c r="AY336" s="255" t="s">
        <v>156</v>
      </c>
    </row>
    <row r="337" s="15" customFormat="1">
      <c r="A337" s="15"/>
      <c r="B337" s="256"/>
      <c r="C337" s="257"/>
      <c r="D337" s="233" t="s">
        <v>169</v>
      </c>
      <c r="E337" s="258" t="s">
        <v>19</v>
      </c>
      <c r="F337" s="259" t="s">
        <v>172</v>
      </c>
      <c r="G337" s="257"/>
      <c r="H337" s="260">
        <v>14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169</v>
      </c>
      <c r="AU337" s="266" t="s">
        <v>82</v>
      </c>
      <c r="AV337" s="15" t="s">
        <v>163</v>
      </c>
      <c r="AW337" s="15" t="s">
        <v>35</v>
      </c>
      <c r="AX337" s="15" t="s">
        <v>80</v>
      </c>
      <c r="AY337" s="266" t="s">
        <v>156</v>
      </c>
    </row>
    <row r="338" s="2" customFormat="1" ht="16.5" customHeight="1">
      <c r="A338" s="40"/>
      <c r="B338" s="41"/>
      <c r="C338" s="215" t="s">
        <v>431</v>
      </c>
      <c r="D338" s="215" t="s">
        <v>158</v>
      </c>
      <c r="E338" s="216" t="s">
        <v>432</v>
      </c>
      <c r="F338" s="217" t="s">
        <v>433</v>
      </c>
      <c r="G338" s="218" t="s">
        <v>214</v>
      </c>
      <c r="H338" s="219">
        <v>91</v>
      </c>
      <c r="I338" s="220"/>
      <c r="J338" s="221">
        <f>ROUND(I338*H338,2)</f>
        <v>0</v>
      </c>
      <c r="K338" s="217" t="s">
        <v>162</v>
      </c>
      <c r="L338" s="46"/>
      <c r="M338" s="222" t="s">
        <v>19</v>
      </c>
      <c r="N338" s="223" t="s">
        <v>45</v>
      </c>
      <c r="O338" s="86"/>
      <c r="P338" s="224">
        <f>O338*H338</f>
        <v>0</v>
      </c>
      <c r="Q338" s="224">
        <v>1.0000000000000001E-05</v>
      </c>
      <c r="R338" s="224">
        <f>Q338*H338</f>
        <v>0.00091000000000000011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163</v>
      </c>
      <c r="AT338" s="226" t="s">
        <v>158</v>
      </c>
      <c r="AU338" s="226" t="s">
        <v>82</v>
      </c>
      <c r="AY338" s="19" t="s">
        <v>156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163</v>
      </c>
      <c r="BM338" s="226" t="s">
        <v>434</v>
      </c>
    </row>
    <row r="339" s="2" customFormat="1">
      <c r="A339" s="40"/>
      <c r="B339" s="41"/>
      <c r="C339" s="42"/>
      <c r="D339" s="228" t="s">
        <v>165</v>
      </c>
      <c r="E339" s="42"/>
      <c r="F339" s="229" t="s">
        <v>435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165</v>
      </c>
      <c r="AU339" s="19" t="s">
        <v>82</v>
      </c>
    </row>
    <row r="340" s="13" customFormat="1">
      <c r="A340" s="13"/>
      <c r="B340" s="235"/>
      <c r="C340" s="236"/>
      <c r="D340" s="233" t="s">
        <v>169</v>
      </c>
      <c r="E340" s="237" t="s">
        <v>19</v>
      </c>
      <c r="F340" s="238" t="s">
        <v>260</v>
      </c>
      <c r="G340" s="236"/>
      <c r="H340" s="237" t="s">
        <v>19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169</v>
      </c>
      <c r="AU340" s="244" t="s">
        <v>82</v>
      </c>
      <c r="AV340" s="13" t="s">
        <v>80</v>
      </c>
      <c r="AW340" s="13" t="s">
        <v>35</v>
      </c>
      <c r="AX340" s="13" t="s">
        <v>74</v>
      </c>
      <c r="AY340" s="244" t="s">
        <v>156</v>
      </c>
    </row>
    <row r="341" s="14" customFormat="1">
      <c r="A341" s="14"/>
      <c r="B341" s="245"/>
      <c r="C341" s="246"/>
      <c r="D341" s="233" t="s">
        <v>169</v>
      </c>
      <c r="E341" s="247" t="s">
        <v>19</v>
      </c>
      <c r="F341" s="248" t="s">
        <v>436</v>
      </c>
      <c r="G341" s="246"/>
      <c r="H341" s="249">
        <v>91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169</v>
      </c>
      <c r="AU341" s="255" t="s">
        <v>82</v>
      </c>
      <c r="AV341" s="14" t="s">
        <v>82</v>
      </c>
      <c r="AW341" s="14" t="s">
        <v>35</v>
      </c>
      <c r="AX341" s="14" t="s">
        <v>74</v>
      </c>
      <c r="AY341" s="255" t="s">
        <v>156</v>
      </c>
    </row>
    <row r="342" s="15" customFormat="1">
      <c r="A342" s="15"/>
      <c r="B342" s="256"/>
      <c r="C342" s="257"/>
      <c r="D342" s="233" t="s">
        <v>169</v>
      </c>
      <c r="E342" s="258" t="s">
        <v>19</v>
      </c>
      <c r="F342" s="259" t="s">
        <v>172</v>
      </c>
      <c r="G342" s="257"/>
      <c r="H342" s="260">
        <v>91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169</v>
      </c>
      <c r="AU342" s="266" t="s">
        <v>82</v>
      </c>
      <c r="AV342" s="15" t="s">
        <v>163</v>
      </c>
      <c r="AW342" s="15" t="s">
        <v>35</v>
      </c>
      <c r="AX342" s="15" t="s">
        <v>80</v>
      </c>
      <c r="AY342" s="266" t="s">
        <v>156</v>
      </c>
    </row>
    <row r="343" s="2" customFormat="1" ht="16.5" customHeight="1">
      <c r="A343" s="40"/>
      <c r="B343" s="41"/>
      <c r="C343" s="267" t="s">
        <v>437</v>
      </c>
      <c r="D343" s="267" t="s">
        <v>275</v>
      </c>
      <c r="E343" s="268" t="s">
        <v>438</v>
      </c>
      <c r="F343" s="269" t="s">
        <v>439</v>
      </c>
      <c r="G343" s="270" t="s">
        <v>214</v>
      </c>
      <c r="H343" s="271">
        <v>93.730000000000004</v>
      </c>
      <c r="I343" s="272"/>
      <c r="J343" s="273">
        <f>ROUND(I343*H343,2)</f>
        <v>0</v>
      </c>
      <c r="K343" s="269" t="s">
        <v>162</v>
      </c>
      <c r="L343" s="274"/>
      <c r="M343" s="275" t="s">
        <v>19</v>
      </c>
      <c r="N343" s="276" t="s">
        <v>45</v>
      </c>
      <c r="O343" s="86"/>
      <c r="P343" s="224">
        <f>O343*H343</f>
        <v>0</v>
      </c>
      <c r="Q343" s="224">
        <v>0.0026700000000000001</v>
      </c>
      <c r="R343" s="224">
        <f>Q343*H343</f>
        <v>0.25025910000000001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211</v>
      </c>
      <c r="AT343" s="226" t="s">
        <v>275</v>
      </c>
      <c r="AU343" s="226" t="s">
        <v>82</v>
      </c>
      <c r="AY343" s="19" t="s">
        <v>156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163</v>
      </c>
      <c r="BM343" s="226" t="s">
        <v>440</v>
      </c>
    </row>
    <row r="344" s="14" customFormat="1">
      <c r="A344" s="14"/>
      <c r="B344" s="245"/>
      <c r="C344" s="246"/>
      <c r="D344" s="233" t="s">
        <v>169</v>
      </c>
      <c r="E344" s="247" t="s">
        <v>19</v>
      </c>
      <c r="F344" s="248" t="s">
        <v>441</v>
      </c>
      <c r="G344" s="246"/>
      <c r="H344" s="249">
        <v>93.730000000000004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169</v>
      </c>
      <c r="AU344" s="255" t="s">
        <v>82</v>
      </c>
      <c r="AV344" s="14" t="s">
        <v>82</v>
      </c>
      <c r="AW344" s="14" t="s">
        <v>35</v>
      </c>
      <c r="AX344" s="14" t="s">
        <v>80</v>
      </c>
      <c r="AY344" s="255" t="s">
        <v>156</v>
      </c>
    </row>
    <row r="345" s="2" customFormat="1" ht="21.75" customHeight="1">
      <c r="A345" s="40"/>
      <c r="B345" s="41"/>
      <c r="C345" s="215" t="s">
        <v>442</v>
      </c>
      <c r="D345" s="215" t="s">
        <v>158</v>
      </c>
      <c r="E345" s="216" t="s">
        <v>443</v>
      </c>
      <c r="F345" s="217" t="s">
        <v>444</v>
      </c>
      <c r="G345" s="218" t="s">
        <v>445</v>
      </c>
      <c r="H345" s="219">
        <v>72</v>
      </c>
      <c r="I345" s="220"/>
      <c r="J345" s="221">
        <f>ROUND(I345*H345,2)</f>
        <v>0</v>
      </c>
      <c r="K345" s="217" t="s">
        <v>162</v>
      </c>
      <c r="L345" s="46"/>
      <c r="M345" s="222" t="s">
        <v>19</v>
      </c>
      <c r="N345" s="223" t="s">
        <v>45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163</v>
      </c>
      <c r="AT345" s="226" t="s">
        <v>158</v>
      </c>
      <c r="AU345" s="226" t="s">
        <v>82</v>
      </c>
      <c r="AY345" s="19" t="s">
        <v>156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163</v>
      </c>
      <c r="BM345" s="226" t="s">
        <v>446</v>
      </c>
    </row>
    <row r="346" s="2" customFormat="1">
      <c r="A346" s="40"/>
      <c r="B346" s="41"/>
      <c r="C346" s="42"/>
      <c r="D346" s="228" t="s">
        <v>165</v>
      </c>
      <c r="E346" s="42"/>
      <c r="F346" s="229" t="s">
        <v>447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165</v>
      </c>
      <c r="AU346" s="19" t="s">
        <v>82</v>
      </c>
    </row>
    <row r="347" s="13" customFormat="1">
      <c r="A347" s="13"/>
      <c r="B347" s="235"/>
      <c r="C347" s="236"/>
      <c r="D347" s="233" t="s">
        <v>169</v>
      </c>
      <c r="E347" s="237" t="s">
        <v>19</v>
      </c>
      <c r="F347" s="238" t="s">
        <v>448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169</v>
      </c>
      <c r="AU347" s="244" t="s">
        <v>82</v>
      </c>
      <c r="AV347" s="13" t="s">
        <v>80</v>
      </c>
      <c r="AW347" s="13" t="s">
        <v>35</v>
      </c>
      <c r="AX347" s="13" t="s">
        <v>74</v>
      </c>
      <c r="AY347" s="244" t="s">
        <v>156</v>
      </c>
    </row>
    <row r="348" s="14" customFormat="1">
      <c r="A348" s="14"/>
      <c r="B348" s="245"/>
      <c r="C348" s="246"/>
      <c r="D348" s="233" t="s">
        <v>169</v>
      </c>
      <c r="E348" s="247" t="s">
        <v>19</v>
      </c>
      <c r="F348" s="248" t="s">
        <v>449</v>
      </c>
      <c r="G348" s="246"/>
      <c r="H348" s="249">
        <v>72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169</v>
      </c>
      <c r="AU348" s="255" t="s">
        <v>82</v>
      </c>
      <c r="AV348" s="14" t="s">
        <v>82</v>
      </c>
      <c r="AW348" s="14" t="s">
        <v>35</v>
      </c>
      <c r="AX348" s="14" t="s">
        <v>74</v>
      </c>
      <c r="AY348" s="255" t="s">
        <v>156</v>
      </c>
    </row>
    <row r="349" s="15" customFormat="1">
      <c r="A349" s="15"/>
      <c r="B349" s="256"/>
      <c r="C349" s="257"/>
      <c r="D349" s="233" t="s">
        <v>169</v>
      </c>
      <c r="E349" s="258" t="s">
        <v>19</v>
      </c>
      <c r="F349" s="259" t="s">
        <v>172</v>
      </c>
      <c r="G349" s="257"/>
      <c r="H349" s="260">
        <v>72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169</v>
      </c>
      <c r="AU349" s="266" t="s">
        <v>82</v>
      </c>
      <c r="AV349" s="15" t="s">
        <v>163</v>
      </c>
      <c r="AW349" s="15" t="s">
        <v>35</v>
      </c>
      <c r="AX349" s="15" t="s">
        <v>80</v>
      </c>
      <c r="AY349" s="266" t="s">
        <v>156</v>
      </c>
    </row>
    <row r="350" s="2" customFormat="1" ht="16.5" customHeight="1">
      <c r="A350" s="40"/>
      <c r="B350" s="41"/>
      <c r="C350" s="267" t="s">
        <v>450</v>
      </c>
      <c r="D350" s="267" t="s">
        <v>275</v>
      </c>
      <c r="E350" s="268" t="s">
        <v>451</v>
      </c>
      <c r="F350" s="269" t="s">
        <v>452</v>
      </c>
      <c r="G350" s="270" t="s">
        <v>445</v>
      </c>
      <c r="H350" s="271">
        <v>72</v>
      </c>
      <c r="I350" s="272"/>
      <c r="J350" s="273">
        <f>ROUND(I350*H350,2)</f>
        <v>0</v>
      </c>
      <c r="K350" s="269" t="s">
        <v>162</v>
      </c>
      <c r="L350" s="274"/>
      <c r="M350" s="275" t="s">
        <v>19</v>
      </c>
      <c r="N350" s="276" t="s">
        <v>45</v>
      </c>
      <c r="O350" s="86"/>
      <c r="P350" s="224">
        <f>O350*H350</f>
        <v>0</v>
      </c>
      <c r="Q350" s="224">
        <v>0.00064999999999999997</v>
      </c>
      <c r="R350" s="224">
        <f>Q350*H350</f>
        <v>0.046799999999999994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211</v>
      </c>
      <c r="AT350" s="226" t="s">
        <v>275</v>
      </c>
      <c r="AU350" s="226" t="s">
        <v>82</v>
      </c>
      <c r="AY350" s="19" t="s">
        <v>156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163</v>
      </c>
      <c r="BM350" s="226" t="s">
        <v>453</v>
      </c>
    </row>
    <row r="351" s="13" customFormat="1">
      <c r="A351" s="13"/>
      <c r="B351" s="235"/>
      <c r="C351" s="236"/>
      <c r="D351" s="233" t="s">
        <v>169</v>
      </c>
      <c r="E351" s="237" t="s">
        <v>19</v>
      </c>
      <c r="F351" s="238" t="s">
        <v>448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169</v>
      </c>
      <c r="AU351" s="244" t="s">
        <v>82</v>
      </c>
      <c r="AV351" s="13" t="s">
        <v>80</v>
      </c>
      <c r="AW351" s="13" t="s">
        <v>35</v>
      </c>
      <c r="AX351" s="13" t="s">
        <v>74</v>
      </c>
      <c r="AY351" s="244" t="s">
        <v>156</v>
      </c>
    </row>
    <row r="352" s="14" customFormat="1">
      <c r="A352" s="14"/>
      <c r="B352" s="245"/>
      <c r="C352" s="246"/>
      <c r="D352" s="233" t="s">
        <v>169</v>
      </c>
      <c r="E352" s="247" t="s">
        <v>19</v>
      </c>
      <c r="F352" s="248" t="s">
        <v>449</v>
      </c>
      <c r="G352" s="246"/>
      <c r="H352" s="249">
        <v>72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169</v>
      </c>
      <c r="AU352" s="255" t="s">
        <v>82</v>
      </c>
      <c r="AV352" s="14" t="s">
        <v>82</v>
      </c>
      <c r="AW352" s="14" t="s">
        <v>35</v>
      </c>
      <c r="AX352" s="14" t="s">
        <v>74</v>
      </c>
      <c r="AY352" s="255" t="s">
        <v>156</v>
      </c>
    </row>
    <row r="353" s="15" customFormat="1">
      <c r="A353" s="15"/>
      <c r="B353" s="256"/>
      <c r="C353" s="257"/>
      <c r="D353" s="233" t="s">
        <v>169</v>
      </c>
      <c r="E353" s="258" t="s">
        <v>19</v>
      </c>
      <c r="F353" s="259" t="s">
        <v>172</v>
      </c>
      <c r="G353" s="257"/>
      <c r="H353" s="260">
        <v>72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169</v>
      </c>
      <c r="AU353" s="266" t="s">
        <v>82</v>
      </c>
      <c r="AV353" s="15" t="s">
        <v>163</v>
      </c>
      <c r="AW353" s="15" t="s">
        <v>35</v>
      </c>
      <c r="AX353" s="15" t="s">
        <v>80</v>
      </c>
      <c r="AY353" s="266" t="s">
        <v>156</v>
      </c>
    </row>
    <row r="354" s="2" customFormat="1" ht="16.5" customHeight="1">
      <c r="A354" s="40"/>
      <c r="B354" s="41"/>
      <c r="C354" s="215" t="s">
        <v>454</v>
      </c>
      <c r="D354" s="215" t="s">
        <v>158</v>
      </c>
      <c r="E354" s="216" t="s">
        <v>455</v>
      </c>
      <c r="F354" s="217" t="s">
        <v>456</v>
      </c>
      <c r="G354" s="218" t="s">
        <v>445</v>
      </c>
      <c r="H354" s="219">
        <v>24</v>
      </c>
      <c r="I354" s="220"/>
      <c r="J354" s="221">
        <f>ROUND(I354*H354,2)</f>
        <v>0</v>
      </c>
      <c r="K354" s="217" t="s">
        <v>162</v>
      </c>
      <c r="L354" s="46"/>
      <c r="M354" s="222" t="s">
        <v>19</v>
      </c>
      <c r="N354" s="223" t="s">
        <v>45</v>
      </c>
      <c r="O354" s="86"/>
      <c r="P354" s="224">
        <f>O354*H354</f>
        <v>0</v>
      </c>
      <c r="Q354" s="224">
        <v>0.12422</v>
      </c>
      <c r="R354" s="224">
        <f>Q354*H354</f>
        <v>2.9812799999999999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163</v>
      </c>
      <c r="AT354" s="226" t="s">
        <v>158</v>
      </c>
      <c r="AU354" s="226" t="s">
        <v>82</v>
      </c>
      <c r="AY354" s="19" t="s">
        <v>156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163</v>
      </c>
      <c r="BM354" s="226" t="s">
        <v>457</v>
      </c>
    </row>
    <row r="355" s="2" customFormat="1">
      <c r="A355" s="40"/>
      <c r="B355" s="41"/>
      <c r="C355" s="42"/>
      <c r="D355" s="228" t="s">
        <v>165</v>
      </c>
      <c r="E355" s="42"/>
      <c r="F355" s="229" t="s">
        <v>458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165</v>
      </c>
      <c r="AU355" s="19" t="s">
        <v>82</v>
      </c>
    </row>
    <row r="356" s="13" customFormat="1">
      <c r="A356" s="13"/>
      <c r="B356" s="235"/>
      <c r="C356" s="236"/>
      <c r="D356" s="233" t="s">
        <v>169</v>
      </c>
      <c r="E356" s="237" t="s">
        <v>19</v>
      </c>
      <c r="F356" s="238" t="s">
        <v>459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169</v>
      </c>
      <c r="AU356" s="244" t="s">
        <v>82</v>
      </c>
      <c r="AV356" s="13" t="s">
        <v>80</v>
      </c>
      <c r="AW356" s="13" t="s">
        <v>35</v>
      </c>
      <c r="AX356" s="13" t="s">
        <v>74</v>
      </c>
      <c r="AY356" s="244" t="s">
        <v>156</v>
      </c>
    </row>
    <row r="357" s="14" customFormat="1">
      <c r="A357" s="14"/>
      <c r="B357" s="245"/>
      <c r="C357" s="246"/>
      <c r="D357" s="233" t="s">
        <v>169</v>
      </c>
      <c r="E357" s="247" t="s">
        <v>19</v>
      </c>
      <c r="F357" s="248" t="s">
        <v>341</v>
      </c>
      <c r="G357" s="246"/>
      <c r="H357" s="249">
        <v>24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169</v>
      </c>
      <c r="AU357" s="255" t="s">
        <v>82</v>
      </c>
      <c r="AV357" s="14" t="s">
        <v>82</v>
      </c>
      <c r="AW357" s="14" t="s">
        <v>35</v>
      </c>
      <c r="AX357" s="14" t="s">
        <v>74</v>
      </c>
      <c r="AY357" s="255" t="s">
        <v>156</v>
      </c>
    </row>
    <row r="358" s="15" customFormat="1">
      <c r="A358" s="15"/>
      <c r="B358" s="256"/>
      <c r="C358" s="257"/>
      <c r="D358" s="233" t="s">
        <v>169</v>
      </c>
      <c r="E358" s="258" t="s">
        <v>19</v>
      </c>
      <c r="F358" s="259" t="s">
        <v>172</v>
      </c>
      <c r="G358" s="257"/>
      <c r="H358" s="260">
        <v>24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169</v>
      </c>
      <c r="AU358" s="266" t="s">
        <v>82</v>
      </c>
      <c r="AV358" s="15" t="s">
        <v>163</v>
      </c>
      <c r="AW358" s="15" t="s">
        <v>35</v>
      </c>
      <c r="AX358" s="15" t="s">
        <v>80</v>
      </c>
      <c r="AY358" s="266" t="s">
        <v>156</v>
      </c>
    </row>
    <row r="359" s="2" customFormat="1" ht="16.5" customHeight="1">
      <c r="A359" s="40"/>
      <c r="B359" s="41"/>
      <c r="C359" s="267" t="s">
        <v>460</v>
      </c>
      <c r="D359" s="267" t="s">
        <v>275</v>
      </c>
      <c r="E359" s="268" t="s">
        <v>461</v>
      </c>
      <c r="F359" s="269" t="s">
        <v>462</v>
      </c>
      <c r="G359" s="270" t="s">
        <v>445</v>
      </c>
      <c r="H359" s="271">
        <v>24</v>
      </c>
      <c r="I359" s="272"/>
      <c r="J359" s="273">
        <f>ROUND(I359*H359,2)</f>
        <v>0</v>
      </c>
      <c r="K359" s="269" t="s">
        <v>162</v>
      </c>
      <c r="L359" s="274"/>
      <c r="M359" s="275" t="s">
        <v>19</v>
      </c>
      <c r="N359" s="276" t="s">
        <v>45</v>
      </c>
      <c r="O359" s="86"/>
      <c r="P359" s="224">
        <f>O359*H359</f>
        <v>0</v>
      </c>
      <c r="Q359" s="224">
        <v>0.071999999999999995</v>
      </c>
      <c r="R359" s="224">
        <f>Q359*H359</f>
        <v>1.7279999999999998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211</v>
      </c>
      <c r="AT359" s="226" t="s">
        <v>275</v>
      </c>
      <c r="AU359" s="226" t="s">
        <v>82</v>
      </c>
      <c r="AY359" s="19" t="s">
        <v>156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163</v>
      </c>
      <c r="BM359" s="226" t="s">
        <v>463</v>
      </c>
    </row>
    <row r="360" s="13" customFormat="1">
      <c r="A360" s="13"/>
      <c r="B360" s="235"/>
      <c r="C360" s="236"/>
      <c r="D360" s="233" t="s">
        <v>169</v>
      </c>
      <c r="E360" s="237" t="s">
        <v>19</v>
      </c>
      <c r="F360" s="238" t="s">
        <v>459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169</v>
      </c>
      <c r="AU360" s="244" t="s">
        <v>82</v>
      </c>
      <c r="AV360" s="13" t="s">
        <v>80</v>
      </c>
      <c r="AW360" s="13" t="s">
        <v>35</v>
      </c>
      <c r="AX360" s="13" t="s">
        <v>74</v>
      </c>
      <c r="AY360" s="244" t="s">
        <v>156</v>
      </c>
    </row>
    <row r="361" s="14" customFormat="1">
      <c r="A361" s="14"/>
      <c r="B361" s="245"/>
      <c r="C361" s="246"/>
      <c r="D361" s="233" t="s">
        <v>169</v>
      </c>
      <c r="E361" s="247" t="s">
        <v>19</v>
      </c>
      <c r="F361" s="248" t="s">
        <v>341</v>
      </c>
      <c r="G361" s="246"/>
      <c r="H361" s="249">
        <v>24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169</v>
      </c>
      <c r="AU361" s="255" t="s">
        <v>82</v>
      </c>
      <c r="AV361" s="14" t="s">
        <v>82</v>
      </c>
      <c r="AW361" s="14" t="s">
        <v>35</v>
      </c>
      <c r="AX361" s="14" t="s">
        <v>74</v>
      </c>
      <c r="AY361" s="255" t="s">
        <v>156</v>
      </c>
    </row>
    <row r="362" s="15" customFormat="1">
      <c r="A362" s="15"/>
      <c r="B362" s="256"/>
      <c r="C362" s="257"/>
      <c r="D362" s="233" t="s">
        <v>169</v>
      </c>
      <c r="E362" s="258" t="s">
        <v>19</v>
      </c>
      <c r="F362" s="259" t="s">
        <v>172</v>
      </c>
      <c r="G362" s="257"/>
      <c r="H362" s="260">
        <v>24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169</v>
      </c>
      <c r="AU362" s="266" t="s">
        <v>82</v>
      </c>
      <c r="AV362" s="15" t="s">
        <v>163</v>
      </c>
      <c r="AW362" s="15" t="s">
        <v>35</v>
      </c>
      <c r="AX362" s="15" t="s">
        <v>80</v>
      </c>
      <c r="AY362" s="266" t="s">
        <v>156</v>
      </c>
    </row>
    <row r="363" s="2" customFormat="1" ht="16.5" customHeight="1">
      <c r="A363" s="40"/>
      <c r="B363" s="41"/>
      <c r="C363" s="215" t="s">
        <v>464</v>
      </c>
      <c r="D363" s="215" t="s">
        <v>158</v>
      </c>
      <c r="E363" s="216" t="s">
        <v>465</v>
      </c>
      <c r="F363" s="217" t="s">
        <v>466</v>
      </c>
      <c r="G363" s="218" t="s">
        <v>445</v>
      </c>
      <c r="H363" s="219">
        <v>24</v>
      </c>
      <c r="I363" s="220"/>
      <c r="J363" s="221">
        <f>ROUND(I363*H363,2)</f>
        <v>0</v>
      </c>
      <c r="K363" s="217" t="s">
        <v>162</v>
      </c>
      <c r="L363" s="46"/>
      <c r="M363" s="222" t="s">
        <v>19</v>
      </c>
      <c r="N363" s="223" t="s">
        <v>45</v>
      </c>
      <c r="O363" s="86"/>
      <c r="P363" s="224">
        <f>O363*H363</f>
        <v>0</v>
      </c>
      <c r="Q363" s="224">
        <v>0.02972</v>
      </c>
      <c r="R363" s="224">
        <f>Q363*H363</f>
        <v>0.71328000000000003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163</v>
      </c>
      <c r="AT363" s="226" t="s">
        <v>158</v>
      </c>
      <c r="AU363" s="226" t="s">
        <v>82</v>
      </c>
      <c r="AY363" s="19" t="s">
        <v>156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163</v>
      </c>
      <c r="BM363" s="226" t="s">
        <v>467</v>
      </c>
    </row>
    <row r="364" s="2" customFormat="1">
      <c r="A364" s="40"/>
      <c r="B364" s="41"/>
      <c r="C364" s="42"/>
      <c r="D364" s="228" t="s">
        <v>165</v>
      </c>
      <c r="E364" s="42"/>
      <c r="F364" s="229" t="s">
        <v>468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165</v>
      </c>
      <c r="AU364" s="19" t="s">
        <v>82</v>
      </c>
    </row>
    <row r="365" s="13" customFormat="1">
      <c r="A365" s="13"/>
      <c r="B365" s="235"/>
      <c r="C365" s="236"/>
      <c r="D365" s="233" t="s">
        <v>169</v>
      </c>
      <c r="E365" s="237" t="s">
        <v>19</v>
      </c>
      <c r="F365" s="238" t="s">
        <v>459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169</v>
      </c>
      <c r="AU365" s="244" t="s">
        <v>82</v>
      </c>
      <c r="AV365" s="13" t="s">
        <v>80</v>
      </c>
      <c r="AW365" s="13" t="s">
        <v>35</v>
      </c>
      <c r="AX365" s="13" t="s">
        <v>74</v>
      </c>
      <c r="AY365" s="244" t="s">
        <v>156</v>
      </c>
    </row>
    <row r="366" s="14" customFormat="1">
      <c r="A366" s="14"/>
      <c r="B366" s="245"/>
      <c r="C366" s="246"/>
      <c r="D366" s="233" t="s">
        <v>169</v>
      </c>
      <c r="E366" s="247" t="s">
        <v>19</v>
      </c>
      <c r="F366" s="248" t="s">
        <v>341</v>
      </c>
      <c r="G366" s="246"/>
      <c r="H366" s="249">
        <v>24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169</v>
      </c>
      <c r="AU366" s="255" t="s">
        <v>82</v>
      </c>
      <c r="AV366" s="14" t="s">
        <v>82</v>
      </c>
      <c r="AW366" s="14" t="s">
        <v>35</v>
      </c>
      <c r="AX366" s="14" t="s">
        <v>74</v>
      </c>
      <c r="AY366" s="255" t="s">
        <v>156</v>
      </c>
    </row>
    <row r="367" s="15" customFormat="1">
      <c r="A367" s="15"/>
      <c r="B367" s="256"/>
      <c r="C367" s="257"/>
      <c r="D367" s="233" t="s">
        <v>169</v>
      </c>
      <c r="E367" s="258" t="s">
        <v>19</v>
      </c>
      <c r="F367" s="259" t="s">
        <v>172</v>
      </c>
      <c r="G367" s="257"/>
      <c r="H367" s="260">
        <v>24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169</v>
      </c>
      <c r="AU367" s="266" t="s">
        <v>82</v>
      </c>
      <c r="AV367" s="15" t="s">
        <v>163</v>
      </c>
      <c r="AW367" s="15" t="s">
        <v>35</v>
      </c>
      <c r="AX367" s="15" t="s">
        <v>80</v>
      </c>
      <c r="AY367" s="266" t="s">
        <v>156</v>
      </c>
    </row>
    <row r="368" s="2" customFormat="1" ht="21.75" customHeight="1">
      <c r="A368" s="40"/>
      <c r="B368" s="41"/>
      <c r="C368" s="267" t="s">
        <v>469</v>
      </c>
      <c r="D368" s="267" t="s">
        <v>275</v>
      </c>
      <c r="E368" s="268" t="s">
        <v>470</v>
      </c>
      <c r="F368" s="269" t="s">
        <v>471</v>
      </c>
      <c r="G368" s="270" t="s">
        <v>445</v>
      </c>
      <c r="H368" s="271">
        <v>24</v>
      </c>
      <c r="I368" s="272"/>
      <c r="J368" s="273">
        <f>ROUND(I368*H368,2)</f>
        <v>0</v>
      </c>
      <c r="K368" s="269" t="s">
        <v>162</v>
      </c>
      <c r="L368" s="274"/>
      <c r="M368" s="275" t="s">
        <v>19</v>
      </c>
      <c r="N368" s="276" t="s">
        <v>45</v>
      </c>
      <c r="O368" s="86"/>
      <c r="P368" s="224">
        <f>O368*H368</f>
        <v>0</v>
      </c>
      <c r="Q368" s="224">
        <v>0.29799999999999999</v>
      </c>
      <c r="R368" s="224">
        <f>Q368*H368</f>
        <v>7.1519999999999992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211</v>
      </c>
      <c r="AT368" s="226" t="s">
        <v>275</v>
      </c>
      <c r="AU368" s="226" t="s">
        <v>82</v>
      </c>
      <c r="AY368" s="19" t="s">
        <v>156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163</v>
      </c>
      <c r="BM368" s="226" t="s">
        <v>472</v>
      </c>
    </row>
    <row r="369" s="13" customFormat="1">
      <c r="A369" s="13"/>
      <c r="B369" s="235"/>
      <c r="C369" s="236"/>
      <c r="D369" s="233" t="s">
        <v>169</v>
      </c>
      <c r="E369" s="237" t="s">
        <v>19</v>
      </c>
      <c r="F369" s="238" t="s">
        <v>459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169</v>
      </c>
      <c r="AU369" s="244" t="s">
        <v>82</v>
      </c>
      <c r="AV369" s="13" t="s">
        <v>80</v>
      </c>
      <c r="AW369" s="13" t="s">
        <v>35</v>
      </c>
      <c r="AX369" s="13" t="s">
        <v>74</v>
      </c>
      <c r="AY369" s="244" t="s">
        <v>156</v>
      </c>
    </row>
    <row r="370" s="14" customFormat="1">
      <c r="A370" s="14"/>
      <c r="B370" s="245"/>
      <c r="C370" s="246"/>
      <c r="D370" s="233" t="s">
        <v>169</v>
      </c>
      <c r="E370" s="247" t="s">
        <v>19</v>
      </c>
      <c r="F370" s="248" t="s">
        <v>341</v>
      </c>
      <c r="G370" s="246"/>
      <c r="H370" s="249">
        <v>24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169</v>
      </c>
      <c r="AU370" s="255" t="s">
        <v>82</v>
      </c>
      <c r="AV370" s="14" t="s">
        <v>82</v>
      </c>
      <c r="AW370" s="14" t="s">
        <v>35</v>
      </c>
      <c r="AX370" s="14" t="s">
        <v>74</v>
      </c>
      <c r="AY370" s="255" t="s">
        <v>156</v>
      </c>
    </row>
    <row r="371" s="15" customFormat="1">
      <c r="A371" s="15"/>
      <c r="B371" s="256"/>
      <c r="C371" s="257"/>
      <c r="D371" s="233" t="s">
        <v>169</v>
      </c>
      <c r="E371" s="258" t="s">
        <v>19</v>
      </c>
      <c r="F371" s="259" t="s">
        <v>172</v>
      </c>
      <c r="G371" s="257"/>
      <c r="H371" s="260">
        <v>24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169</v>
      </c>
      <c r="AU371" s="266" t="s">
        <v>82</v>
      </c>
      <c r="AV371" s="15" t="s">
        <v>163</v>
      </c>
      <c r="AW371" s="15" t="s">
        <v>35</v>
      </c>
      <c r="AX371" s="15" t="s">
        <v>80</v>
      </c>
      <c r="AY371" s="266" t="s">
        <v>156</v>
      </c>
    </row>
    <row r="372" s="2" customFormat="1" ht="16.5" customHeight="1">
      <c r="A372" s="40"/>
      <c r="B372" s="41"/>
      <c r="C372" s="215" t="s">
        <v>473</v>
      </c>
      <c r="D372" s="215" t="s">
        <v>158</v>
      </c>
      <c r="E372" s="216" t="s">
        <v>474</v>
      </c>
      <c r="F372" s="217" t="s">
        <v>475</v>
      </c>
      <c r="G372" s="218" t="s">
        <v>445</v>
      </c>
      <c r="H372" s="219">
        <v>24</v>
      </c>
      <c r="I372" s="220"/>
      <c r="J372" s="221">
        <f>ROUND(I372*H372,2)</f>
        <v>0</v>
      </c>
      <c r="K372" s="217" t="s">
        <v>162</v>
      </c>
      <c r="L372" s="46"/>
      <c r="M372" s="222" t="s">
        <v>19</v>
      </c>
      <c r="N372" s="223" t="s">
        <v>45</v>
      </c>
      <c r="O372" s="86"/>
      <c r="P372" s="224">
        <f>O372*H372</f>
        <v>0</v>
      </c>
      <c r="Q372" s="224">
        <v>0.030759999999999999</v>
      </c>
      <c r="R372" s="224">
        <f>Q372*H372</f>
        <v>0.73824000000000001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163</v>
      </c>
      <c r="AT372" s="226" t="s">
        <v>158</v>
      </c>
      <c r="AU372" s="226" t="s">
        <v>82</v>
      </c>
      <c r="AY372" s="19" t="s">
        <v>156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163</v>
      </c>
      <c r="BM372" s="226" t="s">
        <v>476</v>
      </c>
    </row>
    <row r="373" s="2" customFormat="1">
      <c r="A373" s="40"/>
      <c r="B373" s="41"/>
      <c r="C373" s="42"/>
      <c r="D373" s="228" t="s">
        <v>165</v>
      </c>
      <c r="E373" s="42"/>
      <c r="F373" s="229" t="s">
        <v>477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165</v>
      </c>
      <c r="AU373" s="19" t="s">
        <v>82</v>
      </c>
    </row>
    <row r="374" s="13" customFormat="1">
      <c r="A374" s="13"/>
      <c r="B374" s="235"/>
      <c r="C374" s="236"/>
      <c r="D374" s="233" t="s">
        <v>169</v>
      </c>
      <c r="E374" s="237" t="s">
        <v>19</v>
      </c>
      <c r="F374" s="238" t="s">
        <v>459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169</v>
      </c>
      <c r="AU374" s="244" t="s">
        <v>82</v>
      </c>
      <c r="AV374" s="13" t="s">
        <v>80</v>
      </c>
      <c r="AW374" s="13" t="s">
        <v>35</v>
      </c>
      <c r="AX374" s="13" t="s">
        <v>74</v>
      </c>
      <c r="AY374" s="244" t="s">
        <v>156</v>
      </c>
    </row>
    <row r="375" s="14" customFormat="1">
      <c r="A375" s="14"/>
      <c r="B375" s="245"/>
      <c r="C375" s="246"/>
      <c r="D375" s="233" t="s">
        <v>169</v>
      </c>
      <c r="E375" s="247" t="s">
        <v>19</v>
      </c>
      <c r="F375" s="248" t="s">
        <v>341</v>
      </c>
      <c r="G375" s="246"/>
      <c r="H375" s="249">
        <v>24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169</v>
      </c>
      <c r="AU375" s="255" t="s">
        <v>82</v>
      </c>
      <c r="AV375" s="14" t="s">
        <v>82</v>
      </c>
      <c r="AW375" s="14" t="s">
        <v>35</v>
      </c>
      <c r="AX375" s="14" t="s">
        <v>74</v>
      </c>
      <c r="AY375" s="255" t="s">
        <v>156</v>
      </c>
    </row>
    <row r="376" s="15" customFormat="1">
      <c r="A376" s="15"/>
      <c r="B376" s="256"/>
      <c r="C376" s="257"/>
      <c r="D376" s="233" t="s">
        <v>169</v>
      </c>
      <c r="E376" s="258" t="s">
        <v>19</v>
      </c>
      <c r="F376" s="259" t="s">
        <v>172</v>
      </c>
      <c r="G376" s="257"/>
      <c r="H376" s="260">
        <v>24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169</v>
      </c>
      <c r="AU376" s="266" t="s">
        <v>82</v>
      </c>
      <c r="AV376" s="15" t="s">
        <v>163</v>
      </c>
      <c r="AW376" s="15" t="s">
        <v>35</v>
      </c>
      <c r="AX376" s="15" t="s">
        <v>80</v>
      </c>
      <c r="AY376" s="266" t="s">
        <v>156</v>
      </c>
    </row>
    <row r="377" s="2" customFormat="1" ht="16.5" customHeight="1">
      <c r="A377" s="40"/>
      <c r="B377" s="41"/>
      <c r="C377" s="267" t="s">
        <v>478</v>
      </c>
      <c r="D377" s="267" t="s">
        <v>275</v>
      </c>
      <c r="E377" s="268" t="s">
        <v>479</v>
      </c>
      <c r="F377" s="269" t="s">
        <v>480</v>
      </c>
      <c r="G377" s="270" t="s">
        <v>445</v>
      </c>
      <c r="H377" s="271">
        <v>24</v>
      </c>
      <c r="I377" s="272"/>
      <c r="J377" s="273">
        <f>ROUND(I377*H377,2)</f>
        <v>0</v>
      </c>
      <c r="K377" s="269" t="s">
        <v>162</v>
      </c>
      <c r="L377" s="274"/>
      <c r="M377" s="275" t="s">
        <v>19</v>
      </c>
      <c r="N377" s="276" t="s">
        <v>45</v>
      </c>
      <c r="O377" s="86"/>
      <c r="P377" s="224">
        <f>O377*H377</f>
        <v>0</v>
      </c>
      <c r="Q377" s="224">
        <v>0.155</v>
      </c>
      <c r="R377" s="224">
        <f>Q377*H377</f>
        <v>3.7199999999999998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211</v>
      </c>
      <c r="AT377" s="226" t="s">
        <v>275</v>
      </c>
      <c r="AU377" s="226" t="s">
        <v>82</v>
      </c>
      <c r="AY377" s="19" t="s">
        <v>156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163</v>
      </c>
      <c r="BM377" s="226" t="s">
        <v>481</v>
      </c>
    </row>
    <row r="378" s="13" customFormat="1">
      <c r="A378" s="13"/>
      <c r="B378" s="235"/>
      <c r="C378" s="236"/>
      <c r="D378" s="233" t="s">
        <v>169</v>
      </c>
      <c r="E378" s="237" t="s">
        <v>19</v>
      </c>
      <c r="F378" s="238" t="s">
        <v>459</v>
      </c>
      <c r="G378" s="236"/>
      <c r="H378" s="237" t="s">
        <v>19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169</v>
      </c>
      <c r="AU378" s="244" t="s">
        <v>82</v>
      </c>
      <c r="AV378" s="13" t="s">
        <v>80</v>
      </c>
      <c r="AW378" s="13" t="s">
        <v>35</v>
      </c>
      <c r="AX378" s="13" t="s">
        <v>74</v>
      </c>
      <c r="AY378" s="244" t="s">
        <v>156</v>
      </c>
    </row>
    <row r="379" s="14" customFormat="1">
      <c r="A379" s="14"/>
      <c r="B379" s="245"/>
      <c r="C379" s="246"/>
      <c r="D379" s="233" t="s">
        <v>169</v>
      </c>
      <c r="E379" s="247" t="s">
        <v>19</v>
      </c>
      <c r="F379" s="248" t="s">
        <v>341</v>
      </c>
      <c r="G379" s="246"/>
      <c r="H379" s="249">
        <v>24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169</v>
      </c>
      <c r="AU379" s="255" t="s">
        <v>82</v>
      </c>
      <c r="AV379" s="14" t="s">
        <v>82</v>
      </c>
      <c r="AW379" s="14" t="s">
        <v>35</v>
      </c>
      <c r="AX379" s="14" t="s">
        <v>74</v>
      </c>
      <c r="AY379" s="255" t="s">
        <v>156</v>
      </c>
    </row>
    <row r="380" s="15" customFormat="1">
      <c r="A380" s="15"/>
      <c r="B380" s="256"/>
      <c r="C380" s="257"/>
      <c r="D380" s="233" t="s">
        <v>169</v>
      </c>
      <c r="E380" s="258" t="s">
        <v>19</v>
      </c>
      <c r="F380" s="259" t="s">
        <v>172</v>
      </c>
      <c r="G380" s="257"/>
      <c r="H380" s="260">
        <v>24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169</v>
      </c>
      <c r="AU380" s="266" t="s">
        <v>82</v>
      </c>
      <c r="AV380" s="15" t="s">
        <v>163</v>
      </c>
      <c r="AW380" s="15" t="s">
        <v>35</v>
      </c>
      <c r="AX380" s="15" t="s">
        <v>80</v>
      </c>
      <c r="AY380" s="266" t="s">
        <v>156</v>
      </c>
    </row>
    <row r="381" s="2" customFormat="1" ht="16.5" customHeight="1">
      <c r="A381" s="40"/>
      <c r="B381" s="41"/>
      <c r="C381" s="215" t="s">
        <v>482</v>
      </c>
      <c r="D381" s="215" t="s">
        <v>158</v>
      </c>
      <c r="E381" s="216" t="s">
        <v>483</v>
      </c>
      <c r="F381" s="217" t="s">
        <v>484</v>
      </c>
      <c r="G381" s="218" t="s">
        <v>445</v>
      </c>
      <c r="H381" s="219">
        <v>24</v>
      </c>
      <c r="I381" s="220"/>
      <c r="J381" s="221">
        <f>ROUND(I381*H381,2)</f>
        <v>0</v>
      </c>
      <c r="K381" s="217" t="s">
        <v>162</v>
      </c>
      <c r="L381" s="46"/>
      <c r="M381" s="222" t="s">
        <v>19</v>
      </c>
      <c r="N381" s="223" t="s">
        <v>45</v>
      </c>
      <c r="O381" s="86"/>
      <c r="P381" s="224">
        <f>O381*H381</f>
        <v>0</v>
      </c>
      <c r="Q381" s="224">
        <v>0.02972</v>
      </c>
      <c r="R381" s="224">
        <f>Q381*H381</f>
        <v>0.71328000000000003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163</v>
      </c>
      <c r="AT381" s="226" t="s">
        <v>158</v>
      </c>
      <c r="AU381" s="226" t="s">
        <v>82</v>
      </c>
      <c r="AY381" s="19" t="s">
        <v>156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163</v>
      </c>
      <c r="BM381" s="226" t="s">
        <v>485</v>
      </c>
    </row>
    <row r="382" s="2" customFormat="1">
      <c r="A382" s="40"/>
      <c r="B382" s="41"/>
      <c r="C382" s="42"/>
      <c r="D382" s="228" t="s">
        <v>165</v>
      </c>
      <c r="E382" s="42"/>
      <c r="F382" s="229" t="s">
        <v>486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165</v>
      </c>
      <c r="AU382" s="19" t="s">
        <v>82</v>
      </c>
    </row>
    <row r="383" s="13" customFormat="1">
      <c r="A383" s="13"/>
      <c r="B383" s="235"/>
      <c r="C383" s="236"/>
      <c r="D383" s="233" t="s">
        <v>169</v>
      </c>
      <c r="E383" s="237" t="s">
        <v>19</v>
      </c>
      <c r="F383" s="238" t="s">
        <v>459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169</v>
      </c>
      <c r="AU383" s="244" t="s">
        <v>82</v>
      </c>
      <c r="AV383" s="13" t="s">
        <v>80</v>
      </c>
      <c r="AW383" s="13" t="s">
        <v>35</v>
      </c>
      <c r="AX383" s="13" t="s">
        <v>74</v>
      </c>
      <c r="AY383" s="244" t="s">
        <v>156</v>
      </c>
    </row>
    <row r="384" s="14" customFormat="1">
      <c r="A384" s="14"/>
      <c r="B384" s="245"/>
      <c r="C384" s="246"/>
      <c r="D384" s="233" t="s">
        <v>169</v>
      </c>
      <c r="E384" s="247" t="s">
        <v>19</v>
      </c>
      <c r="F384" s="248" t="s">
        <v>341</v>
      </c>
      <c r="G384" s="246"/>
      <c r="H384" s="249">
        <v>24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169</v>
      </c>
      <c r="AU384" s="255" t="s">
        <v>82</v>
      </c>
      <c r="AV384" s="14" t="s">
        <v>82</v>
      </c>
      <c r="AW384" s="14" t="s">
        <v>35</v>
      </c>
      <c r="AX384" s="14" t="s">
        <v>74</v>
      </c>
      <c r="AY384" s="255" t="s">
        <v>156</v>
      </c>
    </row>
    <row r="385" s="15" customFormat="1">
      <c r="A385" s="15"/>
      <c r="B385" s="256"/>
      <c r="C385" s="257"/>
      <c r="D385" s="233" t="s">
        <v>169</v>
      </c>
      <c r="E385" s="258" t="s">
        <v>19</v>
      </c>
      <c r="F385" s="259" t="s">
        <v>172</v>
      </c>
      <c r="G385" s="257"/>
      <c r="H385" s="260">
        <v>24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169</v>
      </c>
      <c r="AU385" s="266" t="s">
        <v>82</v>
      </c>
      <c r="AV385" s="15" t="s">
        <v>163</v>
      </c>
      <c r="AW385" s="15" t="s">
        <v>35</v>
      </c>
      <c r="AX385" s="15" t="s">
        <v>80</v>
      </c>
      <c r="AY385" s="266" t="s">
        <v>156</v>
      </c>
    </row>
    <row r="386" s="2" customFormat="1" ht="16.5" customHeight="1">
      <c r="A386" s="40"/>
      <c r="B386" s="41"/>
      <c r="C386" s="267" t="s">
        <v>487</v>
      </c>
      <c r="D386" s="267" t="s">
        <v>275</v>
      </c>
      <c r="E386" s="268" t="s">
        <v>488</v>
      </c>
      <c r="F386" s="269" t="s">
        <v>489</v>
      </c>
      <c r="G386" s="270" t="s">
        <v>445</v>
      </c>
      <c r="H386" s="271">
        <v>24</v>
      </c>
      <c r="I386" s="272"/>
      <c r="J386" s="273">
        <f>ROUND(I386*H386,2)</f>
        <v>0</v>
      </c>
      <c r="K386" s="269" t="s">
        <v>162</v>
      </c>
      <c r="L386" s="274"/>
      <c r="M386" s="275" t="s">
        <v>19</v>
      </c>
      <c r="N386" s="276" t="s">
        <v>45</v>
      </c>
      <c r="O386" s="86"/>
      <c r="P386" s="224">
        <f>O386*H386</f>
        <v>0</v>
      </c>
      <c r="Q386" s="224">
        <v>0.055</v>
      </c>
      <c r="R386" s="224">
        <f>Q386*H386</f>
        <v>1.3200000000000001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211</v>
      </c>
      <c r="AT386" s="226" t="s">
        <v>275</v>
      </c>
      <c r="AU386" s="226" t="s">
        <v>82</v>
      </c>
      <c r="AY386" s="19" t="s">
        <v>156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163</v>
      </c>
      <c r="BM386" s="226" t="s">
        <v>490</v>
      </c>
    </row>
    <row r="387" s="13" customFormat="1">
      <c r="A387" s="13"/>
      <c r="B387" s="235"/>
      <c r="C387" s="236"/>
      <c r="D387" s="233" t="s">
        <v>169</v>
      </c>
      <c r="E387" s="237" t="s">
        <v>19</v>
      </c>
      <c r="F387" s="238" t="s">
        <v>459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169</v>
      </c>
      <c r="AU387" s="244" t="s">
        <v>82</v>
      </c>
      <c r="AV387" s="13" t="s">
        <v>80</v>
      </c>
      <c r="AW387" s="13" t="s">
        <v>35</v>
      </c>
      <c r="AX387" s="13" t="s">
        <v>74</v>
      </c>
      <c r="AY387" s="244" t="s">
        <v>156</v>
      </c>
    </row>
    <row r="388" s="14" customFormat="1">
      <c r="A388" s="14"/>
      <c r="B388" s="245"/>
      <c r="C388" s="246"/>
      <c r="D388" s="233" t="s">
        <v>169</v>
      </c>
      <c r="E388" s="247" t="s">
        <v>19</v>
      </c>
      <c r="F388" s="248" t="s">
        <v>341</v>
      </c>
      <c r="G388" s="246"/>
      <c r="H388" s="249">
        <v>24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169</v>
      </c>
      <c r="AU388" s="255" t="s">
        <v>82</v>
      </c>
      <c r="AV388" s="14" t="s">
        <v>82</v>
      </c>
      <c r="AW388" s="14" t="s">
        <v>35</v>
      </c>
      <c r="AX388" s="14" t="s">
        <v>74</v>
      </c>
      <c r="AY388" s="255" t="s">
        <v>156</v>
      </c>
    </row>
    <row r="389" s="15" customFormat="1">
      <c r="A389" s="15"/>
      <c r="B389" s="256"/>
      <c r="C389" s="257"/>
      <c r="D389" s="233" t="s">
        <v>169</v>
      </c>
      <c r="E389" s="258" t="s">
        <v>19</v>
      </c>
      <c r="F389" s="259" t="s">
        <v>172</v>
      </c>
      <c r="G389" s="257"/>
      <c r="H389" s="260">
        <v>24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169</v>
      </c>
      <c r="AU389" s="266" t="s">
        <v>82</v>
      </c>
      <c r="AV389" s="15" t="s">
        <v>163</v>
      </c>
      <c r="AW389" s="15" t="s">
        <v>35</v>
      </c>
      <c r="AX389" s="15" t="s">
        <v>80</v>
      </c>
      <c r="AY389" s="266" t="s">
        <v>156</v>
      </c>
    </row>
    <row r="390" s="2" customFormat="1" ht="16.5" customHeight="1">
      <c r="A390" s="40"/>
      <c r="B390" s="41"/>
      <c r="C390" s="215" t="s">
        <v>491</v>
      </c>
      <c r="D390" s="215" t="s">
        <v>158</v>
      </c>
      <c r="E390" s="216" t="s">
        <v>492</v>
      </c>
      <c r="F390" s="217" t="s">
        <v>493</v>
      </c>
      <c r="G390" s="218" t="s">
        <v>445</v>
      </c>
      <c r="H390" s="219">
        <v>24</v>
      </c>
      <c r="I390" s="220"/>
      <c r="J390" s="221">
        <f>ROUND(I390*H390,2)</f>
        <v>0</v>
      </c>
      <c r="K390" s="217" t="s">
        <v>162</v>
      </c>
      <c r="L390" s="46"/>
      <c r="M390" s="222" t="s">
        <v>19</v>
      </c>
      <c r="N390" s="223" t="s">
        <v>45</v>
      </c>
      <c r="O390" s="86"/>
      <c r="P390" s="224">
        <f>O390*H390</f>
        <v>0</v>
      </c>
      <c r="Q390" s="224">
        <v>0.21734000000000001</v>
      </c>
      <c r="R390" s="224">
        <f>Q390*H390</f>
        <v>5.2161600000000004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163</v>
      </c>
      <c r="AT390" s="226" t="s">
        <v>158</v>
      </c>
      <c r="AU390" s="226" t="s">
        <v>82</v>
      </c>
      <c r="AY390" s="19" t="s">
        <v>156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163</v>
      </c>
      <c r="BM390" s="226" t="s">
        <v>494</v>
      </c>
    </row>
    <row r="391" s="2" customFormat="1">
      <c r="A391" s="40"/>
      <c r="B391" s="41"/>
      <c r="C391" s="42"/>
      <c r="D391" s="228" t="s">
        <v>165</v>
      </c>
      <c r="E391" s="42"/>
      <c r="F391" s="229" t="s">
        <v>495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165</v>
      </c>
      <c r="AU391" s="19" t="s">
        <v>82</v>
      </c>
    </row>
    <row r="392" s="13" customFormat="1">
      <c r="A392" s="13"/>
      <c r="B392" s="235"/>
      <c r="C392" s="236"/>
      <c r="D392" s="233" t="s">
        <v>169</v>
      </c>
      <c r="E392" s="237" t="s">
        <v>19</v>
      </c>
      <c r="F392" s="238" t="s">
        <v>459</v>
      </c>
      <c r="G392" s="236"/>
      <c r="H392" s="237" t="s">
        <v>19</v>
      </c>
      <c r="I392" s="239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169</v>
      </c>
      <c r="AU392" s="244" t="s">
        <v>82</v>
      </c>
      <c r="AV392" s="13" t="s">
        <v>80</v>
      </c>
      <c r="AW392" s="13" t="s">
        <v>35</v>
      </c>
      <c r="AX392" s="13" t="s">
        <v>74</v>
      </c>
      <c r="AY392" s="244" t="s">
        <v>156</v>
      </c>
    </row>
    <row r="393" s="14" customFormat="1">
      <c r="A393" s="14"/>
      <c r="B393" s="245"/>
      <c r="C393" s="246"/>
      <c r="D393" s="233" t="s">
        <v>169</v>
      </c>
      <c r="E393" s="247" t="s">
        <v>19</v>
      </c>
      <c r="F393" s="248" t="s">
        <v>341</v>
      </c>
      <c r="G393" s="246"/>
      <c r="H393" s="249">
        <v>24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169</v>
      </c>
      <c r="AU393" s="255" t="s">
        <v>82</v>
      </c>
      <c r="AV393" s="14" t="s">
        <v>82</v>
      </c>
      <c r="AW393" s="14" t="s">
        <v>35</v>
      </c>
      <c r="AX393" s="14" t="s">
        <v>74</v>
      </c>
      <c r="AY393" s="255" t="s">
        <v>156</v>
      </c>
    </row>
    <row r="394" s="15" customFormat="1">
      <c r="A394" s="15"/>
      <c r="B394" s="256"/>
      <c r="C394" s="257"/>
      <c r="D394" s="233" t="s">
        <v>169</v>
      </c>
      <c r="E394" s="258" t="s">
        <v>19</v>
      </c>
      <c r="F394" s="259" t="s">
        <v>172</v>
      </c>
      <c r="G394" s="257"/>
      <c r="H394" s="260">
        <v>24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169</v>
      </c>
      <c r="AU394" s="266" t="s">
        <v>82</v>
      </c>
      <c r="AV394" s="15" t="s">
        <v>163</v>
      </c>
      <c r="AW394" s="15" t="s">
        <v>35</v>
      </c>
      <c r="AX394" s="15" t="s">
        <v>80</v>
      </c>
      <c r="AY394" s="266" t="s">
        <v>156</v>
      </c>
    </row>
    <row r="395" s="2" customFormat="1" ht="16.5" customHeight="1">
      <c r="A395" s="40"/>
      <c r="B395" s="41"/>
      <c r="C395" s="267" t="s">
        <v>496</v>
      </c>
      <c r="D395" s="267" t="s">
        <v>275</v>
      </c>
      <c r="E395" s="268" t="s">
        <v>497</v>
      </c>
      <c r="F395" s="269" t="s">
        <v>498</v>
      </c>
      <c r="G395" s="270" t="s">
        <v>445</v>
      </c>
      <c r="H395" s="271">
        <v>24</v>
      </c>
      <c r="I395" s="272"/>
      <c r="J395" s="273">
        <f>ROUND(I395*H395,2)</f>
        <v>0</v>
      </c>
      <c r="K395" s="269" t="s">
        <v>162</v>
      </c>
      <c r="L395" s="274"/>
      <c r="M395" s="275" t="s">
        <v>19</v>
      </c>
      <c r="N395" s="276" t="s">
        <v>45</v>
      </c>
      <c r="O395" s="86"/>
      <c r="P395" s="224">
        <f>O395*H395</f>
        <v>0</v>
      </c>
      <c r="Q395" s="224">
        <v>0.073999999999999996</v>
      </c>
      <c r="R395" s="224">
        <f>Q395*H395</f>
        <v>1.7759999999999998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211</v>
      </c>
      <c r="AT395" s="226" t="s">
        <v>275</v>
      </c>
      <c r="AU395" s="226" t="s">
        <v>82</v>
      </c>
      <c r="AY395" s="19" t="s">
        <v>156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163</v>
      </c>
      <c r="BM395" s="226" t="s">
        <v>499</v>
      </c>
    </row>
    <row r="396" s="13" customFormat="1">
      <c r="A396" s="13"/>
      <c r="B396" s="235"/>
      <c r="C396" s="236"/>
      <c r="D396" s="233" t="s">
        <v>169</v>
      </c>
      <c r="E396" s="237" t="s">
        <v>19</v>
      </c>
      <c r="F396" s="238" t="s">
        <v>459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169</v>
      </c>
      <c r="AU396" s="244" t="s">
        <v>82</v>
      </c>
      <c r="AV396" s="13" t="s">
        <v>80</v>
      </c>
      <c r="AW396" s="13" t="s">
        <v>35</v>
      </c>
      <c r="AX396" s="13" t="s">
        <v>74</v>
      </c>
      <c r="AY396" s="244" t="s">
        <v>156</v>
      </c>
    </row>
    <row r="397" s="14" customFormat="1">
      <c r="A397" s="14"/>
      <c r="B397" s="245"/>
      <c r="C397" s="246"/>
      <c r="D397" s="233" t="s">
        <v>169</v>
      </c>
      <c r="E397" s="247" t="s">
        <v>19</v>
      </c>
      <c r="F397" s="248" t="s">
        <v>341</v>
      </c>
      <c r="G397" s="246"/>
      <c r="H397" s="249">
        <v>24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169</v>
      </c>
      <c r="AU397" s="255" t="s">
        <v>82</v>
      </c>
      <c r="AV397" s="14" t="s">
        <v>82</v>
      </c>
      <c r="AW397" s="14" t="s">
        <v>35</v>
      </c>
      <c r="AX397" s="14" t="s">
        <v>74</v>
      </c>
      <c r="AY397" s="255" t="s">
        <v>156</v>
      </c>
    </row>
    <row r="398" s="15" customFormat="1">
      <c r="A398" s="15"/>
      <c r="B398" s="256"/>
      <c r="C398" s="257"/>
      <c r="D398" s="233" t="s">
        <v>169</v>
      </c>
      <c r="E398" s="258" t="s">
        <v>19</v>
      </c>
      <c r="F398" s="259" t="s">
        <v>172</v>
      </c>
      <c r="G398" s="257"/>
      <c r="H398" s="260">
        <v>24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169</v>
      </c>
      <c r="AU398" s="266" t="s">
        <v>82</v>
      </c>
      <c r="AV398" s="15" t="s">
        <v>163</v>
      </c>
      <c r="AW398" s="15" t="s">
        <v>35</v>
      </c>
      <c r="AX398" s="15" t="s">
        <v>80</v>
      </c>
      <c r="AY398" s="266" t="s">
        <v>156</v>
      </c>
    </row>
    <row r="399" s="2" customFormat="1" ht="16.5" customHeight="1">
      <c r="A399" s="40"/>
      <c r="B399" s="41"/>
      <c r="C399" s="267" t="s">
        <v>500</v>
      </c>
      <c r="D399" s="267" t="s">
        <v>275</v>
      </c>
      <c r="E399" s="268" t="s">
        <v>501</v>
      </c>
      <c r="F399" s="269" t="s">
        <v>502</v>
      </c>
      <c r="G399" s="270" t="s">
        <v>445</v>
      </c>
      <c r="H399" s="271">
        <v>24</v>
      </c>
      <c r="I399" s="272"/>
      <c r="J399" s="273">
        <f>ROUND(I399*H399,2)</f>
        <v>0</v>
      </c>
      <c r="K399" s="269" t="s">
        <v>162</v>
      </c>
      <c r="L399" s="274"/>
      <c r="M399" s="275" t="s">
        <v>19</v>
      </c>
      <c r="N399" s="276" t="s">
        <v>45</v>
      </c>
      <c r="O399" s="86"/>
      <c r="P399" s="224">
        <f>O399*H399</f>
        <v>0</v>
      </c>
      <c r="Q399" s="224">
        <v>0.0060000000000000001</v>
      </c>
      <c r="R399" s="224">
        <f>Q399*H399</f>
        <v>0.14400000000000002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211</v>
      </c>
      <c r="AT399" s="226" t="s">
        <v>275</v>
      </c>
      <c r="AU399" s="226" t="s">
        <v>82</v>
      </c>
      <c r="AY399" s="19" t="s">
        <v>156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163</v>
      </c>
      <c r="BM399" s="226" t="s">
        <v>503</v>
      </c>
    </row>
    <row r="400" s="13" customFormat="1">
      <c r="A400" s="13"/>
      <c r="B400" s="235"/>
      <c r="C400" s="236"/>
      <c r="D400" s="233" t="s">
        <v>169</v>
      </c>
      <c r="E400" s="237" t="s">
        <v>19</v>
      </c>
      <c r="F400" s="238" t="s">
        <v>459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169</v>
      </c>
      <c r="AU400" s="244" t="s">
        <v>82</v>
      </c>
      <c r="AV400" s="13" t="s">
        <v>80</v>
      </c>
      <c r="AW400" s="13" t="s">
        <v>35</v>
      </c>
      <c r="AX400" s="13" t="s">
        <v>74</v>
      </c>
      <c r="AY400" s="244" t="s">
        <v>156</v>
      </c>
    </row>
    <row r="401" s="14" customFormat="1">
      <c r="A401" s="14"/>
      <c r="B401" s="245"/>
      <c r="C401" s="246"/>
      <c r="D401" s="233" t="s">
        <v>169</v>
      </c>
      <c r="E401" s="247" t="s">
        <v>19</v>
      </c>
      <c r="F401" s="248" t="s">
        <v>341</v>
      </c>
      <c r="G401" s="246"/>
      <c r="H401" s="249">
        <v>24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169</v>
      </c>
      <c r="AU401" s="255" t="s">
        <v>82</v>
      </c>
      <c r="AV401" s="14" t="s">
        <v>82</v>
      </c>
      <c r="AW401" s="14" t="s">
        <v>35</v>
      </c>
      <c r="AX401" s="14" t="s">
        <v>74</v>
      </c>
      <c r="AY401" s="255" t="s">
        <v>156</v>
      </c>
    </row>
    <row r="402" s="15" customFormat="1">
      <c r="A402" s="15"/>
      <c r="B402" s="256"/>
      <c r="C402" s="257"/>
      <c r="D402" s="233" t="s">
        <v>169</v>
      </c>
      <c r="E402" s="258" t="s">
        <v>19</v>
      </c>
      <c r="F402" s="259" t="s">
        <v>172</v>
      </c>
      <c r="G402" s="257"/>
      <c r="H402" s="260">
        <v>24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169</v>
      </c>
      <c r="AU402" s="266" t="s">
        <v>82</v>
      </c>
      <c r="AV402" s="15" t="s">
        <v>163</v>
      </c>
      <c r="AW402" s="15" t="s">
        <v>35</v>
      </c>
      <c r="AX402" s="15" t="s">
        <v>80</v>
      </c>
      <c r="AY402" s="266" t="s">
        <v>156</v>
      </c>
    </row>
    <row r="403" s="2" customFormat="1" ht="16.5" customHeight="1">
      <c r="A403" s="40"/>
      <c r="B403" s="41"/>
      <c r="C403" s="267" t="s">
        <v>504</v>
      </c>
      <c r="D403" s="267" t="s">
        <v>275</v>
      </c>
      <c r="E403" s="268" t="s">
        <v>505</v>
      </c>
      <c r="F403" s="269" t="s">
        <v>506</v>
      </c>
      <c r="G403" s="270" t="s">
        <v>445</v>
      </c>
      <c r="H403" s="271">
        <v>24</v>
      </c>
      <c r="I403" s="272"/>
      <c r="J403" s="273">
        <f>ROUND(I403*H403,2)</f>
        <v>0</v>
      </c>
      <c r="K403" s="269" t="s">
        <v>19</v>
      </c>
      <c r="L403" s="274"/>
      <c r="M403" s="275" t="s">
        <v>19</v>
      </c>
      <c r="N403" s="276" t="s">
        <v>45</v>
      </c>
      <c r="O403" s="86"/>
      <c r="P403" s="224">
        <f>O403*H403</f>
        <v>0</v>
      </c>
      <c r="Q403" s="224">
        <v>0.027</v>
      </c>
      <c r="R403" s="224">
        <f>Q403*H403</f>
        <v>0.64800000000000002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211</v>
      </c>
      <c r="AT403" s="226" t="s">
        <v>275</v>
      </c>
      <c r="AU403" s="226" t="s">
        <v>82</v>
      </c>
      <c r="AY403" s="19" t="s">
        <v>156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163</v>
      </c>
      <c r="BM403" s="226" t="s">
        <v>507</v>
      </c>
    </row>
    <row r="404" s="13" customFormat="1">
      <c r="A404" s="13"/>
      <c r="B404" s="235"/>
      <c r="C404" s="236"/>
      <c r="D404" s="233" t="s">
        <v>169</v>
      </c>
      <c r="E404" s="237" t="s">
        <v>19</v>
      </c>
      <c r="F404" s="238" t="s">
        <v>459</v>
      </c>
      <c r="G404" s="236"/>
      <c r="H404" s="237" t="s">
        <v>19</v>
      </c>
      <c r="I404" s="239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169</v>
      </c>
      <c r="AU404" s="244" t="s">
        <v>82</v>
      </c>
      <c r="AV404" s="13" t="s">
        <v>80</v>
      </c>
      <c r="AW404" s="13" t="s">
        <v>35</v>
      </c>
      <c r="AX404" s="13" t="s">
        <v>74</v>
      </c>
      <c r="AY404" s="244" t="s">
        <v>156</v>
      </c>
    </row>
    <row r="405" s="14" customFormat="1">
      <c r="A405" s="14"/>
      <c r="B405" s="245"/>
      <c r="C405" s="246"/>
      <c r="D405" s="233" t="s">
        <v>169</v>
      </c>
      <c r="E405" s="247" t="s">
        <v>19</v>
      </c>
      <c r="F405" s="248" t="s">
        <v>341</v>
      </c>
      <c r="G405" s="246"/>
      <c r="H405" s="249">
        <v>24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169</v>
      </c>
      <c r="AU405" s="255" t="s">
        <v>82</v>
      </c>
      <c r="AV405" s="14" t="s">
        <v>82</v>
      </c>
      <c r="AW405" s="14" t="s">
        <v>35</v>
      </c>
      <c r="AX405" s="14" t="s">
        <v>74</v>
      </c>
      <c r="AY405" s="255" t="s">
        <v>156</v>
      </c>
    </row>
    <row r="406" s="15" customFormat="1">
      <c r="A406" s="15"/>
      <c r="B406" s="256"/>
      <c r="C406" s="257"/>
      <c r="D406" s="233" t="s">
        <v>169</v>
      </c>
      <c r="E406" s="258" t="s">
        <v>19</v>
      </c>
      <c r="F406" s="259" t="s">
        <v>172</v>
      </c>
      <c r="G406" s="257"/>
      <c r="H406" s="260">
        <v>24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169</v>
      </c>
      <c r="AU406" s="266" t="s">
        <v>82</v>
      </c>
      <c r="AV406" s="15" t="s">
        <v>163</v>
      </c>
      <c r="AW406" s="15" t="s">
        <v>35</v>
      </c>
      <c r="AX406" s="15" t="s">
        <v>80</v>
      </c>
      <c r="AY406" s="266" t="s">
        <v>156</v>
      </c>
    </row>
    <row r="407" s="2" customFormat="1" ht="16.5" customHeight="1">
      <c r="A407" s="40"/>
      <c r="B407" s="41"/>
      <c r="C407" s="215" t="s">
        <v>508</v>
      </c>
      <c r="D407" s="215" t="s">
        <v>158</v>
      </c>
      <c r="E407" s="216" t="s">
        <v>509</v>
      </c>
      <c r="F407" s="217" t="s">
        <v>510</v>
      </c>
      <c r="G407" s="218" t="s">
        <v>445</v>
      </c>
      <c r="H407" s="219">
        <v>9</v>
      </c>
      <c r="I407" s="220"/>
      <c r="J407" s="221">
        <f>ROUND(I407*H407,2)</f>
        <v>0</v>
      </c>
      <c r="K407" s="217" t="s">
        <v>511</v>
      </c>
      <c r="L407" s="46"/>
      <c r="M407" s="222" t="s">
        <v>19</v>
      </c>
      <c r="N407" s="223" t="s">
        <v>45</v>
      </c>
      <c r="O407" s="86"/>
      <c r="P407" s="224">
        <f>O407*H407</f>
        <v>0</v>
      </c>
      <c r="Q407" s="224">
        <v>0.42080000000000001</v>
      </c>
      <c r="R407" s="224">
        <f>Q407*H407</f>
        <v>3.7871999999999999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163</v>
      </c>
      <c r="AT407" s="226" t="s">
        <v>158</v>
      </c>
      <c r="AU407" s="226" t="s">
        <v>82</v>
      </c>
      <c r="AY407" s="19" t="s">
        <v>156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163</v>
      </c>
      <c r="BM407" s="226" t="s">
        <v>512</v>
      </c>
    </row>
    <row r="408" s="2" customFormat="1">
      <c r="A408" s="40"/>
      <c r="B408" s="41"/>
      <c r="C408" s="42"/>
      <c r="D408" s="228" t="s">
        <v>165</v>
      </c>
      <c r="E408" s="42"/>
      <c r="F408" s="229" t="s">
        <v>513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165</v>
      </c>
      <c r="AU408" s="19" t="s">
        <v>82</v>
      </c>
    </row>
    <row r="409" s="13" customFormat="1">
      <c r="A409" s="13"/>
      <c r="B409" s="235"/>
      <c r="C409" s="236"/>
      <c r="D409" s="233" t="s">
        <v>169</v>
      </c>
      <c r="E409" s="237" t="s">
        <v>19</v>
      </c>
      <c r="F409" s="238" t="s">
        <v>514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169</v>
      </c>
      <c r="AU409" s="244" t="s">
        <v>82</v>
      </c>
      <c r="AV409" s="13" t="s">
        <v>80</v>
      </c>
      <c r="AW409" s="13" t="s">
        <v>35</v>
      </c>
      <c r="AX409" s="13" t="s">
        <v>74</v>
      </c>
      <c r="AY409" s="244" t="s">
        <v>156</v>
      </c>
    </row>
    <row r="410" s="14" customFormat="1">
      <c r="A410" s="14"/>
      <c r="B410" s="245"/>
      <c r="C410" s="246"/>
      <c r="D410" s="233" t="s">
        <v>169</v>
      </c>
      <c r="E410" s="247" t="s">
        <v>19</v>
      </c>
      <c r="F410" s="248" t="s">
        <v>220</v>
      </c>
      <c r="G410" s="246"/>
      <c r="H410" s="249">
        <v>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169</v>
      </c>
      <c r="AU410" s="255" t="s">
        <v>82</v>
      </c>
      <c r="AV410" s="14" t="s">
        <v>82</v>
      </c>
      <c r="AW410" s="14" t="s">
        <v>35</v>
      </c>
      <c r="AX410" s="14" t="s">
        <v>74</v>
      </c>
      <c r="AY410" s="255" t="s">
        <v>156</v>
      </c>
    </row>
    <row r="411" s="15" customFormat="1">
      <c r="A411" s="15"/>
      <c r="B411" s="256"/>
      <c r="C411" s="257"/>
      <c r="D411" s="233" t="s">
        <v>169</v>
      </c>
      <c r="E411" s="258" t="s">
        <v>19</v>
      </c>
      <c r="F411" s="259" t="s">
        <v>172</v>
      </c>
      <c r="G411" s="257"/>
      <c r="H411" s="260">
        <v>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169</v>
      </c>
      <c r="AU411" s="266" t="s">
        <v>82</v>
      </c>
      <c r="AV411" s="15" t="s">
        <v>163</v>
      </c>
      <c r="AW411" s="15" t="s">
        <v>35</v>
      </c>
      <c r="AX411" s="15" t="s">
        <v>80</v>
      </c>
      <c r="AY411" s="266" t="s">
        <v>156</v>
      </c>
    </row>
    <row r="412" s="2" customFormat="1" ht="24.15" customHeight="1">
      <c r="A412" s="40"/>
      <c r="B412" s="41"/>
      <c r="C412" s="215" t="s">
        <v>515</v>
      </c>
      <c r="D412" s="215" t="s">
        <v>158</v>
      </c>
      <c r="E412" s="216" t="s">
        <v>516</v>
      </c>
      <c r="F412" s="217" t="s">
        <v>517</v>
      </c>
      <c r="G412" s="218" t="s">
        <v>445</v>
      </c>
      <c r="H412" s="219">
        <v>41</v>
      </c>
      <c r="I412" s="220"/>
      <c r="J412" s="221">
        <f>ROUND(I412*H412,2)</f>
        <v>0</v>
      </c>
      <c r="K412" s="217" t="s">
        <v>511</v>
      </c>
      <c r="L412" s="46"/>
      <c r="M412" s="222" t="s">
        <v>19</v>
      </c>
      <c r="N412" s="223" t="s">
        <v>45</v>
      </c>
      <c r="O412" s="86"/>
      <c r="P412" s="224">
        <f>O412*H412</f>
        <v>0</v>
      </c>
      <c r="Q412" s="224">
        <v>0.31108000000000002</v>
      </c>
      <c r="R412" s="224">
        <f>Q412*H412</f>
        <v>12.754280000000001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163</v>
      </c>
      <c r="AT412" s="226" t="s">
        <v>158</v>
      </c>
      <c r="AU412" s="226" t="s">
        <v>82</v>
      </c>
      <c r="AY412" s="19" t="s">
        <v>156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163</v>
      </c>
      <c r="BM412" s="226" t="s">
        <v>518</v>
      </c>
    </row>
    <row r="413" s="2" customFormat="1">
      <c r="A413" s="40"/>
      <c r="B413" s="41"/>
      <c r="C413" s="42"/>
      <c r="D413" s="228" t="s">
        <v>165</v>
      </c>
      <c r="E413" s="42"/>
      <c r="F413" s="229" t="s">
        <v>519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165</v>
      </c>
      <c r="AU413" s="19" t="s">
        <v>82</v>
      </c>
    </row>
    <row r="414" s="14" customFormat="1">
      <c r="A414" s="14"/>
      <c r="B414" s="245"/>
      <c r="C414" s="246"/>
      <c r="D414" s="233" t="s">
        <v>169</v>
      </c>
      <c r="E414" s="247" t="s">
        <v>19</v>
      </c>
      <c r="F414" s="248" t="s">
        <v>437</v>
      </c>
      <c r="G414" s="246"/>
      <c r="H414" s="249">
        <v>41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169</v>
      </c>
      <c r="AU414" s="255" t="s">
        <v>82</v>
      </c>
      <c r="AV414" s="14" t="s">
        <v>82</v>
      </c>
      <c r="AW414" s="14" t="s">
        <v>35</v>
      </c>
      <c r="AX414" s="14" t="s">
        <v>74</v>
      </c>
      <c r="AY414" s="255" t="s">
        <v>156</v>
      </c>
    </row>
    <row r="415" s="15" customFormat="1">
      <c r="A415" s="15"/>
      <c r="B415" s="256"/>
      <c r="C415" s="257"/>
      <c r="D415" s="233" t="s">
        <v>169</v>
      </c>
      <c r="E415" s="258" t="s">
        <v>19</v>
      </c>
      <c r="F415" s="259" t="s">
        <v>172</v>
      </c>
      <c r="G415" s="257"/>
      <c r="H415" s="260">
        <v>41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169</v>
      </c>
      <c r="AU415" s="266" t="s">
        <v>82</v>
      </c>
      <c r="AV415" s="15" t="s">
        <v>163</v>
      </c>
      <c r="AW415" s="15" t="s">
        <v>35</v>
      </c>
      <c r="AX415" s="15" t="s">
        <v>80</v>
      </c>
      <c r="AY415" s="266" t="s">
        <v>156</v>
      </c>
    </row>
    <row r="416" s="12" customFormat="1" ht="22.8" customHeight="1">
      <c r="A416" s="12"/>
      <c r="B416" s="199"/>
      <c r="C416" s="200"/>
      <c r="D416" s="201" t="s">
        <v>73</v>
      </c>
      <c r="E416" s="213" t="s">
        <v>220</v>
      </c>
      <c r="F416" s="213" t="s">
        <v>520</v>
      </c>
      <c r="G416" s="200"/>
      <c r="H416" s="200"/>
      <c r="I416" s="203"/>
      <c r="J416" s="214">
        <f>BK416</f>
        <v>0</v>
      </c>
      <c r="K416" s="200"/>
      <c r="L416" s="205"/>
      <c r="M416" s="206"/>
      <c r="N416" s="207"/>
      <c r="O416" s="207"/>
      <c r="P416" s="208">
        <f>SUM(P417:P481)</f>
        <v>0</v>
      </c>
      <c r="Q416" s="207"/>
      <c r="R416" s="208">
        <f>SUM(R417:R481)</f>
        <v>288.20782600000001</v>
      </c>
      <c r="S416" s="207"/>
      <c r="T416" s="209">
        <f>SUM(T417:T481)</f>
        <v>0.082000000000000003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80</v>
      </c>
      <c r="AT416" s="211" t="s">
        <v>73</v>
      </c>
      <c r="AU416" s="211" t="s">
        <v>80</v>
      </c>
      <c r="AY416" s="210" t="s">
        <v>156</v>
      </c>
      <c r="BK416" s="212">
        <f>SUM(BK417:BK481)</f>
        <v>0</v>
      </c>
    </row>
    <row r="417" s="2" customFormat="1" ht="24.15" customHeight="1">
      <c r="A417" s="40"/>
      <c r="B417" s="41"/>
      <c r="C417" s="215" t="s">
        <v>521</v>
      </c>
      <c r="D417" s="215" t="s">
        <v>158</v>
      </c>
      <c r="E417" s="216" t="s">
        <v>522</v>
      </c>
      <c r="F417" s="217" t="s">
        <v>523</v>
      </c>
      <c r="G417" s="218" t="s">
        <v>214</v>
      </c>
      <c r="H417" s="219">
        <v>683</v>
      </c>
      <c r="I417" s="220"/>
      <c r="J417" s="221">
        <f>ROUND(I417*H417,2)</f>
        <v>0</v>
      </c>
      <c r="K417" s="217" t="s">
        <v>162</v>
      </c>
      <c r="L417" s="46"/>
      <c r="M417" s="222" t="s">
        <v>19</v>
      </c>
      <c r="N417" s="223" t="s">
        <v>45</v>
      </c>
      <c r="O417" s="86"/>
      <c r="P417" s="224">
        <f>O417*H417</f>
        <v>0</v>
      </c>
      <c r="Q417" s="224">
        <v>0.15540000000000001</v>
      </c>
      <c r="R417" s="224">
        <f>Q417*H417</f>
        <v>106.13820000000001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163</v>
      </c>
      <c r="AT417" s="226" t="s">
        <v>158</v>
      </c>
      <c r="AU417" s="226" t="s">
        <v>82</v>
      </c>
      <c r="AY417" s="19" t="s">
        <v>156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163</v>
      </c>
      <c r="BM417" s="226" t="s">
        <v>524</v>
      </c>
    </row>
    <row r="418" s="2" customFormat="1">
      <c r="A418" s="40"/>
      <c r="B418" s="41"/>
      <c r="C418" s="42"/>
      <c r="D418" s="228" t="s">
        <v>165</v>
      </c>
      <c r="E418" s="42"/>
      <c r="F418" s="229" t="s">
        <v>525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165</v>
      </c>
      <c r="AU418" s="19" t="s">
        <v>82</v>
      </c>
    </row>
    <row r="419" s="13" customFormat="1">
      <c r="A419" s="13"/>
      <c r="B419" s="235"/>
      <c r="C419" s="236"/>
      <c r="D419" s="233" t="s">
        <v>169</v>
      </c>
      <c r="E419" s="237" t="s">
        <v>19</v>
      </c>
      <c r="F419" s="238" t="s">
        <v>218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169</v>
      </c>
      <c r="AU419" s="244" t="s">
        <v>82</v>
      </c>
      <c r="AV419" s="13" t="s">
        <v>80</v>
      </c>
      <c r="AW419" s="13" t="s">
        <v>35</v>
      </c>
      <c r="AX419" s="13" t="s">
        <v>74</v>
      </c>
      <c r="AY419" s="244" t="s">
        <v>156</v>
      </c>
    </row>
    <row r="420" s="14" customFormat="1">
      <c r="A420" s="14"/>
      <c r="B420" s="245"/>
      <c r="C420" s="246"/>
      <c r="D420" s="233" t="s">
        <v>169</v>
      </c>
      <c r="E420" s="247" t="s">
        <v>19</v>
      </c>
      <c r="F420" s="248" t="s">
        <v>219</v>
      </c>
      <c r="G420" s="246"/>
      <c r="H420" s="249">
        <v>683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169</v>
      </c>
      <c r="AU420" s="255" t="s">
        <v>82</v>
      </c>
      <c r="AV420" s="14" t="s">
        <v>82</v>
      </c>
      <c r="AW420" s="14" t="s">
        <v>35</v>
      </c>
      <c r="AX420" s="14" t="s">
        <v>74</v>
      </c>
      <c r="AY420" s="255" t="s">
        <v>156</v>
      </c>
    </row>
    <row r="421" s="15" customFormat="1">
      <c r="A421" s="15"/>
      <c r="B421" s="256"/>
      <c r="C421" s="257"/>
      <c r="D421" s="233" t="s">
        <v>169</v>
      </c>
      <c r="E421" s="258" t="s">
        <v>19</v>
      </c>
      <c r="F421" s="259" t="s">
        <v>172</v>
      </c>
      <c r="G421" s="257"/>
      <c r="H421" s="260">
        <v>683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169</v>
      </c>
      <c r="AU421" s="266" t="s">
        <v>82</v>
      </c>
      <c r="AV421" s="15" t="s">
        <v>163</v>
      </c>
      <c r="AW421" s="15" t="s">
        <v>35</v>
      </c>
      <c r="AX421" s="15" t="s">
        <v>80</v>
      </c>
      <c r="AY421" s="266" t="s">
        <v>156</v>
      </c>
    </row>
    <row r="422" s="2" customFormat="1" ht="16.5" customHeight="1">
      <c r="A422" s="40"/>
      <c r="B422" s="41"/>
      <c r="C422" s="267" t="s">
        <v>526</v>
      </c>
      <c r="D422" s="267" t="s">
        <v>275</v>
      </c>
      <c r="E422" s="268" t="s">
        <v>527</v>
      </c>
      <c r="F422" s="269" t="s">
        <v>528</v>
      </c>
      <c r="G422" s="270" t="s">
        <v>214</v>
      </c>
      <c r="H422" s="271">
        <v>696.65999999999997</v>
      </c>
      <c r="I422" s="272"/>
      <c r="J422" s="273">
        <f>ROUND(I422*H422,2)</f>
        <v>0</v>
      </c>
      <c r="K422" s="269" t="s">
        <v>162</v>
      </c>
      <c r="L422" s="274"/>
      <c r="M422" s="275" t="s">
        <v>19</v>
      </c>
      <c r="N422" s="276" t="s">
        <v>45</v>
      </c>
      <c r="O422" s="86"/>
      <c r="P422" s="224">
        <f>O422*H422</f>
        <v>0</v>
      </c>
      <c r="Q422" s="224">
        <v>0.080000000000000002</v>
      </c>
      <c r="R422" s="224">
        <f>Q422*H422</f>
        <v>55.732799999999997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211</v>
      </c>
      <c r="AT422" s="226" t="s">
        <v>275</v>
      </c>
      <c r="AU422" s="226" t="s">
        <v>82</v>
      </c>
      <c r="AY422" s="19" t="s">
        <v>156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163</v>
      </c>
      <c r="BM422" s="226" t="s">
        <v>529</v>
      </c>
    </row>
    <row r="423" s="13" customFormat="1">
      <c r="A423" s="13"/>
      <c r="B423" s="235"/>
      <c r="C423" s="236"/>
      <c r="D423" s="233" t="s">
        <v>169</v>
      </c>
      <c r="E423" s="237" t="s">
        <v>19</v>
      </c>
      <c r="F423" s="238" t="s">
        <v>218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169</v>
      </c>
      <c r="AU423" s="244" t="s">
        <v>82</v>
      </c>
      <c r="AV423" s="13" t="s">
        <v>80</v>
      </c>
      <c r="AW423" s="13" t="s">
        <v>35</v>
      </c>
      <c r="AX423" s="13" t="s">
        <v>74</v>
      </c>
      <c r="AY423" s="244" t="s">
        <v>156</v>
      </c>
    </row>
    <row r="424" s="14" customFormat="1">
      <c r="A424" s="14"/>
      <c r="B424" s="245"/>
      <c r="C424" s="246"/>
      <c r="D424" s="233" t="s">
        <v>169</v>
      </c>
      <c r="E424" s="247" t="s">
        <v>19</v>
      </c>
      <c r="F424" s="248" t="s">
        <v>530</v>
      </c>
      <c r="G424" s="246"/>
      <c r="H424" s="249">
        <v>696.65999999999997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169</v>
      </c>
      <c r="AU424" s="255" t="s">
        <v>82</v>
      </c>
      <c r="AV424" s="14" t="s">
        <v>82</v>
      </c>
      <c r="AW424" s="14" t="s">
        <v>35</v>
      </c>
      <c r="AX424" s="14" t="s">
        <v>74</v>
      </c>
      <c r="AY424" s="255" t="s">
        <v>156</v>
      </c>
    </row>
    <row r="425" s="15" customFormat="1">
      <c r="A425" s="15"/>
      <c r="B425" s="256"/>
      <c r="C425" s="257"/>
      <c r="D425" s="233" t="s">
        <v>169</v>
      </c>
      <c r="E425" s="258" t="s">
        <v>19</v>
      </c>
      <c r="F425" s="259" t="s">
        <v>172</v>
      </c>
      <c r="G425" s="257"/>
      <c r="H425" s="260">
        <v>696.65999999999997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169</v>
      </c>
      <c r="AU425" s="266" t="s">
        <v>82</v>
      </c>
      <c r="AV425" s="15" t="s">
        <v>163</v>
      </c>
      <c r="AW425" s="15" t="s">
        <v>35</v>
      </c>
      <c r="AX425" s="15" t="s">
        <v>80</v>
      </c>
      <c r="AY425" s="266" t="s">
        <v>156</v>
      </c>
    </row>
    <row r="426" s="2" customFormat="1" ht="24.15" customHeight="1">
      <c r="A426" s="40"/>
      <c r="B426" s="41"/>
      <c r="C426" s="215" t="s">
        <v>531</v>
      </c>
      <c r="D426" s="215" t="s">
        <v>158</v>
      </c>
      <c r="E426" s="216" t="s">
        <v>532</v>
      </c>
      <c r="F426" s="217" t="s">
        <v>533</v>
      </c>
      <c r="G426" s="218" t="s">
        <v>214</v>
      </c>
      <c r="H426" s="219">
        <v>683</v>
      </c>
      <c r="I426" s="220"/>
      <c r="J426" s="221">
        <f>ROUND(I426*H426,2)</f>
        <v>0</v>
      </c>
      <c r="K426" s="217" t="s">
        <v>162</v>
      </c>
      <c r="L426" s="46"/>
      <c r="M426" s="222" t="s">
        <v>19</v>
      </c>
      <c r="N426" s="223" t="s">
        <v>45</v>
      </c>
      <c r="O426" s="86"/>
      <c r="P426" s="224">
        <f>O426*H426</f>
        <v>0</v>
      </c>
      <c r="Q426" s="224">
        <v>0.089779999999999999</v>
      </c>
      <c r="R426" s="224">
        <f>Q426*H426</f>
        <v>61.319739999999996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163</v>
      </c>
      <c r="AT426" s="226" t="s">
        <v>158</v>
      </c>
      <c r="AU426" s="226" t="s">
        <v>82</v>
      </c>
      <c r="AY426" s="19" t="s">
        <v>156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163</v>
      </c>
      <c r="BM426" s="226" t="s">
        <v>534</v>
      </c>
    </row>
    <row r="427" s="2" customFormat="1">
      <c r="A427" s="40"/>
      <c r="B427" s="41"/>
      <c r="C427" s="42"/>
      <c r="D427" s="228" t="s">
        <v>165</v>
      </c>
      <c r="E427" s="42"/>
      <c r="F427" s="229" t="s">
        <v>535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165</v>
      </c>
      <c r="AU427" s="19" t="s">
        <v>82</v>
      </c>
    </row>
    <row r="428" s="13" customFormat="1">
      <c r="A428" s="13"/>
      <c r="B428" s="235"/>
      <c r="C428" s="236"/>
      <c r="D428" s="233" t="s">
        <v>169</v>
      </c>
      <c r="E428" s="237" t="s">
        <v>19</v>
      </c>
      <c r="F428" s="238" t="s">
        <v>536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169</v>
      </c>
      <c r="AU428" s="244" t="s">
        <v>82</v>
      </c>
      <c r="AV428" s="13" t="s">
        <v>80</v>
      </c>
      <c r="AW428" s="13" t="s">
        <v>35</v>
      </c>
      <c r="AX428" s="13" t="s">
        <v>74</v>
      </c>
      <c r="AY428" s="244" t="s">
        <v>156</v>
      </c>
    </row>
    <row r="429" s="14" customFormat="1">
      <c r="A429" s="14"/>
      <c r="B429" s="245"/>
      <c r="C429" s="246"/>
      <c r="D429" s="233" t="s">
        <v>169</v>
      </c>
      <c r="E429" s="247" t="s">
        <v>19</v>
      </c>
      <c r="F429" s="248" t="s">
        <v>219</v>
      </c>
      <c r="G429" s="246"/>
      <c r="H429" s="249">
        <v>683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169</v>
      </c>
      <c r="AU429" s="255" t="s">
        <v>82</v>
      </c>
      <c r="AV429" s="14" t="s">
        <v>82</v>
      </c>
      <c r="AW429" s="14" t="s">
        <v>35</v>
      </c>
      <c r="AX429" s="14" t="s">
        <v>74</v>
      </c>
      <c r="AY429" s="255" t="s">
        <v>156</v>
      </c>
    </row>
    <row r="430" s="15" customFormat="1">
      <c r="A430" s="15"/>
      <c r="B430" s="256"/>
      <c r="C430" s="257"/>
      <c r="D430" s="233" t="s">
        <v>169</v>
      </c>
      <c r="E430" s="258" t="s">
        <v>19</v>
      </c>
      <c r="F430" s="259" t="s">
        <v>172</v>
      </c>
      <c r="G430" s="257"/>
      <c r="H430" s="260">
        <v>683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169</v>
      </c>
      <c r="AU430" s="266" t="s">
        <v>82</v>
      </c>
      <c r="AV430" s="15" t="s">
        <v>163</v>
      </c>
      <c r="AW430" s="15" t="s">
        <v>35</v>
      </c>
      <c r="AX430" s="15" t="s">
        <v>80</v>
      </c>
      <c r="AY430" s="266" t="s">
        <v>156</v>
      </c>
    </row>
    <row r="431" s="2" customFormat="1" ht="16.5" customHeight="1">
      <c r="A431" s="40"/>
      <c r="B431" s="41"/>
      <c r="C431" s="267" t="s">
        <v>537</v>
      </c>
      <c r="D431" s="267" t="s">
        <v>275</v>
      </c>
      <c r="E431" s="268" t="s">
        <v>394</v>
      </c>
      <c r="F431" s="269" t="s">
        <v>395</v>
      </c>
      <c r="G431" s="270" t="s">
        <v>161</v>
      </c>
      <c r="H431" s="271">
        <v>69.665999999999997</v>
      </c>
      <c r="I431" s="272"/>
      <c r="J431" s="273">
        <f>ROUND(I431*H431,2)</f>
        <v>0</v>
      </c>
      <c r="K431" s="269" t="s">
        <v>162</v>
      </c>
      <c r="L431" s="274"/>
      <c r="M431" s="275" t="s">
        <v>19</v>
      </c>
      <c r="N431" s="276" t="s">
        <v>45</v>
      </c>
      <c r="O431" s="86"/>
      <c r="P431" s="224">
        <f>O431*H431</f>
        <v>0</v>
      </c>
      <c r="Q431" s="224">
        <v>0.17599999999999999</v>
      </c>
      <c r="R431" s="224">
        <f>Q431*H431</f>
        <v>12.261215999999999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211</v>
      </c>
      <c r="AT431" s="226" t="s">
        <v>275</v>
      </c>
      <c r="AU431" s="226" t="s">
        <v>82</v>
      </c>
      <c r="AY431" s="19" t="s">
        <v>156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163</v>
      </c>
      <c r="BM431" s="226" t="s">
        <v>538</v>
      </c>
    </row>
    <row r="432" s="13" customFormat="1">
      <c r="A432" s="13"/>
      <c r="B432" s="235"/>
      <c r="C432" s="236"/>
      <c r="D432" s="233" t="s">
        <v>169</v>
      </c>
      <c r="E432" s="237" t="s">
        <v>19</v>
      </c>
      <c r="F432" s="238" t="s">
        <v>536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169</v>
      </c>
      <c r="AU432" s="244" t="s">
        <v>82</v>
      </c>
      <c r="AV432" s="13" t="s">
        <v>80</v>
      </c>
      <c r="AW432" s="13" t="s">
        <v>35</v>
      </c>
      <c r="AX432" s="13" t="s">
        <v>74</v>
      </c>
      <c r="AY432" s="244" t="s">
        <v>156</v>
      </c>
    </row>
    <row r="433" s="14" customFormat="1">
      <c r="A433" s="14"/>
      <c r="B433" s="245"/>
      <c r="C433" s="246"/>
      <c r="D433" s="233" t="s">
        <v>169</v>
      </c>
      <c r="E433" s="247" t="s">
        <v>19</v>
      </c>
      <c r="F433" s="248" t="s">
        <v>539</v>
      </c>
      <c r="G433" s="246"/>
      <c r="H433" s="249">
        <v>69.665999999999997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169</v>
      </c>
      <c r="AU433" s="255" t="s">
        <v>82</v>
      </c>
      <c r="AV433" s="14" t="s">
        <v>82</v>
      </c>
      <c r="AW433" s="14" t="s">
        <v>35</v>
      </c>
      <c r="AX433" s="14" t="s">
        <v>74</v>
      </c>
      <c r="AY433" s="255" t="s">
        <v>156</v>
      </c>
    </row>
    <row r="434" s="15" customFormat="1">
      <c r="A434" s="15"/>
      <c r="B434" s="256"/>
      <c r="C434" s="257"/>
      <c r="D434" s="233" t="s">
        <v>169</v>
      </c>
      <c r="E434" s="258" t="s">
        <v>19</v>
      </c>
      <c r="F434" s="259" t="s">
        <v>172</v>
      </c>
      <c r="G434" s="257"/>
      <c r="H434" s="260">
        <v>69.665999999999997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169</v>
      </c>
      <c r="AU434" s="266" t="s">
        <v>82</v>
      </c>
      <c r="AV434" s="15" t="s">
        <v>163</v>
      </c>
      <c r="AW434" s="15" t="s">
        <v>35</v>
      </c>
      <c r="AX434" s="15" t="s">
        <v>80</v>
      </c>
      <c r="AY434" s="266" t="s">
        <v>156</v>
      </c>
    </row>
    <row r="435" s="2" customFormat="1" ht="24.15" customHeight="1">
      <c r="A435" s="40"/>
      <c r="B435" s="41"/>
      <c r="C435" s="215" t="s">
        <v>540</v>
      </c>
      <c r="D435" s="215" t="s">
        <v>158</v>
      </c>
      <c r="E435" s="216" t="s">
        <v>541</v>
      </c>
      <c r="F435" s="217" t="s">
        <v>542</v>
      </c>
      <c r="G435" s="218" t="s">
        <v>214</v>
      </c>
      <c r="H435" s="219">
        <v>300</v>
      </c>
      <c r="I435" s="220"/>
      <c r="J435" s="221">
        <f>ROUND(I435*H435,2)</f>
        <v>0</v>
      </c>
      <c r="K435" s="217" t="s">
        <v>162</v>
      </c>
      <c r="L435" s="46"/>
      <c r="M435" s="222" t="s">
        <v>19</v>
      </c>
      <c r="N435" s="223" t="s">
        <v>45</v>
      </c>
      <c r="O435" s="86"/>
      <c r="P435" s="224">
        <f>O435*H435</f>
        <v>0</v>
      </c>
      <c r="Q435" s="224">
        <v>0.1295</v>
      </c>
      <c r="R435" s="224">
        <f>Q435*H435</f>
        <v>38.850000000000001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163</v>
      </c>
      <c r="AT435" s="226" t="s">
        <v>158</v>
      </c>
      <c r="AU435" s="226" t="s">
        <v>82</v>
      </c>
      <c r="AY435" s="19" t="s">
        <v>156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163</v>
      </c>
      <c r="BM435" s="226" t="s">
        <v>543</v>
      </c>
    </row>
    <row r="436" s="2" customFormat="1">
      <c r="A436" s="40"/>
      <c r="B436" s="41"/>
      <c r="C436" s="42"/>
      <c r="D436" s="228" t="s">
        <v>165</v>
      </c>
      <c r="E436" s="42"/>
      <c r="F436" s="229" t="s">
        <v>544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165</v>
      </c>
      <c r="AU436" s="19" t="s">
        <v>82</v>
      </c>
    </row>
    <row r="437" s="13" customFormat="1">
      <c r="A437" s="13"/>
      <c r="B437" s="235"/>
      <c r="C437" s="236"/>
      <c r="D437" s="233" t="s">
        <v>169</v>
      </c>
      <c r="E437" s="237" t="s">
        <v>19</v>
      </c>
      <c r="F437" s="238" t="s">
        <v>545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169</v>
      </c>
      <c r="AU437" s="244" t="s">
        <v>82</v>
      </c>
      <c r="AV437" s="13" t="s">
        <v>80</v>
      </c>
      <c r="AW437" s="13" t="s">
        <v>35</v>
      </c>
      <c r="AX437" s="13" t="s">
        <v>74</v>
      </c>
      <c r="AY437" s="244" t="s">
        <v>156</v>
      </c>
    </row>
    <row r="438" s="14" customFormat="1">
      <c r="A438" s="14"/>
      <c r="B438" s="245"/>
      <c r="C438" s="246"/>
      <c r="D438" s="233" t="s">
        <v>169</v>
      </c>
      <c r="E438" s="247" t="s">
        <v>19</v>
      </c>
      <c r="F438" s="248" t="s">
        <v>546</v>
      </c>
      <c r="G438" s="246"/>
      <c r="H438" s="249">
        <v>300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169</v>
      </c>
      <c r="AU438" s="255" t="s">
        <v>82</v>
      </c>
      <c r="AV438" s="14" t="s">
        <v>82</v>
      </c>
      <c r="AW438" s="14" t="s">
        <v>35</v>
      </c>
      <c r="AX438" s="14" t="s">
        <v>74</v>
      </c>
      <c r="AY438" s="255" t="s">
        <v>156</v>
      </c>
    </row>
    <row r="439" s="15" customFormat="1">
      <c r="A439" s="15"/>
      <c r="B439" s="256"/>
      <c r="C439" s="257"/>
      <c r="D439" s="233" t="s">
        <v>169</v>
      </c>
      <c r="E439" s="258" t="s">
        <v>19</v>
      </c>
      <c r="F439" s="259" t="s">
        <v>172</v>
      </c>
      <c r="G439" s="257"/>
      <c r="H439" s="260">
        <v>300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169</v>
      </c>
      <c r="AU439" s="266" t="s">
        <v>82</v>
      </c>
      <c r="AV439" s="15" t="s">
        <v>163</v>
      </c>
      <c r="AW439" s="15" t="s">
        <v>35</v>
      </c>
      <c r="AX439" s="15" t="s">
        <v>80</v>
      </c>
      <c r="AY439" s="266" t="s">
        <v>156</v>
      </c>
    </row>
    <row r="440" s="2" customFormat="1" ht="16.5" customHeight="1">
      <c r="A440" s="40"/>
      <c r="B440" s="41"/>
      <c r="C440" s="267" t="s">
        <v>547</v>
      </c>
      <c r="D440" s="267" t="s">
        <v>275</v>
      </c>
      <c r="E440" s="268" t="s">
        <v>548</v>
      </c>
      <c r="F440" s="269" t="s">
        <v>549</v>
      </c>
      <c r="G440" s="270" t="s">
        <v>214</v>
      </c>
      <c r="H440" s="271">
        <v>306</v>
      </c>
      <c r="I440" s="272"/>
      <c r="J440" s="273">
        <f>ROUND(I440*H440,2)</f>
        <v>0</v>
      </c>
      <c r="K440" s="269" t="s">
        <v>162</v>
      </c>
      <c r="L440" s="274"/>
      <c r="M440" s="275" t="s">
        <v>19</v>
      </c>
      <c r="N440" s="276" t="s">
        <v>45</v>
      </c>
      <c r="O440" s="86"/>
      <c r="P440" s="224">
        <f>O440*H440</f>
        <v>0</v>
      </c>
      <c r="Q440" s="224">
        <v>0.044999999999999998</v>
      </c>
      <c r="R440" s="224">
        <f>Q440*H440</f>
        <v>13.77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211</v>
      </c>
      <c r="AT440" s="226" t="s">
        <v>275</v>
      </c>
      <c r="AU440" s="226" t="s">
        <v>82</v>
      </c>
      <c r="AY440" s="19" t="s">
        <v>156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163</v>
      </c>
      <c r="BM440" s="226" t="s">
        <v>550</v>
      </c>
    </row>
    <row r="441" s="13" customFormat="1">
      <c r="A441" s="13"/>
      <c r="B441" s="235"/>
      <c r="C441" s="236"/>
      <c r="D441" s="233" t="s">
        <v>169</v>
      </c>
      <c r="E441" s="237" t="s">
        <v>19</v>
      </c>
      <c r="F441" s="238" t="s">
        <v>545</v>
      </c>
      <c r="G441" s="236"/>
      <c r="H441" s="237" t="s">
        <v>19</v>
      </c>
      <c r="I441" s="239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169</v>
      </c>
      <c r="AU441" s="244" t="s">
        <v>82</v>
      </c>
      <c r="AV441" s="13" t="s">
        <v>80</v>
      </c>
      <c r="AW441" s="13" t="s">
        <v>35</v>
      </c>
      <c r="AX441" s="13" t="s">
        <v>74</v>
      </c>
      <c r="AY441" s="244" t="s">
        <v>156</v>
      </c>
    </row>
    <row r="442" s="14" customFormat="1">
      <c r="A442" s="14"/>
      <c r="B442" s="245"/>
      <c r="C442" s="246"/>
      <c r="D442" s="233" t="s">
        <v>169</v>
      </c>
      <c r="E442" s="247" t="s">
        <v>19</v>
      </c>
      <c r="F442" s="248" t="s">
        <v>551</v>
      </c>
      <c r="G442" s="246"/>
      <c r="H442" s="249">
        <v>306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169</v>
      </c>
      <c r="AU442" s="255" t="s">
        <v>82</v>
      </c>
      <c r="AV442" s="14" t="s">
        <v>82</v>
      </c>
      <c r="AW442" s="14" t="s">
        <v>35</v>
      </c>
      <c r="AX442" s="14" t="s">
        <v>74</v>
      </c>
      <c r="AY442" s="255" t="s">
        <v>156</v>
      </c>
    </row>
    <row r="443" s="15" customFormat="1">
      <c r="A443" s="15"/>
      <c r="B443" s="256"/>
      <c r="C443" s="257"/>
      <c r="D443" s="233" t="s">
        <v>169</v>
      </c>
      <c r="E443" s="258" t="s">
        <v>19</v>
      </c>
      <c r="F443" s="259" t="s">
        <v>172</v>
      </c>
      <c r="G443" s="257"/>
      <c r="H443" s="260">
        <v>306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169</v>
      </c>
      <c r="AU443" s="266" t="s">
        <v>82</v>
      </c>
      <c r="AV443" s="15" t="s">
        <v>163</v>
      </c>
      <c r="AW443" s="15" t="s">
        <v>35</v>
      </c>
      <c r="AX443" s="15" t="s">
        <v>80</v>
      </c>
      <c r="AY443" s="266" t="s">
        <v>156</v>
      </c>
    </row>
    <row r="444" s="2" customFormat="1" ht="33" customHeight="1">
      <c r="A444" s="40"/>
      <c r="B444" s="41"/>
      <c r="C444" s="215" t="s">
        <v>552</v>
      </c>
      <c r="D444" s="215" t="s">
        <v>158</v>
      </c>
      <c r="E444" s="216" t="s">
        <v>553</v>
      </c>
      <c r="F444" s="217" t="s">
        <v>554</v>
      </c>
      <c r="G444" s="218" t="s">
        <v>161</v>
      </c>
      <c r="H444" s="219">
        <v>80</v>
      </c>
      <c r="I444" s="220"/>
      <c r="J444" s="221">
        <f>ROUND(I444*H444,2)</f>
        <v>0</v>
      </c>
      <c r="K444" s="217" t="s">
        <v>162</v>
      </c>
      <c r="L444" s="46"/>
      <c r="M444" s="222" t="s">
        <v>19</v>
      </c>
      <c r="N444" s="223" t="s">
        <v>45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163</v>
      </c>
      <c r="AT444" s="226" t="s">
        <v>158</v>
      </c>
      <c r="AU444" s="226" t="s">
        <v>82</v>
      </c>
      <c r="AY444" s="19" t="s">
        <v>156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163</v>
      </c>
      <c r="BM444" s="226" t="s">
        <v>555</v>
      </c>
    </row>
    <row r="445" s="2" customFormat="1">
      <c r="A445" s="40"/>
      <c r="B445" s="41"/>
      <c r="C445" s="42"/>
      <c r="D445" s="228" t="s">
        <v>165</v>
      </c>
      <c r="E445" s="42"/>
      <c r="F445" s="229" t="s">
        <v>556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165</v>
      </c>
      <c r="AU445" s="19" t="s">
        <v>82</v>
      </c>
    </row>
    <row r="446" s="13" customFormat="1">
      <c r="A446" s="13"/>
      <c r="B446" s="235"/>
      <c r="C446" s="236"/>
      <c r="D446" s="233" t="s">
        <v>169</v>
      </c>
      <c r="E446" s="237" t="s">
        <v>19</v>
      </c>
      <c r="F446" s="238" t="s">
        <v>198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169</v>
      </c>
      <c r="AU446" s="244" t="s">
        <v>82</v>
      </c>
      <c r="AV446" s="13" t="s">
        <v>80</v>
      </c>
      <c r="AW446" s="13" t="s">
        <v>35</v>
      </c>
      <c r="AX446" s="13" t="s">
        <v>74</v>
      </c>
      <c r="AY446" s="244" t="s">
        <v>156</v>
      </c>
    </row>
    <row r="447" s="14" customFormat="1">
      <c r="A447" s="14"/>
      <c r="B447" s="245"/>
      <c r="C447" s="246"/>
      <c r="D447" s="233" t="s">
        <v>169</v>
      </c>
      <c r="E447" s="247" t="s">
        <v>19</v>
      </c>
      <c r="F447" s="248" t="s">
        <v>199</v>
      </c>
      <c r="G447" s="246"/>
      <c r="H447" s="249">
        <v>80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169</v>
      </c>
      <c r="AU447" s="255" t="s">
        <v>82</v>
      </c>
      <c r="AV447" s="14" t="s">
        <v>82</v>
      </c>
      <c r="AW447" s="14" t="s">
        <v>35</v>
      </c>
      <c r="AX447" s="14" t="s">
        <v>74</v>
      </c>
      <c r="AY447" s="255" t="s">
        <v>156</v>
      </c>
    </row>
    <row r="448" s="15" customFormat="1">
      <c r="A448" s="15"/>
      <c r="B448" s="256"/>
      <c r="C448" s="257"/>
      <c r="D448" s="233" t="s">
        <v>169</v>
      </c>
      <c r="E448" s="258" t="s">
        <v>19</v>
      </c>
      <c r="F448" s="259" t="s">
        <v>172</v>
      </c>
      <c r="G448" s="257"/>
      <c r="H448" s="260">
        <v>80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169</v>
      </c>
      <c r="AU448" s="266" t="s">
        <v>82</v>
      </c>
      <c r="AV448" s="15" t="s">
        <v>163</v>
      </c>
      <c r="AW448" s="15" t="s">
        <v>35</v>
      </c>
      <c r="AX448" s="15" t="s">
        <v>80</v>
      </c>
      <c r="AY448" s="266" t="s">
        <v>156</v>
      </c>
    </row>
    <row r="449" s="2" customFormat="1" ht="37.8" customHeight="1">
      <c r="A449" s="40"/>
      <c r="B449" s="41"/>
      <c r="C449" s="215" t="s">
        <v>557</v>
      </c>
      <c r="D449" s="215" t="s">
        <v>158</v>
      </c>
      <c r="E449" s="216" t="s">
        <v>558</v>
      </c>
      <c r="F449" s="217" t="s">
        <v>559</v>
      </c>
      <c r="G449" s="218" t="s">
        <v>161</v>
      </c>
      <c r="H449" s="219">
        <v>80</v>
      </c>
      <c r="I449" s="220"/>
      <c r="J449" s="221">
        <f>ROUND(I449*H449,2)</f>
        <v>0</v>
      </c>
      <c r="K449" s="217" t="s">
        <v>162</v>
      </c>
      <c r="L449" s="46"/>
      <c r="M449" s="222" t="s">
        <v>19</v>
      </c>
      <c r="N449" s="223" t="s">
        <v>45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163</v>
      </c>
      <c r="AT449" s="226" t="s">
        <v>158</v>
      </c>
      <c r="AU449" s="226" t="s">
        <v>82</v>
      </c>
      <c r="AY449" s="19" t="s">
        <v>156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163</v>
      </c>
      <c r="BM449" s="226" t="s">
        <v>560</v>
      </c>
    </row>
    <row r="450" s="2" customFormat="1">
      <c r="A450" s="40"/>
      <c r="B450" s="41"/>
      <c r="C450" s="42"/>
      <c r="D450" s="228" t="s">
        <v>165</v>
      </c>
      <c r="E450" s="42"/>
      <c r="F450" s="229" t="s">
        <v>561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165</v>
      </c>
      <c r="AU450" s="19" t="s">
        <v>82</v>
      </c>
    </row>
    <row r="451" s="13" customFormat="1">
      <c r="A451" s="13"/>
      <c r="B451" s="235"/>
      <c r="C451" s="236"/>
      <c r="D451" s="233" t="s">
        <v>169</v>
      </c>
      <c r="E451" s="237" t="s">
        <v>19</v>
      </c>
      <c r="F451" s="238" t="s">
        <v>198</v>
      </c>
      <c r="G451" s="236"/>
      <c r="H451" s="237" t="s">
        <v>19</v>
      </c>
      <c r="I451" s="239"/>
      <c r="J451" s="236"/>
      <c r="K451" s="236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169</v>
      </c>
      <c r="AU451" s="244" t="s">
        <v>82</v>
      </c>
      <c r="AV451" s="13" t="s">
        <v>80</v>
      </c>
      <c r="AW451" s="13" t="s">
        <v>35</v>
      </c>
      <c r="AX451" s="13" t="s">
        <v>74</v>
      </c>
      <c r="AY451" s="244" t="s">
        <v>156</v>
      </c>
    </row>
    <row r="452" s="14" customFormat="1">
      <c r="A452" s="14"/>
      <c r="B452" s="245"/>
      <c r="C452" s="246"/>
      <c r="D452" s="233" t="s">
        <v>169</v>
      </c>
      <c r="E452" s="247" t="s">
        <v>19</v>
      </c>
      <c r="F452" s="248" t="s">
        <v>199</v>
      </c>
      <c r="G452" s="246"/>
      <c r="H452" s="249">
        <v>80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169</v>
      </c>
      <c r="AU452" s="255" t="s">
        <v>82</v>
      </c>
      <c r="AV452" s="14" t="s">
        <v>82</v>
      </c>
      <c r="AW452" s="14" t="s">
        <v>35</v>
      </c>
      <c r="AX452" s="14" t="s">
        <v>74</v>
      </c>
      <c r="AY452" s="255" t="s">
        <v>156</v>
      </c>
    </row>
    <row r="453" s="15" customFormat="1">
      <c r="A453" s="15"/>
      <c r="B453" s="256"/>
      <c r="C453" s="257"/>
      <c r="D453" s="233" t="s">
        <v>169</v>
      </c>
      <c r="E453" s="258" t="s">
        <v>19</v>
      </c>
      <c r="F453" s="259" t="s">
        <v>172</v>
      </c>
      <c r="G453" s="257"/>
      <c r="H453" s="260">
        <v>80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169</v>
      </c>
      <c r="AU453" s="266" t="s">
        <v>82</v>
      </c>
      <c r="AV453" s="15" t="s">
        <v>163</v>
      </c>
      <c r="AW453" s="15" t="s">
        <v>35</v>
      </c>
      <c r="AX453" s="15" t="s">
        <v>80</v>
      </c>
      <c r="AY453" s="266" t="s">
        <v>156</v>
      </c>
    </row>
    <row r="454" s="2" customFormat="1" ht="16.5" customHeight="1">
      <c r="A454" s="40"/>
      <c r="B454" s="41"/>
      <c r="C454" s="215" t="s">
        <v>562</v>
      </c>
      <c r="D454" s="215" t="s">
        <v>158</v>
      </c>
      <c r="E454" s="216" t="s">
        <v>563</v>
      </c>
      <c r="F454" s="217" t="s">
        <v>564</v>
      </c>
      <c r="G454" s="218" t="s">
        <v>214</v>
      </c>
      <c r="H454" s="219">
        <v>20</v>
      </c>
      <c r="I454" s="220"/>
      <c r="J454" s="221">
        <f>ROUND(I454*H454,2)</f>
        <v>0</v>
      </c>
      <c r="K454" s="217" t="s">
        <v>162</v>
      </c>
      <c r="L454" s="46"/>
      <c r="M454" s="222" t="s">
        <v>19</v>
      </c>
      <c r="N454" s="223" t="s">
        <v>45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163</v>
      </c>
      <c r="AT454" s="226" t="s">
        <v>158</v>
      </c>
      <c r="AU454" s="226" t="s">
        <v>82</v>
      </c>
      <c r="AY454" s="19" t="s">
        <v>156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163</v>
      </c>
      <c r="BM454" s="226" t="s">
        <v>565</v>
      </c>
    </row>
    <row r="455" s="2" customFormat="1">
      <c r="A455" s="40"/>
      <c r="B455" s="41"/>
      <c r="C455" s="42"/>
      <c r="D455" s="228" t="s">
        <v>165</v>
      </c>
      <c r="E455" s="42"/>
      <c r="F455" s="229" t="s">
        <v>566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165</v>
      </c>
      <c r="AU455" s="19" t="s">
        <v>82</v>
      </c>
    </row>
    <row r="456" s="14" customFormat="1">
      <c r="A456" s="14"/>
      <c r="B456" s="245"/>
      <c r="C456" s="246"/>
      <c r="D456" s="233" t="s">
        <v>169</v>
      </c>
      <c r="E456" s="247" t="s">
        <v>19</v>
      </c>
      <c r="F456" s="248" t="s">
        <v>567</v>
      </c>
      <c r="G456" s="246"/>
      <c r="H456" s="249">
        <v>20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169</v>
      </c>
      <c r="AU456" s="255" t="s">
        <v>82</v>
      </c>
      <c r="AV456" s="14" t="s">
        <v>82</v>
      </c>
      <c r="AW456" s="14" t="s">
        <v>35</v>
      </c>
      <c r="AX456" s="14" t="s">
        <v>74</v>
      </c>
      <c r="AY456" s="255" t="s">
        <v>156</v>
      </c>
    </row>
    <row r="457" s="15" customFormat="1">
      <c r="A457" s="15"/>
      <c r="B457" s="256"/>
      <c r="C457" s="257"/>
      <c r="D457" s="233" t="s">
        <v>169</v>
      </c>
      <c r="E457" s="258" t="s">
        <v>19</v>
      </c>
      <c r="F457" s="259" t="s">
        <v>172</v>
      </c>
      <c r="G457" s="257"/>
      <c r="H457" s="260">
        <v>20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169</v>
      </c>
      <c r="AU457" s="266" t="s">
        <v>82</v>
      </c>
      <c r="AV457" s="15" t="s">
        <v>163</v>
      </c>
      <c r="AW457" s="15" t="s">
        <v>35</v>
      </c>
      <c r="AX457" s="15" t="s">
        <v>80</v>
      </c>
      <c r="AY457" s="266" t="s">
        <v>156</v>
      </c>
    </row>
    <row r="458" s="2" customFormat="1" ht="33" customHeight="1">
      <c r="A458" s="40"/>
      <c r="B458" s="41"/>
      <c r="C458" s="215" t="s">
        <v>568</v>
      </c>
      <c r="D458" s="215" t="s">
        <v>158</v>
      </c>
      <c r="E458" s="216" t="s">
        <v>569</v>
      </c>
      <c r="F458" s="217" t="s">
        <v>570</v>
      </c>
      <c r="G458" s="218" t="s">
        <v>214</v>
      </c>
      <c r="H458" s="219">
        <v>20</v>
      </c>
      <c r="I458" s="220"/>
      <c r="J458" s="221">
        <f>ROUND(I458*H458,2)</f>
        <v>0</v>
      </c>
      <c r="K458" s="217" t="s">
        <v>162</v>
      </c>
      <c r="L458" s="46"/>
      <c r="M458" s="222" t="s">
        <v>19</v>
      </c>
      <c r="N458" s="223" t="s">
        <v>45</v>
      </c>
      <c r="O458" s="86"/>
      <c r="P458" s="224">
        <f>O458*H458</f>
        <v>0</v>
      </c>
      <c r="Q458" s="224">
        <v>0.00060999999999999997</v>
      </c>
      <c r="R458" s="224">
        <f>Q458*H458</f>
        <v>0.012199999999999999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163</v>
      </c>
      <c r="AT458" s="226" t="s">
        <v>158</v>
      </c>
      <c r="AU458" s="226" t="s">
        <v>82</v>
      </c>
      <c r="AY458" s="19" t="s">
        <v>156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163</v>
      </c>
      <c r="BM458" s="226" t="s">
        <v>571</v>
      </c>
    </row>
    <row r="459" s="2" customFormat="1">
      <c r="A459" s="40"/>
      <c r="B459" s="41"/>
      <c r="C459" s="42"/>
      <c r="D459" s="228" t="s">
        <v>165</v>
      </c>
      <c r="E459" s="42"/>
      <c r="F459" s="229" t="s">
        <v>572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165</v>
      </c>
      <c r="AU459" s="19" t="s">
        <v>82</v>
      </c>
    </row>
    <row r="460" s="14" customFormat="1">
      <c r="A460" s="14"/>
      <c r="B460" s="245"/>
      <c r="C460" s="246"/>
      <c r="D460" s="233" t="s">
        <v>169</v>
      </c>
      <c r="E460" s="247" t="s">
        <v>19</v>
      </c>
      <c r="F460" s="248" t="s">
        <v>567</v>
      </c>
      <c r="G460" s="246"/>
      <c r="H460" s="249">
        <v>20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169</v>
      </c>
      <c r="AU460" s="255" t="s">
        <v>82</v>
      </c>
      <c r="AV460" s="14" t="s">
        <v>82</v>
      </c>
      <c r="AW460" s="14" t="s">
        <v>35</v>
      </c>
      <c r="AX460" s="14" t="s">
        <v>74</v>
      </c>
      <c r="AY460" s="255" t="s">
        <v>156</v>
      </c>
    </row>
    <row r="461" s="15" customFormat="1">
      <c r="A461" s="15"/>
      <c r="B461" s="256"/>
      <c r="C461" s="257"/>
      <c r="D461" s="233" t="s">
        <v>169</v>
      </c>
      <c r="E461" s="258" t="s">
        <v>19</v>
      </c>
      <c r="F461" s="259" t="s">
        <v>172</v>
      </c>
      <c r="G461" s="257"/>
      <c r="H461" s="260">
        <v>20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169</v>
      </c>
      <c r="AU461" s="266" t="s">
        <v>82</v>
      </c>
      <c r="AV461" s="15" t="s">
        <v>163</v>
      </c>
      <c r="AW461" s="15" t="s">
        <v>35</v>
      </c>
      <c r="AX461" s="15" t="s">
        <v>80</v>
      </c>
      <c r="AY461" s="266" t="s">
        <v>156</v>
      </c>
    </row>
    <row r="462" s="2" customFormat="1" ht="33" customHeight="1">
      <c r="A462" s="40"/>
      <c r="B462" s="41"/>
      <c r="C462" s="215" t="s">
        <v>573</v>
      </c>
      <c r="D462" s="215" t="s">
        <v>158</v>
      </c>
      <c r="E462" s="216" t="s">
        <v>574</v>
      </c>
      <c r="F462" s="217" t="s">
        <v>575</v>
      </c>
      <c r="G462" s="218" t="s">
        <v>445</v>
      </c>
      <c r="H462" s="219">
        <v>1</v>
      </c>
      <c r="I462" s="220"/>
      <c r="J462" s="221">
        <f>ROUND(I462*H462,2)</f>
        <v>0</v>
      </c>
      <c r="K462" s="217" t="s">
        <v>162</v>
      </c>
      <c r="L462" s="46"/>
      <c r="M462" s="222" t="s">
        <v>19</v>
      </c>
      <c r="N462" s="223" t="s">
        <v>45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0.082000000000000003</v>
      </c>
      <c r="T462" s="225">
        <f>S462*H462</f>
        <v>0.082000000000000003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163</v>
      </c>
      <c r="AT462" s="226" t="s">
        <v>158</v>
      </c>
      <c r="AU462" s="226" t="s">
        <v>82</v>
      </c>
      <c r="AY462" s="19" t="s">
        <v>156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163</v>
      </c>
      <c r="BM462" s="226" t="s">
        <v>576</v>
      </c>
    </row>
    <row r="463" s="2" customFormat="1">
      <c r="A463" s="40"/>
      <c r="B463" s="41"/>
      <c r="C463" s="42"/>
      <c r="D463" s="228" t="s">
        <v>165</v>
      </c>
      <c r="E463" s="42"/>
      <c r="F463" s="229" t="s">
        <v>577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165</v>
      </c>
      <c r="AU463" s="19" t="s">
        <v>82</v>
      </c>
    </row>
    <row r="464" s="14" customFormat="1">
      <c r="A464" s="14"/>
      <c r="B464" s="245"/>
      <c r="C464" s="246"/>
      <c r="D464" s="233" t="s">
        <v>169</v>
      </c>
      <c r="E464" s="247" t="s">
        <v>19</v>
      </c>
      <c r="F464" s="248" t="s">
        <v>80</v>
      </c>
      <c r="G464" s="246"/>
      <c r="H464" s="249">
        <v>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169</v>
      </c>
      <c r="AU464" s="255" t="s">
        <v>82</v>
      </c>
      <c r="AV464" s="14" t="s">
        <v>82</v>
      </c>
      <c r="AW464" s="14" t="s">
        <v>35</v>
      </c>
      <c r="AX464" s="14" t="s">
        <v>74</v>
      </c>
      <c r="AY464" s="255" t="s">
        <v>156</v>
      </c>
    </row>
    <row r="465" s="15" customFormat="1">
      <c r="A465" s="15"/>
      <c r="B465" s="256"/>
      <c r="C465" s="257"/>
      <c r="D465" s="233" t="s">
        <v>169</v>
      </c>
      <c r="E465" s="258" t="s">
        <v>19</v>
      </c>
      <c r="F465" s="259" t="s">
        <v>172</v>
      </c>
      <c r="G465" s="257"/>
      <c r="H465" s="260">
        <v>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169</v>
      </c>
      <c r="AU465" s="266" t="s">
        <v>82</v>
      </c>
      <c r="AV465" s="15" t="s">
        <v>163</v>
      </c>
      <c r="AW465" s="15" t="s">
        <v>35</v>
      </c>
      <c r="AX465" s="15" t="s">
        <v>80</v>
      </c>
      <c r="AY465" s="266" t="s">
        <v>156</v>
      </c>
    </row>
    <row r="466" s="2" customFormat="1" ht="16.5" customHeight="1">
      <c r="A466" s="40"/>
      <c r="B466" s="41"/>
      <c r="C466" s="215" t="s">
        <v>578</v>
      </c>
      <c r="D466" s="215" t="s">
        <v>158</v>
      </c>
      <c r="E466" s="216" t="s">
        <v>579</v>
      </c>
      <c r="F466" s="217" t="s">
        <v>580</v>
      </c>
      <c r="G466" s="218" t="s">
        <v>445</v>
      </c>
      <c r="H466" s="219">
        <v>1</v>
      </c>
      <c r="I466" s="220"/>
      <c r="J466" s="221">
        <f>ROUND(I466*H466,2)</f>
        <v>0</v>
      </c>
      <c r="K466" s="217" t="s">
        <v>162</v>
      </c>
      <c r="L466" s="46"/>
      <c r="M466" s="222" t="s">
        <v>19</v>
      </c>
      <c r="N466" s="223" t="s">
        <v>45</v>
      </c>
      <c r="O466" s="86"/>
      <c r="P466" s="224">
        <f>O466*H466</f>
        <v>0</v>
      </c>
      <c r="Q466" s="224">
        <v>0.00069999999999999999</v>
      </c>
      <c r="R466" s="224">
        <f>Q466*H466</f>
        <v>0.00069999999999999999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163</v>
      </c>
      <c r="AT466" s="226" t="s">
        <v>158</v>
      </c>
      <c r="AU466" s="226" t="s">
        <v>82</v>
      </c>
      <c r="AY466" s="19" t="s">
        <v>156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163</v>
      </c>
      <c r="BM466" s="226" t="s">
        <v>581</v>
      </c>
    </row>
    <row r="467" s="2" customFormat="1">
      <c r="A467" s="40"/>
      <c r="B467" s="41"/>
      <c r="C467" s="42"/>
      <c r="D467" s="228" t="s">
        <v>165</v>
      </c>
      <c r="E467" s="42"/>
      <c r="F467" s="229" t="s">
        <v>582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165</v>
      </c>
      <c r="AU467" s="19" t="s">
        <v>82</v>
      </c>
    </row>
    <row r="468" s="14" customFormat="1">
      <c r="A468" s="14"/>
      <c r="B468" s="245"/>
      <c r="C468" s="246"/>
      <c r="D468" s="233" t="s">
        <v>169</v>
      </c>
      <c r="E468" s="247" t="s">
        <v>19</v>
      </c>
      <c r="F468" s="248" t="s">
        <v>80</v>
      </c>
      <c r="G468" s="246"/>
      <c r="H468" s="249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169</v>
      </c>
      <c r="AU468" s="255" t="s">
        <v>82</v>
      </c>
      <c r="AV468" s="14" t="s">
        <v>82</v>
      </c>
      <c r="AW468" s="14" t="s">
        <v>35</v>
      </c>
      <c r="AX468" s="14" t="s">
        <v>74</v>
      </c>
      <c r="AY468" s="255" t="s">
        <v>156</v>
      </c>
    </row>
    <row r="469" s="15" customFormat="1">
      <c r="A469" s="15"/>
      <c r="B469" s="256"/>
      <c r="C469" s="257"/>
      <c r="D469" s="233" t="s">
        <v>169</v>
      </c>
      <c r="E469" s="258" t="s">
        <v>19</v>
      </c>
      <c r="F469" s="259" t="s">
        <v>172</v>
      </c>
      <c r="G469" s="257"/>
      <c r="H469" s="260">
        <v>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169</v>
      </c>
      <c r="AU469" s="266" t="s">
        <v>82</v>
      </c>
      <c r="AV469" s="15" t="s">
        <v>163</v>
      </c>
      <c r="AW469" s="15" t="s">
        <v>35</v>
      </c>
      <c r="AX469" s="15" t="s">
        <v>80</v>
      </c>
      <c r="AY469" s="266" t="s">
        <v>156</v>
      </c>
    </row>
    <row r="470" s="2" customFormat="1" ht="16.5" customHeight="1">
      <c r="A470" s="40"/>
      <c r="B470" s="41"/>
      <c r="C470" s="215" t="s">
        <v>583</v>
      </c>
      <c r="D470" s="215" t="s">
        <v>158</v>
      </c>
      <c r="E470" s="216" t="s">
        <v>584</v>
      </c>
      <c r="F470" s="217" t="s">
        <v>585</v>
      </c>
      <c r="G470" s="218" t="s">
        <v>445</v>
      </c>
      <c r="H470" s="219">
        <v>1</v>
      </c>
      <c r="I470" s="220"/>
      <c r="J470" s="221">
        <f>ROUND(I470*H470,2)</f>
        <v>0</v>
      </c>
      <c r="K470" s="217" t="s">
        <v>162</v>
      </c>
      <c r="L470" s="46"/>
      <c r="M470" s="222" t="s">
        <v>19</v>
      </c>
      <c r="N470" s="223" t="s">
        <v>45</v>
      </c>
      <c r="O470" s="86"/>
      <c r="P470" s="224">
        <f>O470*H470</f>
        <v>0</v>
      </c>
      <c r="Q470" s="224">
        <v>0.11241</v>
      </c>
      <c r="R470" s="224">
        <f>Q470*H470</f>
        <v>0.11241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163</v>
      </c>
      <c r="AT470" s="226" t="s">
        <v>158</v>
      </c>
      <c r="AU470" s="226" t="s">
        <v>82</v>
      </c>
      <c r="AY470" s="19" t="s">
        <v>156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163</v>
      </c>
      <c r="BM470" s="226" t="s">
        <v>586</v>
      </c>
    </row>
    <row r="471" s="2" customFormat="1">
      <c r="A471" s="40"/>
      <c r="B471" s="41"/>
      <c r="C471" s="42"/>
      <c r="D471" s="228" t="s">
        <v>165</v>
      </c>
      <c r="E471" s="42"/>
      <c r="F471" s="229" t="s">
        <v>587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165</v>
      </c>
      <c r="AU471" s="19" t="s">
        <v>82</v>
      </c>
    </row>
    <row r="472" s="14" customFormat="1">
      <c r="A472" s="14"/>
      <c r="B472" s="245"/>
      <c r="C472" s="246"/>
      <c r="D472" s="233" t="s">
        <v>169</v>
      </c>
      <c r="E472" s="247" t="s">
        <v>19</v>
      </c>
      <c r="F472" s="248" t="s">
        <v>80</v>
      </c>
      <c r="G472" s="246"/>
      <c r="H472" s="249">
        <v>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169</v>
      </c>
      <c r="AU472" s="255" t="s">
        <v>82</v>
      </c>
      <c r="AV472" s="14" t="s">
        <v>82</v>
      </c>
      <c r="AW472" s="14" t="s">
        <v>35</v>
      </c>
      <c r="AX472" s="14" t="s">
        <v>74</v>
      </c>
      <c r="AY472" s="255" t="s">
        <v>156</v>
      </c>
    </row>
    <row r="473" s="15" customFormat="1">
      <c r="A473" s="15"/>
      <c r="B473" s="256"/>
      <c r="C473" s="257"/>
      <c r="D473" s="233" t="s">
        <v>169</v>
      </c>
      <c r="E473" s="258" t="s">
        <v>19</v>
      </c>
      <c r="F473" s="259" t="s">
        <v>172</v>
      </c>
      <c r="G473" s="257"/>
      <c r="H473" s="260">
        <v>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169</v>
      </c>
      <c r="AU473" s="266" t="s">
        <v>82</v>
      </c>
      <c r="AV473" s="15" t="s">
        <v>163</v>
      </c>
      <c r="AW473" s="15" t="s">
        <v>35</v>
      </c>
      <c r="AX473" s="15" t="s">
        <v>80</v>
      </c>
      <c r="AY473" s="266" t="s">
        <v>156</v>
      </c>
    </row>
    <row r="474" s="2" customFormat="1" ht="16.5" customHeight="1">
      <c r="A474" s="40"/>
      <c r="B474" s="41"/>
      <c r="C474" s="215" t="s">
        <v>588</v>
      </c>
      <c r="D474" s="215" t="s">
        <v>158</v>
      </c>
      <c r="E474" s="216" t="s">
        <v>589</v>
      </c>
      <c r="F474" s="217" t="s">
        <v>590</v>
      </c>
      <c r="G474" s="218" t="s">
        <v>214</v>
      </c>
      <c r="H474" s="219">
        <v>22</v>
      </c>
      <c r="I474" s="220"/>
      <c r="J474" s="221">
        <f>ROUND(I474*H474,2)</f>
        <v>0</v>
      </c>
      <c r="K474" s="217" t="s">
        <v>162</v>
      </c>
      <c r="L474" s="46"/>
      <c r="M474" s="222" t="s">
        <v>19</v>
      </c>
      <c r="N474" s="223" t="s">
        <v>45</v>
      </c>
      <c r="O474" s="86"/>
      <c r="P474" s="224">
        <f>O474*H474</f>
        <v>0</v>
      </c>
      <c r="Q474" s="224">
        <v>0.00010000000000000001</v>
      </c>
      <c r="R474" s="224">
        <f>Q474*H474</f>
        <v>0.0022000000000000001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163</v>
      </c>
      <c r="AT474" s="226" t="s">
        <v>158</v>
      </c>
      <c r="AU474" s="226" t="s">
        <v>82</v>
      </c>
      <c r="AY474" s="19" t="s">
        <v>156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163</v>
      </c>
      <c r="BM474" s="226" t="s">
        <v>591</v>
      </c>
    </row>
    <row r="475" s="2" customFormat="1">
      <c r="A475" s="40"/>
      <c r="B475" s="41"/>
      <c r="C475" s="42"/>
      <c r="D475" s="228" t="s">
        <v>165</v>
      </c>
      <c r="E475" s="42"/>
      <c r="F475" s="229" t="s">
        <v>592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165</v>
      </c>
      <c r="AU475" s="19" t="s">
        <v>82</v>
      </c>
    </row>
    <row r="476" s="14" customFormat="1">
      <c r="A476" s="14"/>
      <c r="B476" s="245"/>
      <c r="C476" s="246"/>
      <c r="D476" s="233" t="s">
        <v>169</v>
      </c>
      <c r="E476" s="247" t="s">
        <v>19</v>
      </c>
      <c r="F476" s="248" t="s">
        <v>327</v>
      </c>
      <c r="G476" s="246"/>
      <c r="H476" s="249">
        <v>22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169</v>
      </c>
      <c r="AU476" s="255" t="s">
        <v>82</v>
      </c>
      <c r="AV476" s="14" t="s">
        <v>82</v>
      </c>
      <c r="AW476" s="14" t="s">
        <v>35</v>
      </c>
      <c r="AX476" s="14" t="s">
        <v>74</v>
      </c>
      <c r="AY476" s="255" t="s">
        <v>156</v>
      </c>
    </row>
    <row r="477" s="15" customFormat="1">
      <c r="A477" s="15"/>
      <c r="B477" s="256"/>
      <c r="C477" s="257"/>
      <c r="D477" s="233" t="s">
        <v>169</v>
      </c>
      <c r="E477" s="258" t="s">
        <v>19</v>
      </c>
      <c r="F477" s="259" t="s">
        <v>172</v>
      </c>
      <c r="G477" s="257"/>
      <c r="H477" s="260">
        <v>22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169</v>
      </c>
      <c r="AU477" s="266" t="s">
        <v>82</v>
      </c>
      <c r="AV477" s="15" t="s">
        <v>163</v>
      </c>
      <c r="AW477" s="15" t="s">
        <v>35</v>
      </c>
      <c r="AX477" s="15" t="s">
        <v>80</v>
      </c>
      <c r="AY477" s="266" t="s">
        <v>156</v>
      </c>
    </row>
    <row r="478" s="2" customFormat="1" ht="21.75" customHeight="1">
      <c r="A478" s="40"/>
      <c r="B478" s="41"/>
      <c r="C478" s="215" t="s">
        <v>593</v>
      </c>
      <c r="D478" s="215" t="s">
        <v>158</v>
      </c>
      <c r="E478" s="216" t="s">
        <v>594</v>
      </c>
      <c r="F478" s="217" t="s">
        <v>595</v>
      </c>
      <c r="G478" s="218" t="s">
        <v>214</v>
      </c>
      <c r="H478" s="219">
        <v>22</v>
      </c>
      <c r="I478" s="220"/>
      <c r="J478" s="221">
        <f>ROUND(I478*H478,2)</f>
        <v>0</v>
      </c>
      <c r="K478" s="217" t="s">
        <v>162</v>
      </c>
      <c r="L478" s="46"/>
      <c r="M478" s="222" t="s">
        <v>19</v>
      </c>
      <c r="N478" s="223" t="s">
        <v>45</v>
      </c>
      <c r="O478" s="86"/>
      <c r="P478" s="224">
        <f>O478*H478</f>
        <v>0</v>
      </c>
      <c r="Q478" s="224">
        <v>0.00038000000000000002</v>
      </c>
      <c r="R478" s="224">
        <f>Q478*H478</f>
        <v>0.0083600000000000011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163</v>
      </c>
      <c r="AT478" s="226" t="s">
        <v>158</v>
      </c>
      <c r="AU478" s="226" t="s">
        <v>82</v>
      </c>
      <c r="AY478" s="19" t="s">
        <v>156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163</v>
      </c>
      <c r="BM478" s="226" t="s">
        <v>596</v>
      </c>
    </row>
    <row r="479" s="2" customFormat="1">
      <c r="A479" s="40"/>
      <c r="B479" s="41"/>
      <c r="C479" s="42"/>
      <c r="D479" s="228" t="s">
        <v>165</v>
      </c>
      <c r="E479" s="42"/>
      <c r="F479" s="229" t="s">
        <v>597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165</v>
      </c>
      <c r="AU479" s="19" t="s">
        <v>82</v>
      </c>
    </row>
    <row r="480" s="14" customFormat="1">
      <c r="A480" s="14"/>
      <c r="B480" s="245"/>
      <c r="C480" s="246"/>
      <c r="D480" s="233" t="s">
        <v>169</v>
      </c>
      <c r="E480" s="247" t="s">
        <v>19</v>
      </c>
      <c r="F480" s="248" t="s">
        <v>327</v>
      </c>
      <c r="G480" s="246"/>
      <c r="H480" s="249">
        <v>22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169</v>
      </c>
      <c r="AU480" s="255" t="s">
        <v>82</v>
      </c>
      <c r="AV480" s="14" t="s">
        <v>82</v>
      </c>
      <c r="AW480" s="14" t="s">
        <v>35</v>
      </c>
      <c r="AX480" s="14" t="s">
        <v>74</v>
      </c>
      <c r="AY480" s="255" t="s">
        <v>156</v>
      </c>
    </row>
    <row r="481" s="15" customFormat="1">
      <c r="A481" s="15"/>
      <c r="B481" s="256"/>
      <c r="C481" s="257"/>
      <c r="D481" s="233" t="s">
        <v>169</v>
      </c>
      <c r="E481" s="258" t="s">
        <v>19</v>
      </c>
      <c r="F481" s="259" t="s">
        <v>172</v>
      </c>
      <c r="G481" s="257"/>
      <c r="H481" s="260">
        <v>22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169</v>
      </c>
      <c r="AU481" s="266" t="s">
        <v>82</v>
      </c>
      <c r="AV481" s="15" t="s">
        <v>163</v>
      </c>
      <c r="AW481" s="15" t="s">
        <v>35</v>
      </c>
      <c r="AX481" s="15" t="s">
        <v>80</v>
      </c>
      <c r="AY481" s="266" t="s">
        <v>156</v>
      </c>
    </row>
    <row r="482" s="12" customFormat="1" ht="22.8" customHeight="1">
      <c r="A482" s="12"/>
      <c r="B482" s="199"/>
      <c r="C482" s="200"/>
      <c r="D482" s="201" t="s">
        <v>73</v>
      </c>
      <c r="E482" s="213" t="s">
        <v>598</v>
      </c>
      <c r="F482" s="213" t="s">
        <v>599</v>
      </c>
      <c r="G482" s="200"/>
      <c r="H482" s="200"/>
      <c r="I482" s="203"/>
      <c r="J482" s="214">
        <f>BK482</f>
        <v>0</v>
      </c>
      <c r="K482" s="200"/>
      <c r="L482" s="205"/>
      <c r="M482" s="206"/>
      <c r="N482" s="207"/>
      <c r="O482" s="207"/>
      <c r="P482" s="208">
        <f>SUM(P483:P512)</f>
        <v>0</v>
      </c>
      <c r="Q482" s="207"/>
      <c r="R482" s="208">
        <f>SUM(R483:R512)</f>
        <v>0</v>
      </c>
      <c r="S482" s="207"/>
      <c r="T482" s="209">
        <f>SUM(T483:T512)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80</v>
      </c>
      <c r="AT482" s="211" t="s">
        <v>73</v>
      </c>
      <c r="AU482" s="211" t="s">
        <v>80</v>
      </c>
      <c r="AY482" s="210" t="s">
        <v>156</v>
      </c>
      <c r="BK482" s="212">
        <f>SUM(BK483:BK512)</f>
        <v>0</v>
      </c>
    </row>
    <row r="483" s="2" customFormat="1" ht="24.15" customHeight="1">
      <c r="A483" s="40"/>
      <c r="B483" s="41"/>
      <c r="C483" s="215" t="s">
        <v>600</v>
      </c>
      <c r="D483" s="215" t="s">
        <v>158</v>
      </c>
      <c r="E483" s="216" t="s">
        <v>601</v>
      </c>
      <c r="F483" s="217" t="s">
        <v>602</v>
      </c>
      <c r="G483" s="218" t="s">
        <v>233</v>
      </c>
      <c r="H483" s="219">
        <v>953.04999999999995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45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163</v>
      </c>
      <c r="AT483" s="226" t="s">
        <v>158</v>
      </c>
      <c r="AU483" s="226" t="s">
        <v>82</v>
      </c>
      <c r="AY483" s="19" t="s">
        <v>156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163</v>
      </c>
      <c r="BM483" s="226" t="s">
        <v>603</v>
      </c>
    </row>
    <row r="484" s="2" customFormat="1">
      <c r="A484" s="40"/>
      <c r="B484" s="41"/>
      <c r="C484" s="42"/>
      <c r="D484" s="233" t="s">
        <v>167</v>
      </c>
      <c r="E484" s="42"/>
      <c r="F484" s="234" t="s">
        <v>604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167</v>
      </c>
      <c r="AU484" s="19" t="s">
        <v>82</v>
      </c>
    </row>
    <row r="485" s="13" customFormat="1">
      <c r="A485" s="13"/>
      <c r="B485" s="235"/>
      <c r="C485" s="236"/>
      <c r="D485" s="233" t="s">
        <v>169</v>
      </c>
      <c r="E485" s="237" t="s">
        <v>19</v>
      </c>
      <c r="F485" s="238" t="s">
        <v>605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169</v>
      </c>
      <c r="AU485" s="244" t="s">
        <v>82</v>
      </c>
      <c r="AV485" s="13" t="s">
        <v>80</v>
      </c>
      <c r="AW485" s="13" t="s">
        <v>35</v>
      </c>
      <c r="AX485" s="13" t="s">
        <v>74</v>
      </c>
      <c r="AY485" s="244" t="s">
        <v>156</v>
      </c>
    </row>
    <row r="486" s="14" customFormat="1">
      <c r="A486" s="14"/>
      <c r="B486" s="245"/>
      <c r="C486" s="246"/>
      <c r="D486" s="233" t="s">
        <v>169</v>
      </c>
      <c r="E486" s="247" t="s">
        <v>19</v>
      </c>
      <c r="F486" s="248" t="s">
        <v>606</v>
      </c>
      <c r="G486" s="246"/>
      <c r="H486" s="249">
        <v>281.75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169</v>
      </c>
      <c r="AU486" s="255" t="s">
        <v>82</v>
      </c>
      <c r="AV486" s="14" t="s">
        <v>82</v>
      </c>
      <c r="AW486" s="14" t="s">
        <v>35</v>
      </c>
      <c r="AX486" s="14" t="s">
        <v>74</v>
      </c>
      <c r="AY486" s="255" t="s">
        <v>156</v>
      </c>
    </row>
    <row r="487" s="13" customFormat="1">
      <c r="A487" s="13"/>
      <c r="B487" s="235"/>
      <c r="C487" s="236"/>
      <c r="D487" s="233" t="s">
        <v>169</v>
      </c>
      <c r="E487" s="237" t="s">
        <v>19</v>
      </c>
      <c r="F487" s="238" t="s">
        <v>607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169</v>
      </c>
      <c r="AU487" s="244" t="s">
        <v>82</v>
      </c>
      <c r="AV487" s="13" t="s">
        <v>80</v>
      </c>
      <c r="AW487" s="13" t="s">
        <v>35</v>
      </c>
      <c r="AX487" s="13" t="s">
        <v>74</v>
      </c>
      <c r="AY487" s="244" t="s">
        <v>156</v>
      </c>
    </row>
    <row r="488" s="14" customFormat="1">
      <c r="A488" s="14"/>
      <c r="B488" s="245"/>
      <c r="C488" s="246"/>
      <c r="D488" s="233" t="s">
        <v>169</v>
      </c>
      <c r="E488" s="247" t="s">
        <v>19</v>
      </c>
      <c r="F488" s="248" t="s">
        <v>608</v>
      </c>
      <c r="G488" s="246"/>
      <c r="H488" s="249">
        <v>671.29999999999995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169</v>
      </c>
      <c r="AU488" s="255" t="s">
        <v>82</v>
      </c>
      <c r="AV488" s="14" t="s">
        <v>82</v>
      </c>
      <c r="AW488" s="14" t="s">
        <v>35</v>
      </c>
      <c r="AX488" s="14" t="s">
        <v>74</v>
      </c>
      <c r="AY488" s="255" t="s">
        <v>156</v>
      </c>
    </row>
    <row r="489" s="15" customFormat="1">
      <c r="A489" s="15"/>
      <c r="B489" s="256"/>
      <c r="C489" s="257"/>
      <c r="D489" s="233" t="s">
        <v>169</v>
      </c>
      <c r="E489" s="258" t="s">
        <v>19</v>
      </c>
      <c r="F489" s="259" t="s">
        <v>172</v>
      </c>
      <c r="G489" s="257"/>
      <c r="H489" s="260">
        <v>953.04999999999995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169</v>
      </c>
      <c r="AU489" s="266" t="s">
        <v>82</v>
      </c>
      <c r="AV489" s="15" t="s">
        <v>163</v>
      </c>
      <c r="AW489" s="15" t="s">
        <v>35</v>
      </c>
      <c r="AX489" s="15" t="s">
        <v>80</v>
      </c>
      <c r="AY489" s="266" t="s">
        <v>156</v>
      </c>
    </row>
    <row r="490" s="2" customFormat="1" ht="16.5" customHeight="1">
      <c r="A490" s="40"/>
      <c r="B490" s="41"/>
      <c r="C490" s="215" t="s">
        <v>609</v>
      </c>
      <c r="D490" s="215" t="s">
        <v>158</v>
      </c>
      <c r="E490" s="216" t="s">
        <v>610</v>
      </c>
      <c r="F490" s="217" t="s">
        <v>611</v>
      </c>
      <c r="G490" s="218" t="s">
        <v>233</v>
      </c>
      <c r="H490" s="219">
        <v>1580.865</v>
      </c>
      <c r="I490" s="220"/>
      <c r="J490" s="221">
        <f>ROUND(I490*H490,2)</f>
        <v>0</v>
      </c>
      <c r="K490" s="217" t="s">
        <v>162</v>
      </c>
      <c r="L490" s="46"/>
      <c r="M490" s="222" t="s">
        <v>19</v>
      </c>
      <c r="N490" s="223" t="s">
        <v>45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163</v>
      </c>
      <c r="AT490" s="226" t="s">
        <v>158</v>
      </c>
      <c r="AU490" s="226" t="s">
        <v>82</v>
      </c>
      <c r="AY490" s="19" t="s">
        <v>156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163</v>
      </c>
      <c r="BM490" s="226" t="s">
        <v>612</v>
      </c>
    </row>
    <row r="491" s="2" customFormat="1">
      <c r="A491" s="40"/>
      <c r="B491" s="41"/>
      <c r="C491" s="42"/>
      <c r="D491" s="228" t="s">
        <v>165</v>
      </c>
      <c r="E491" s="42"/>
      <c r="F491" s="229" t="s">
        <v>613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165</v>
      </c>
      <c r="AU491" s="19" t="s">
        <v>82</v>
      </c>
    </row>
    <row r="492" s="2" customFormat="1">
      <c r="A492" s="40"/>
      <c r="B492" s="41"/>
      <c r="C492" s="42"/>
      <c r="D492" s="233" t="s">
        <v>167</v>
      </c>
      <c r="E492" s="42"/>
      <c r="F492" s="234" t="s">
        <v>614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167</v>
      </c>
      <c r="AU492" s="19" t="s">
        <v>82</v>
      </c>
    </row>
    <row r="493" s="13" customFormat="1">
      <c r="A493" s="13"/>
      <c r="B493" s="235"/>
      <c r="C493" s="236"/>
      <c r="D493" s="233" t="s">
        <v>169</v>
      </c>
      <c r="E493" s="237" t="s">
        <v>19</v>
      </c>
      <c r="F493" s="238" t="s">
        <v>615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169</v>
      </c>
      <c r="AU493" s="244" t="s">
        <v>82</v>
      </c>
      <c r="AV493" s="13" t="s">
        <v>80</v>
      </c>
      <c r="AW493" s="13" t="s">
        <v>35</v>
      </c>
      <c r="AX493" s="13" t="s">
        <v>74</v>
      </c>
      <c r="AY493" s="244" t="s">
        <v>156</v>
      </c>
    </row>
    <row r="494" s="14" customFormat="1">
      <c r="A494" s="14"/>
      <c r="B494" s="245"/>
      <c r="C494" s="246"/>
      <c r="D494" s="233" t="s">
        <v>169</v>
      </c>
      <c r="E494" s="247" t="s">
        <v>19</v>
      </c>
      <c r="F494" s="248" t="s">
        <v>616</v>
      </c>
      <c r="G494" s="246"/>
      <c r="H494" s="249">
        <v>1421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169</v>
      </c>
      <c r="AU494" s="255" t="s">
        <v>82</v>
      </c>
      <c r="AV494" s="14" t="s">
        <v>82</v>
      </c>
      <c r="AW494" s="14" t="s">
        <v>35</v>
      </c>
      <c r="AX494" s="14" t="s">
        <v>74</v>
      </c>
      <c r="AY494" s="255" t="s">
        <v>156</v>
      </c>
    </row>
    <row r="495" s="13" customFormat="1">
      <c r="A495" s="13"/>
      <c r="B495" s="235"/>
      <c r="C495" s="236"/>
      <c r="D495" s="233" t="s">
        <v>169</v>
      </c>
      <c r="E495" s="237" t="s">
        <v>19</v>
      </c>
      <c r="F495" s="238" t="s">
        <v>236</v>
      </c>
      <c r="G495" s="236"/>
      <c r="H495" s="237" t="s">
        <v>19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169</v>
      </c>
      <c r="AU495" s="244" t="s">
        <v>82</v>
      </c>
      <c r="AV495" s="13" t="s">
        <v>80</v>
      </c>
      <c r="AW495" s="13" t="s">
        <v>35</v>
      </c>
      <c r="AX495" s="13" t="s">
        <v>74</v>
      </c>
      <c r="AY495" s="244" t="s">
        <v>156</v>
      </c>
    </row>
    <row r="496" s="14" customFormat="1">
      <c r="A496" s="14"/>
      <c r="B496" s="245"/>
      <c r="C496" s="246"/>
      <c r="D496" s="233" t="s">
        <v>169</v>
      </c>
      <c r="E496" s="247" t="s">
        <v>19</v>
      </c>
      <c r="F496" s="248" t="s">
        <v>237</v>
      </c>
      <c r="G496" s="246"/>
      <c r="H496" s="249">
        <v>140.01499999999999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169</v>
      </c>
      <c r="AU496" s="255" t="s">
        <v>82</v>
      </c>
      <c r="AV496" s="14" t="s">
        <v>82</v>
      </c>
      <c r="AW496" s="14" t="s">
        <v>35</v>
      </c>
      <c r="AX496" s="14" t="s">
        <v>74</v>
      </c>
      <c r="AY496" s="255" t="s">
        <v>156</v>
      </c>
    </row>
    <row r="497" s="13" customFormat="1">
      <c r="A497" s="13"/>
      <c r="B497" s="235"/>
      <c r="C497" s="236"/>
      <c r="D497" s="233" t="s">
        <v>169</v>
      </c>
      <c r="E497" s="237" t="s">
        <v>19</v>
      </c>
      <c r="F497" s="238" t="s">
        <v>238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169</v>
      </c>
      <c r="AU497" s="244" t="s">
        <v>82</v>
      </c>
      <c r="AV497" s="13" t="s">
        <v>80</v>
      </c>
      <c r="AW497" s="13" t="s">
        <v>35</v>
      </c>
      <c r="AX497" s="13" t="s">
        <v>74</v>
      </c>
      <c r="AY497" s="244" t="s">
        <v>156</v>
      </c>
    </row>
    <row r="498" s="14" customFormat="1">
      <c r="A498" s="14"/>
      <c r="B498" s="245"/>
      <c r="C498" s="246"/>
      <c r="D498" s="233" t="s">
        <v>169</v>
      </c>
      <c r="E498" s="247" t="s">
        <v>19</v>
      </c>
      <c r="F498" s="248" t="s">
        <v>225</v>
      </c>
      <c r="G498" s="246"/>
      <c r="H498" s="249">
        <v>11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169</v>
      </c>
      <c r="AU498" s="255" t="s">
        <v>82</v>
      </c>
      <c r="AV498" s="14" t="s">
        <v>82</v>
      </c>
      <c r="AW498" s="14" t="s">
        <v>35</v>
      </c>
      <c r="AX498" s="14" t="s">
        <v>74</v>
      </c>
      <c r="AY498" s="255" t="s">
        <v>156</v>
      </c>
    </row>
    <row r="499" s="13" customFormat="1">
      <c r="A499" s="13"/>
      <c r="B499" s="235"/>
      <c r="C499" s="236"/>
      <c r="D499" s="233" t="s">
        <v>169</v>
      </c>
      <c r="E499" s="237" t="s">
        <v>19</v>
      </c>
      <c r="F499" s="238" t="s">
        <v>239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169</v>
      </c>
      <c r="AU499" s="244" t="s">
        <v>82</v>
      </c>
      <c r="AV499" s="13" t="s">
        <v>80</v>
      </c>
      <c r="AW499" s="13" t="s">
        <v>35</v>
      </c>
      <c r="AX499" s="13" t="s">
        <v>74</v>
      </c>
      <c r="AY499" s="244" t="s">
        <v>156</v>
      </c>
    </row>
    <row r="500" s="14" customFormat="1">
      <c r="A500" s="14"/>
      <c r="B500" s="245"/>
      <c r="C500" s="246"/>
      <c r="D500" s="233" t="s">
        <v>169</v>
      </c>
      <c r="E500" s="247" t="s">
        <v>19</v>
      </c>
      <c r="F500" s="248" t="s">
        <v>240</v>
      </c>
      <c r="G500" s="246"/>
      <c r="H500" s="249">
        <v>8.8499999999999996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169</v>
      </c>
      <c r="AU500" s="255" t="s">
        <v>82</v>
      </c>
      <c r="AV500" s="14" t="s">
        <v>82</v>
      </c>
      <c r="AW500" s="14" t="s">
        <v>35</v>
      </c>
      <c r="AX500" s="14" t="s">
        <v>74</v>
      </c>
      <c r="AY500" s="255" t="s">
        <v>156</v>
      </c>
    </row>
    <row r="501" s="15" customFormat="1">
      <c r="A501" s="15"/>
      <c r="B501" s="256"/>
      <c r="C501" s="257"/>
      <c r="D501" s="233" t="s">
        <v>169</v>
      </c>
      <c r="E501" s="258" t="s">
        <v>19</v>
      </c>
      <c r="F501" s="259" t="s">
        <v>172</v>
      </c>
      <c r="G501" s="257"/>
      <c r="H501" s="260">
        <v>1580.8649999999998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169</v>
      </c>
      <c r="AU501" s="266" t="s">
        <v>82</v>
      </c>
      <c r="AV501" s="15" t="s">
        <v>163</v>
      </c>
      <c r="AW501" s="15" t="s">
        <v>35</v>
      </c>
      <c r="AX501" s="15" t="s">
        <v>80</v>
      </c>
      <c r="AY501" s="266" t="s">
        <v>156</v>
      </c>
    </row>
    <row r="502" s="2" customFormat="1" ht="16.5" customHeight="1">
      <c r="A502" s="40"/>
      <c r="B502" s="41"/>
      <c r="C502" s="215" t="s">
        <v>617</v>
      </c>
      <c r="D502" s="215" t="s">
        <v>158</v>
      </c>
      <c r="E502" s="216" t="s">
        <v>618</v>
      </c>
      <c r="F502" s="217" t="s">
        <v>619</v>
      </c>
      <c r="G502" s="218" t="s">
        <v>233</v>
      </c>
      <c r="H502" s="219">
        <v>1580.865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45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163</v>
      </c>
      <c r="AT502" s="226" t="s">
        <v>158</v>
      </c>
      <c r="AU502" s="226" t="s">
        <v>82</v>
      </c>
      <c r="AY502" s="19" t="s">
        <v>156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163</v>
      </c>
      <c r="BM502" s="226" t="s">
        <v>620</v>
      </c>
    </row>
    <row r="503" s="2" customFormat="1">
      <c r="A503" s="40"/>
      <c r="B503" s="41"/>
      <c r="C503" s="42"/>
      <c r="D503" s="233" t="s">
        <v>167</v>
      </c>
      <c r="E503" s="42"/>
      <c r="F503" s="234" t="s">
        <v>621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167</v>
      </c>
      <c r="AU503" s="19" t="s">
        <v>82</v>
      </c>
    </row>
    <row r="504" s="13" customFormat="1">
      <c r="A504" s="13"/>
      <c r="B504" s="235"/>
      <c r="C504" s="236"/>
      <c r="D504" s="233" t="s">
        <v>169</v>
      </c>
      <c r="E504" s="237" t="s">
        <v>19</v>
      </c>
      <c r="F504" s="238" t="s">
        <v>615</v>
      </c>
      <c r="G504" s="236"/>
      <c r="H504" s="237" t="s">
        <v>19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169</v>
      </c>
      <c r="AU504" s="244" t="s">
        <v>82</v>
      </c>
      <c r="AV504" s="13" t="s">
        <v>80</v>
      </c>
      <c r="AW504" s="13" t="s">
        <v>35</v>
      </c>
      <c r="AX504" s="13" t="s">
        <v>74</v>
      </c>
      <c r="AY504" s="244" t="s">
        <v>156</v>
      </c>
    </row>
    <row r="505" s="14" customFormat="1">
      <c r="A505" s="14"/>
      <c r="B505" s="245"/>
      <c r="C505" s="246"/>
      <c r="D505" s="233" t="s">
        <v>169</v>
      </c>
      <c r="E505" s="247" t="s">
        <v>19</v>
      </c>
      <c r="F505" s="248" t="s">
        <v>616</v>
      </c>
      <c r="G505" s="246"/>
      <c r="H505" s="249">
        <v>1421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169</v>
      </c>
      <c r="AU505" s="255" t="s">
        <v>82</v>
      </c>
      <c r="AV505" s="14" t="s">
        <v>82</v>
      </c>
      <c r="AW505" s="14" t="s">
        <v>35</v>
      </c>
      <c r="AX505" s="14" t="s">
        <v>74</v>
      </c>
      <c r="AY505" s="255" t="s">
        <v>156</v>
      </c>
    </row>
    <row r="506" s="13" customFormat="1">
      <c r="A506" s="13"/>
      <c r="B506" s="235"/>
      <c r="C506" s="236"/>
      <c r="D506" s="233" t="s">
        <v>169</v>
      </c>
      <c r="E506" s="237" t="s">
        <v>19</v>
      </c>
      <c r="F506" s="238" t="s">
        <v>236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169</v>
      </c>
      <c r="AU506" s="244" t="s">
        <v>82</v>
      </c>
      <c r="AV506" s="13" t="s">
        <v>80</v>
      </c>
      <c r="AW506" s="13" t="s">
        <v>35</v>
      </c>
      <c r="AX506" s="13" t="s">
        <v>74</v>
      </c>
      <c r="AY506" s="244" t="s">
        <v>156</v>
      </c>
    </row>
    <row r="507" s="14" customFormat="1">
      <c r="A507" s="14"/>
      <c r="B507" s="245"/>
      <c r="C507" s="246"/>
      <c r="D507" s="233" t="s">
        <v>169</v>
      </c>
      <c r="E507" s="247" t="s">
        <v>19</v>
      </c>
      <c r="F507" s="248" t="s">
        <v>237</v>
      </c>
      <c r="G507" s="246"/>
      <c r="H507" s="249">
        <v>140.01499999999999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169</v>
      </c>
      <c r="AU507" s="255" t="s">
        <v>82</v>
      </c>
      <c r="AV507" s="14" t="s">
        <v>82</v>
      </c>
      <c r="AW507" s="14" t="s">
        <v>35</v>
      </c>
      <c r="AX507" s="14" t="s">
        <v>74</v>
      </c>
      <c r="AY507" s="255" t="s">
        <v>156</v>
      </c>
    </row>
    <row r="508" s="13" customFormat="1">
      <c r="A508" s="13"/>
      <c r="B508" s="235"/>
      <c r="C508" s="236"/>
      <c r="D508" s="233" t="s">
        <v>169</v>
      </c>
      <c r="E508" s="237" t="s">
        <v>19</v>
      </c>
      <c r="F508" s="238" t="s">
        <v>238</v>
      </c>
      <c r="G508" s="236"/>
      <c r="H508" s="237" t="s">
        <v>19</v>
      </c>
      <c r="I508" s="239"/>
      <c r="J508" s="236"/>
      <c r="K508" s="236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169</v>
      </c>
      <c r="AU508" s="244" t="s">
        <v>82</v>
      </c>
      <c r="AV508" s="13" t="s">
        <v>80</v>
      </c>
      <c r="AW508" s="13" t="s">
        <v>35</v>
      </c>
      <c r="AX508" s="13" t="s">
        <v>74</v>
      </c>
      <c r="AY508" s="244" t="s">
        <v>156</v>
      </c>
    </row>
    <row r="509" s="14" customFormat="1">
      <c r="A509" s="14"/>
      <c r="B509" s="245"/>
      <c r="C509" s="246"/>
      <c r="D509" s="233" t="s">
        <v>169</v>
      </c>
      <c r="E509" s="247" t="s">
        <v>19</v>
      </c>
      <c r="F509" s="248" t="s">
        <v>225</v>
      </c>
      <c r="G509" s="246"/>
      <c r="H509" s="249">
        <v>11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169</v>
      </c>
      <c r="AU509" s="255" t="s">
        <v>82</v>
      </c>
      <c r="AV509" s="14" t="s">
        <v>82</v>
      </c>
      <c r="AW509" s="14" t="s">
        <v>35</v>
      </c>
      <c r="AX509" s="14" t="s">
        <v>74</v>
      </c>
      <c r="AY509" s="255" t="s">
        <v>156</v>
      </c>
    </row>
    <row r="510" s="13" customFormat="1">
      <c r="A510" s="13"/>
      <c r="B510" s="235"/>
      <c r="C510" s="236"/>
      <c r="D510" s="233" t="s">
        <v>169</v>
      </c>
      <c r="E510" s="237" t="s">
        <v>19</v>
      </c>
      <c r="F510" s="238" t="s">
        <v>239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169</v>
      </c>
      <c r="AU510" s="244" t="s">
        <v>82</v>
      </c>
      <c r="AV510" s="13" t="s">
        <v>80</v>
      </c>
      <c r="AW510" s="13" t="s">
        <v>35</v>
      </c>
      <c r="AX510" s="13" t="s">
        <v>74</v>
      </c>
      <c r="AY510" s="244" t="s">
        <v>156</v>
      </c>
    </row>
    <row r="511" s="14" customFormat="1">
      <c r="A511" s="14"/>
      <c r="B511" s="245"/>
      <c r="C511" s="246"/>
      <c r="D511" s="233" t="s">
        <v>169</v>
      </c>
      <c r="E511" s="247" t="s">
        <v>19</v>
      </c>
      <c r="F511" s="248" t="s">
        <v>240</v>
      </c>
      <c r="G511" s="246"/>
      <c r="H511" s="249">
        <v>8.8499999999999996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169</v>
      </c>
      <c r="AU511" s="255" t="s">
        <v>82</v>
      </c>
      <c r="AV511" s="14" t="s">
        <v>82</v>
      </c>
      <c r="AW511" s="14" t="s">
        <v>35</v>
      </c>
      <c r="AX511" s="14" t="s">
        <v>74</v>
      </c>
      <c r="AY511" s="255" t="s">
        <v>156</v>
      </c>
    </row>
    <row r="512" s="15" customFormat="1">
      <c r="A512" s="15"/>
      <c r="B512" s="256"/>
      <c r="C512" s="257"/>
      <c r="D512" s="233" t="s">
        <v>169</v>
      </c>
      <c r="E512" s="258" t="s">
        <v>19</v>
      </c>
      <c r="F512" s="259" t="s">
        <v>172</v>
      </c>
      <c r="G512" s="257"/>
      <c r="H512" s="260">
        <v>1580.8649999999998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169</v>
      </c>
      <c r="AU512" s="266" t="s">
        <v>82</v>
      </c>
      <c r="AV512" s="15" t="s">
        <v>163</v>
      </c>
      <c r="AW512" s="15" t="s">
        <v>35</v>
      </c>
      <c r="AX512" s="15" t="s">
        <v>80</v>
      </c>
      <c r="AY512" s="266" t="s">
        <v>156</v>
      </c>
    </row>
    <row r="513" s="12" customFormat="1" ht="22.8" customHeight="1">
      <c r="A513" s="12"/>
      <c r="B513" s="199"/>
      <c r="C513" s="200"/>
      <c r="D513" s="201" t="s">
        <v>73</v>
      </c>
      <c r="E513" s="213" t="s">
        <v>622</v>
      </c>
      <c r="F513" s="213" t="s">
        <v>623</v>
      </c>
      <c r="G513" s="200"/>
      <c r="H513" s="200"/>
      <c r="I513" s="203"/>
      <c r="J513" s="214">
        <f>BK513</f>
        <v>0</v>
      </c>
      <c r="K513" s="200"/>
      <c r="L513" s="205"/>
      <c r="M513" s="206"/>
      <c r="N513" s="207"/>
      <c r="O513" s="207"/>
      <c r="P513" s="208">
        <f>SUM(P514:P515)</f>
        <v>0</v>
      </c>
      <c r="Q513" s="207"/>
      <c r="R513" s="208">
        <f>SUM(R514:R515)</f>
        <v>0</v>
      </c>
      <c r="S513" s="207"/>
      <c r="T513" s="209">
        <f>SUM(T514:T515)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0" t="s">
        <v>80</v>
      </c>
      <c r="AT513" s="211" t="s">
        <v>73</v>
      </c>
      <c r="AU513" s="211" t="s">
        <v>80</v>
      </c>
      <c r="AY513" s="210" t="s">
        <v>156</v>
      </c>
      <c r="BK513" s="212">
        <f>SUM(BK514:BK515)</f>
        <v>0</v>
      </c>
    </row>
    <row r="514" s="2" customFormat="1" ht="24.15" customHeight="1">
      <c r="A514" s="40"/>
      <c r="B514" s="41"/>
      <c r="C514" s="215" t="s">
        <v>624</v>
      </c>
      <c r="D514" s="215" t="s">
        <v>158</v>
      </c>
      <c r="E514" s="216" t="s">
        <v>625</v>
      </c>
      <c r="F514" s="217" t="s">
        <v>626</v>
      </c>
      <c r="G514" s="218" t="s">
        <v>233</v>
      </c>
      <c r="H514" s="219">
        <v>1951.3219999999999</v>
      </c>
      <c r="I514" s="220"/>
      <c r="J514" s="221">
        <f>ROUND(I514*H514,2)</f>
        <v>0</v>
      </c>
      <c r="K514" s="217" t="s">
        <v>162</v>
      </c>
      <c r="L514" s="46"/>
      <c r="M514" s="222" t="s">
        <v>19</v>
      </c>
      <c r="N514" s="223" t="s">
        <v>45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163</v>
      </c>
      <c r="AT514" s="226" t="s">
        <v>158</v>
      </c>
      <c r="AU514" s="226" t="s">
        <v>82</v>
      </c>
      <c r="AY514" s="19" t="s">
        <v>156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163</v>
      </c>
      <c r="BM514" s="226" t="s">
        <v>627</v>
      </c>
    </row>
    <row r="515" s="2" customFormat="1">
      <c r="A515" s="40"/>
      <c r="B515" s="41"/>
      <c r="C515" s="42"/>
      <c r="D515" s="228" t="s">
        <v>165</v>
      </c>
      <c r="E515" s="42"/>
      <c r="F515" s="229" t="s">
        <v>628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165</v>
      </c>
      <c r="AU515" s="19" t="s">
        <v>82</v>
      </c>
    </row>
    <row r="516" s="12" customFormat="1" ht="25.92" customHeight="1">
      <c r="A516" s="12"/>
      <c r="B516" s="199"/>
      <c r="C516" s="200"/>
      <c r="D516" s="201" t="s">
        <v>73</v>
      </c>
      <c r="E516" s="202" t="s">
        <v>629</v>
      </c>
      <c r="F516" s="202" t="s">
        <v>630</v>
      </c>
      <c r="G516" s="200"/>
      <c r="H516" s="200"/>
      <c r="I516" s="203"/>
      <c r="J516" s="204">
        <f>BK516</f>
        <v>0</v>
      </c>
      <c r="K516" s="200"/>
      <c r="L516" s="205"/>
      <c r="M516" s="206"/>
      <c r="N516" s="207"/>
      <c r="O516" s="207"/>
      <c r="P516" s="208">
        <f>P517+P522</f>
        <v>0</v>
      </c>
      <c r="Q516" s="207"/>
      <c r="R516" s="208">
        <f>R517+R522</f>
        <v>0</v>
      </c>
      <c r="S516" s="207"/>
      <c r="T516" s="209">
        <f>T517+T522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0" t="s">
        <v>192</v>
      </c>
      <c r="AT516" s="211" t="s">
        <v>73</v>
      </c>
      <c r="AU516" s="211" t="s">
        <v>74</v>
      </c>
      <c r="AY516" s="210" t="s">
        <v>156</v>
      </c>
      <c r="BK516" s="212">
        <f>BK517+BK522</f>
        <v>0</v>
      </c>
    </row>
    <row r="517" s="12" customFormat="1" ht="22.8" customHeight="1">
      <c r="A517" s="12"/>
      <c r="B517" s="199"/>
      <c r="C517" s="200"/>
      <c r="D517" s="201" t="s">
        <v>73</v>
      </c>
      <c r="E517" s="213" t="s">
        <v>631</v>
      </c>
      <c r="F517" s="213" t="s">
        <v>632</v>
      </c>
      <c r="G517" s="200"/>
      <c r="H517" s="200"/>
      <c r="I517" s="203"/>
      <c r="J517" s="214">
        <f>BK517</f>
        <v>0</v>
      </c>
      <c r="K517" s="200"/>
      <c r="L517" s="205"/>
      <c r="M517" s="206"/>
      <c r="N517" s="207"/>
      <c r="O517" s="207"/>
      <c r="P517" s="208">
        <f>SUM(P518:P521)</f>
        <v>0</v>
      </c>
      <c r="Q517" s="207"/>
      <c r="R517" s="208">
        <f>SUM(R518:R521)</f>
        <v>0</v>
      </c>
      <c r="S517" s="207"/>
      <c r="T517" s="209">
        <f>SUM(T518:T521)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0" t="s">
        <v>192</v>
      </c>
      <c r="AT517" s="211" t="s">
        <v>73</v>
      </c>
      <c r="AU517" s="211" t="s">
        <v>80</v>
      </c>
      <c r="AY517" s="210" t="s">
        <v>156</v>
      </c>
      <c r="BK517" s="212">
        <f>SUM(BK518:BK521)</f>
        <v>0</v>
      </c>
    </row>
    <row r="518" s="2" customFormat="1" ht="16.5" customHeight="1">
      <c r="A518" s="40"/>
      <c r="B518" s="41"/>
      <c r="C518" s="215" t="s">
        <v>633</v>
      </c>
      <c r="D518" s="215" t="s">
        <v>158</v>
      </c>
      <c r="E518" s="216" t="s">
        <v>634</v>
      </c>
      <c r="F518" s="217" t="s">
        <v>635</v>
      </c>
      <c r="G518" s="218" t="s">
        <v>223</v>
      </c>
      <c r="H518" s="219">
        <v>1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45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636</v>
      </c>
      <c r="AT518" s="226" t="s">
        <v>158</v>
      </c>
      <c r="AU518" s="226" t="s">
        <v>82</v>
      </c>
      <c r="AY518" s="19" t="s">
        <v>156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636</v>
      </c>
      <c r="BM518" s="226" t="s">
        <v>637</v>
      </c>
    </row>
    <row r="519" s="2" customFormat="1" ht="16.5" customHeight="1">
      <c r="A519" s="40"/>
      <c r="B519" s="41"/>
      <c r="C519" s="215" t="s">
        <v>638</v>
      </c>
      <c r="D519" s="215" t="s">
        <v>158</v>
      </c>
      <c r="E519" s="216" t="s">
        <v>639</v>
      </c>
      <c r="F519" s="217" t="s">
        <v>640</v>
      </c>
      <c r="G519" s="218" t="s">
        <v>223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45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636</v>
      </c>
      <c r="AT519" s="226" t="s">
        <v>158</v>
      </c>
      <c r="AU519" s="226" t="s">
        <v>82</v>
      </c>
      <c r="AY519" s="19" t="s">
        <v>156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636</v>
      </c>
      <c r="BM519" s="226" t="s">
        <v>641</v>
      </c>
    </row>
    <row r="520" s="2" customFormat="1">
      <c r="A520" s="40"/>
      <c r="B520" s="41"/>
      <c r="C520" s="42"/>
      <c r="D520" s="233" t="s">
        <v>167</v>
      </c>
      <c r="E520" s="42"/>
      <c r="F520" s="234" t="s">
        <v>642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167</v>
      </c>
      <c r="AU520" s="19" t="s">
        <v>82</v>
      </c>
    </row>
    <row r="521" s="2" customFormat="1" ht="16.5" customHeight="1">
      <c r="A521" s="40"/>
      <c r="B521" s="41"/>
      <c r="C521" s="215" t="s">
        <v>643</v>
      </c>
      <c r="D521" s="215" t="s">
        <v>158</v>
      </c>
      <c r="E521" s="216" t="s">
        <v>644</v>
      </c>
      <c r="F521" s="217" t="s">
        <v>645</v>
      </c>
      <c r="G521" s="218" t="s">
        <v>223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45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636</v>
      </c>
      <c r="AT521" s="226" t="s">
        <v>158</v>
      </c>
      <c r="AU521" s="226" t="s">
        <v>82</v>
      </c>
      <c r="AY521" s="19" t="s">
        <v>156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636</v>
      </c>
      <c r="BM521" s="226" t="s">
        <v>646</v>
      </c>
    </row>
    <row r="522" s="12" customFormat="1" ht="22.8" customHeight="1">
      <c r="A522" s="12"/>
      <c r="B522" s="199"/>
      <c r="C522" s="200"/>
      <c r="D522" s="201" t="s">
        <v>73</v>
      </c>
      <c r="E522" s="213" t="s">
        <v>647</v>
      </c>
      <c r="F522" s="213" t="s">
        <v>648</v>
      </c>
      <c r="G522" s="200"/>
      <c r="H522" s="200"/>
      <c r="I522" s="203"/>
      <c r="J522" s="214">
        <f>BK522</f>
        <v>0</v>
      </c>
      <c r="K522" s="200"/>
      <c r="L522" s="205"/>
      <c r="M522" s="206"/>
      <c r="N522" s="207"/>
      <c r="O522" s="207"/>
      <c r="P522" s="208">
        <f>SUM(P523:P525)</f>
        <v>0</v>
      </c>
      <c r="Q522" s="207"/>
      <c r="R522" s="208">
        <f>SUM(R523:R525)</f>
        <v>0</v>
      </c>
      <c r="S522" s="207"/>
      <c r="T522" s="209">
        <f>SUM(T523:T525)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0" t="s">
        <v>192</v>
      </c>
      <c r="AT522" s="211" t="s">
        <v>73</v>
      </c>
      <c r="AU522" s="211" t="s">
        <v>80</v>
      </c>
      <c r="AY522" s="210" t="s">
        <v>156</v>
      </c>
      <c r="BK522" s="212">
        <f>SUM(BK523:BK525)</f>
        <v>0</v>
      </c>
    </row>
    <row r="523" s="2" customFormat="1" ht="16.5" customHeight="1">
      <c r="A523" s="40"/>
      <c r="B523" s="41"/>
      <c r="C523" s="215" t="s">
        <v>199</v>
      </c>
      <c r="D523" s="215" t="s">
        <v>158</v>
      </c>
      <c r="E523" s="216" t="s">
        <v>649</v>
      </c>
      <c r="F523" s="217" t="s">
        <v>648</v>
      </c>
      <c r="G523" s="218" t="s">
        <v>223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45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636</v>
      </c>
      <c r="AT523" s="226" t="s">
        <v>158</v>
      </c>
      <c r="AU523" s="226" t="s">
        <v>82</v>
      </c>
      <c r="AY523" s="19" t="s">
        <v>156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636</v>
      </c>
      <c r="BM523" s="226" t="s">
        <v>650</v>
      </c>
    </row>
    <row r="524" s="2" customFormat="1" ht="16.5" customHeight="1">
      <c r="A524" s="40"/>
      <c r="B524" s="41"/>
      <c r="C524" s="215" t="s">
        <v>651</v>
      </c>
      <c r="D524" s="215" t="s">
        <v>158</v>
      </c>
      <c r="E524" s="216" t="s">
        <v>652</v>
      </c>
      <c r="F524" s="217" t="s">
        <v>653</v>
      </c>
      <c r="G524" s="218" t="s">
        <v>654</v>
      </c>
      <c r="H524" s="219">
        <v>1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45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636</v>
      </c>
      <c r="AT524" s="226" t="s">
        <v>158</v>
      </c>
      <c r="AU524" s="226" t="s">
        <v>82</v>
      </c>
      <c r="AY524" s="19" t="s">
        <v>156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636</v>
      </c>
      <c r="BM524" s="226" t="s">
        <v>655</v>
      </c>
    </row>
    <row r="525" s="2" customFormat="1" ht="16.5" customHeight="1">
      <c r="A525" s="40"/>
      <c r="B525" s="41"/>
      <c r="C525" s="215" t="s">
        <v>656</v>
      </c>
      <c r="D525" s="215" t="s">
        <v>158</v>
      </c>
      <c r="E525" s="216" t="s">
        <v>657</v>
      </c>
      <c r="F525" s="217" t="s">
        <v>658</v>
      </c>
      <c r="G525" s="218" t="s">
        <v>223</v>
      </c>
      <c r="H525" s="219">
        <v>1</v>
      </c>
      <c r="I525" s="220"/>
      <c r="J525" s="221">
        <f>ROUND(I525*H525,2)</f>
        <v>0</v>
      </c>
      <c r="K525" s="217" t="s">
        <v>19</v>
      </c>
      <c r="L525" s="46"/>
      <c r="M525" s="277" t="s">
        <v>19</v>
      </c>
      <c r="N525" s="278" t="s">
        <v>45</v>
      </c>
      <c r="O525" s="279"/>
      <c r="P525" s="280">
        <f>O525*H525</f>
        <v>0</v>
      </c>
      <c r="Q525" s="280">
        <v>0</v>
      </c>
      <c r="R525" s="280">
        <f>Q525*H525</f>
        <v>0</v>
      </c>
      <c r="S525" s="280">
        <v>0</v>
      </c>
      <c r="T525" s="281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636</v>
      </c>
      <c r="AT525" s="226" t="s">
        <v>158</v>
      </c>
      <c r="AU525" s="226" t="s">
        <v>82</v>
      </c>
      <c r="AY525" s="19" t="s">
        <v>156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636</v>
      </c>
      <c r="BM525" s="226" t="s">
        <v>659</v>
      </c>
    </row>
    <row r="526" s="2" customFormat="1" ht="6.96" customHeight="1">
      <c r="A526" s="40"/>
      <c r="B526" s="61"/>
      <c r="C526" s="62"/>
      <c r="D526" s="62"/>
      <c r="E526" s="62"/>
      <c r="F526" s="62"/>
      <c r="G526" s="62"/>
      <c r="H526" s="62"/>
      <c r="I526" s="62"/>
      <c r="J526" s="62"/>
      <c r="K526" s="62"/>
      <c r="L526" s="46"/>
      <c r="M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</sheetData>
  <sheetProtection sheet="1" autoFilter="0" formatColumns="0" formatRows="0" objects="1" scenarios="1" spinCount="100000" saltValue="TEdi5VstKRCFXuXLopgEri0dOXXzZd1augVmA5cQnGVhBVv6Rn2e6YEcM9w5EzPTGgja6majI6PR2rehG4sg3g==" hashValue="JHQ0hR8s+iB5c0KuUD2a0jJM4n7aoLBbq88tKW/F6PTyofhD7wF3TAircVADewK9rlO+lu62tre104QMcrUL3A==" algorithmName="SHA-512" password="CC35"/>
  <autoFilter ref="C96:K5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3154553"/>
    <hyperlink ref="F107" r:id="rId2" display="https://podminky.urs.cz/item/CS_URS_2024_02/113107242"/>
    <hyperlink ref="F113" r:id="rId3" display="https://podminky.urs.cz/item/CS_URS_2024_02/113107241"/>
    <hyperlink ref="F118" r:id="rId4" display="https://podminky.urs.cz/item/CS_URS_2024_02/113106187"/>
    <hyperlink ref="F124" r:id="rId5" display="https://podminky.urs.cz/item/CS_URS_2024_02/113106171"/>
    <hyperlink ref="F129" r:id="rId6" display="https://podminky.urs.cz/item/CS_URS_2024_02/113106161"/>
    <hyperlink ref="F134" r:id="rId7" display="https://podminky.urs.cz/item/CS_URS_2024_02/113107224"/>
    <hyperlink ref="F140" r:id="rId8" display="https://podminky.urs.cz/item/CS_URS_2024_02/113202111"/>
    <hyperlink ref="F161" r:id="rId9" display="https://podminky.urs.cz/item/CS_URS_2024_02/122151106"/>
    <hyperlink ref="F172" r:id="rId10" display="https://podminky.urs.cz/item/CS_URS_2024_02/132151104"/>
    <hyperlink ref="F185" r:id="rId11" display="https://podminky.urs.cz/item/CS_URS_2024_02/175151101"/>
    <hyperlink ref="F193" r:id="rId12" display="https://podminky.urs.cz/item/CS_URS_2024_02/174151101"/>
    <hyperlink ref="F205" r:id="rId13" display="https://podminky.urs.cz/item/CS_URS_2024_02/171151103"/>
    <hyperlink ref="F224" r:id="rId14" display="https://podminky.urs.cz/item/CS_URS_2024_02/181951112"/>
    <hyperlink ref="F236" r:id="rId15" display="https://podminky.urs.cz/item/CS_URS_2024_02/212751106"/>
    <hyperlink ref="F242" r:id="rId16" display="https://podminky.urs.cz/item/CS_URS_2024_02/451541111"/>
    <hyperlink ref="F248" r:id="rId17" display="https://podminky.urs.cz/item/CS_URS_2024_02/564861111"/>
    <hyperlink ref="F257" r:id="rId18" display="https://podminky.urs.cz/item/CS_URS_2024_02/564952111"/>
    <hyperlink ref="F262" r:id="rId19" display="https://podminky.urs.cz/item/CS_URS_2024_02/564951313"/>
    <hyperlink ref="F271" r:id="rId20" display="https://podminky.urs.cz/item/CS_URS_2024_02/577176121"/>
    <hyperlink ref="F276" r:id="rId21" display="https://podminky.urs.cz/item/CS_URS_2024_02/573231106"/>
    <hyperlink ref="F281" r:id="rId22" display="https://podminky.urs.cz/item/CS_URS_2024_02/577134221"/>
    <hyperlink ref="F286" r:id="rId23" display="https://podminky.urs.cz/item/CS_URS_2024_02/596211113"/>
    <hyperlink ref="F299" r:id="rId24" display="https://podminky.urs.cz/item/CS_URS_2024_02/596212213"/>
    <hyperlink ref="F320" r:id="rId25" display="https://podminky.urs.cz/item/CS_URS_2024_02/596412210"/>
    <hyperlink ref="F329" r:id="rId26" display="https://podminky.urs.cz/item/CS_URS_2024_02/591211111"/>
    <hyperlink ref="F339" r:id="rId27" display="https://podminky.urs.cz/item/CS_URS_2024_02/871313121"/>
    <hyperlink ref="F346" r:id="rId28" display="https://podminky.urs.cz/item/CS_URS_2024_02/877310310"/>
    <hyperlink ref="F355" r:id="rId29" display="https://podminky.urs.cz/item/CS_URS_2024_02/895941302"/>
    <hyperlink ref="F364" r:id="rId30" display="https://podminky.urs.cz/item/CS_URS_2024_02/895941332"/>
    <hyperlink ref="F373" r:id="rId31" display="https://podminky.urs.cz/item/CS_URS_2024_02/895941362"/>
    <hyperlink ref="F382" r:id="rId32" display="https://podminky.urs.cz/item/CS_URS_2024_02/895941313"/>
    <hyperlink ref="F391" r:id="rId33" display="https://podminky.urs.cz/item/CS_URS_2024_02/899204112"/>
    <hyperlink ref="F408" r:id="rId34" display="https://podminky.urs.cz/item/CS_URS_2023_01/899331111"/>
    <hyperlink ref="F413" r:id="rId35" display="https://podminky.urs.cz/item/CS_URS_2023_01/899431111"/>
    <hyperlink ref="F418" r:id="rId36" display="https://podminky.urs.cz/item/CS_URS_2024_02/916131213"/>
    <hyperlink ref="F427" r:id="rId37" display="https://podminky.urs.cz/item/CS_URS_2024_02/916111123"/>
    <hyperlink ref="F436" r:id="rId38" display="https://podminky.urs.cz/item/CS_URS_2024_02/916231213"/>
    <hyperlink ref="F445" r:id="rId39" display="https://podminky.urs.cz/item/CS_URS_2024_02/979054451"/>
    <hyperlink ref="F450" r:id="rId40" display="https://podminky.urs.cz/item/CS_URS_2024_02/979071121"/>
    <hyperlink ref="F455" r:id="rId41" display="https://podminky.urs.cz/item/CS_URS_2024_02/919735112"/>
    <hyperlink ref="F459" r:id="rId42" display="https://podminky.urs.cz/item/CS_URS_2024_02/919732211"/>
    <hyperlink ref="F463" r:id="rId43" display="https://podminky.urs.cz/item/CS_URS_2024_02/966006132"/>
    <hyperlink ref="F467" r:id="rId44" display="https://podminky.urs.cz/item/CS_URS_2024_02/914111111"/>
    <hyperlink ref="F471" r:id="rId45" display="https://podminky.urs.cz/item/CS_URS_2024_02/914511112"/>
    <hyperlink ref="F475" r:id="rId46" display="https://podminky.urs.cz/item/CS_URS_2024_02/915121121"/>
    <hyperlink ref="F479" r:id="rId47" display="https://podminky.urs.cz/item/CS_URS_2024_02/915221122"/>
    <hyperlink ref="F491" r:id="rId48" display="https://podminky.urs.cz/item/CS_URS_2024_02/997221611"/>
    <hyperlink ref="F515" r:id="rId49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660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661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662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663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ROUND((SUM(BE93:BE354)),  2)</f>
        <v>0</v>
      </c>
      <c r="G35" s="40"/>
      <c r="H35" s="40"/>
      <c r="I35" s="160">
        <v>0.20999999999999999</v>
      </c>
      <c r="J35" s="159">
        <f>ROUND(((SUM(BE93:BE354))*I35),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ROUND((SUM(BF93:BF354)),  2)</f>
        <v>0</v>
      </c>
      <c r="G36" s="40"/>
      <c r="H36" s="40"/>
      <c r="I36" s="160">
        <v>0.12</v>
      </c>
      <c r="J36" s="159">
        <f>ROUND(((SUM(BF93:BF354))*I36),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ROUND((SUM(BG93:BG354)),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ROUND((SUM(BH93:BH354)),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ROUND((SUM(BI93:BI354)),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201-1 - VÝMĚNA VODOVODU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Ing. Smolařová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Šumavské vodovody a kanalizace a.s.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130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132</v>
      </c>
      <c r="E66" s="185"/>
      <c r="F66" s="185"/>
      <c r="G66" s="185"/>
      <c r="H66" s="185"/>
      <c r="I66" s="185"/>
      <c r="J66" s="186">
        <f>J201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664</v>
      </c>
      <c r="E67" s="185"/>
      <c r="F67" s="185"/>
      <c r="G67" s="185"/>
      <c r="H67" s="185"/>
      <c r="I67" s="185"/>
      <c r="J67" s="186">
        <f>J207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134</v>
      </c>
      <c r="E68" s="185"/>
      <c r="F68" s="185"/>
      <c r="G68" s="185"/>
      <c r="H68" s="185"/>
      <c r="I68" s="185"/>
      <c r="J68" s="186">
        <f>J234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135</v>
      </c>
      <c r="E69" s="185"/>
      <c r="F69" s="185"/>
      <c r="G69" s="185"/>
      <c r="H69" s="185"/>
      <c r="I69" s="185"/>
      <c r="J69" s="186">
        <f>J323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136</v>
      </c>
      <c r="E70" s="185"/>
      <c r="F70" s="185"/>
      <c r="G70" s="185"/>
      <c r="H70" s="185"/>
      <c r="I70" s="185"/>
      <c r="J70" s="186">
        <f>J341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137</v>
      </c>
      <c r="E71" s="185"/>
      <c r="F71" s="185"/>
      <c r="G71" s="185"/>
      <c r="H71" s="185"/>
      <c r="I71" s="185"/>
      <c r="J71" s="186">
        <f>J350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141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Oprava povrchu komunikací, výměna vodovodu a opravy na kanalizaci v Klatovech 2025, 1. část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122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123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201-1 - VÝMĚNA VODOVODU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2. 12. 2024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Město Klatovy</v>
      </c>
      <c r="G89" s="42"/>
      <c r="H89" s="42"/>
      <c r="I89" s="34" t="s">
        <v>33</v>
      </c>
      <c r="J89" s="38" t="str">
        <f>E23</f>
        <v>Ing. Smolařová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Šumavské vodovody a kanalizace a.s.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142</v>
      </c>
      <c r="D92" s="191" t="s">
        <v>59</v>
      </c>
      <c r="E92" s="191" t="s">
        <v>55</v>
      </c>
      <c r="F92" s="191" t="s">
        <v>56</v>
      </c>
      <c r="G92" s="191" t="s">
        <v>143</v>
      </c>
      <c r="H92" s="191" t="s">
        <v>144</v>
      </c>
      <c r="I92" s="191" t="s">
        <v>145</v>
      </c>
      <c r="J92" s="191" t="s">
        <v>127</v>
      </c>
      <c r="K92" s="192" t="s">
        <v>146</v>
      </c>
      <c r="L92" s="193"/>
      <c r="M92" s="94" t="s">
        <v>19</v>
      </c>
      <c r="N92" s="95" t="s">
        <v>44</v>
      </c>
      <c r="O92" s="95" t="s">
        <v>147</v>
      </c>
      <c r="P92" s="95" t="s">
        <v>148</v>
      </c>
      <c r="Q92" s="95" t="s">
        <v>149</v>
      </c>
      <c r="R92" s="95" t="s">
        <v>150</v>
      </c>
      <c r="S92" s="95" t="s">
        <v>151</v>
      </c>
      <c r="T92" s="96" t="s">
        <v>152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153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73</v>
      </c>
      <c r="AU93" s="19" t="s">
        <v>128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73</v>
      </c>
      <c r="E94" s="202" t="s">
        <v>154</v>
      </c>
      <c r="F94" s="202" t="s">
        <v>155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P95+P201+P207+P234+P323+P341+P350</f>
        <v>0</v>
      </c>
      <c r="Q94" s="207"/>
      <c r="R94" s="208">
        <f>R95+R201+R207+R234+R323+R341+R350</f>
        <v>0</v>
      </c>
      <c r="S94" s="207"/>
      <c r="T94" s="209">
        <f>T95+T201+T207+T234+T323+T341+T350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73</v>
      </c>
      <c r="AU94" s="211" t="s">
        <v>74</v>
      </c>
      <c r="AY94" s="210" t="s">
        <v>156</v>
      </c>
      <c r="BK94" s="212">
        <f>BK95+BK201+BK207+BK234+BK323+BK341+BK350</f>
        <v>0</v>
      </c>
    </row>
    <row r="95" s="12" customFormat="1" ht="22.8" customHeight="1">
      <c r="A95" s="12"/>
      <c r="B95" s="199"/>
      <c r="C95" s="200"/>
      <c r="D95" s="201" t="s">
        <v>73</v>
      </c>
      <c r="E95" s="213" t="s">
        <v>80</v>
      </c>
      <c r="F95" s="213" t="s">
        <v>157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SUM(P96:P200)</f>
        <v>0</v>
      </c>
      <c r="Q95" s="207"/>
      <c r="R95" s="208">
        <f>SUM(R96:R200)</f>
        <v>0</v>
      </c>
      <c r="S95" s="207"/>
      <c r="T95" s="209">
        <f>SUM(T96:T200)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73</v>
      </c>
      <c r="AU95" s="211" t="s">
        <v>80</v>
      </c>
      <c r="AY95" s="210" t="s">
        <v>156</v>
      </c>
      <c r="BK95" s="212">
        <f>SUM(BK96:BK200)</f>
        <v>0</v>
      </c>
    </row>
    <row r="96" s="2" customFormat="1" ht="33" customHeight="1">
      <c r="A96" s="40"/>
      <c r="B96" s="41"/>
      <c r="C96" s="215" t="s">
        <v>80</v>
      </c>
      <c r="D96" s="215" t="s">
        <v>158</v>
      </c>
      <c r="E96" s="216" t="s">
        <v>193</v>
      </c>
      <c r="F96" s="217" t="s">
        <v>194</v>
      </c>
      <c r="G96" s="218" t="s">
        <v>161</v>
      </c>
      <c r="H96" s="219">
        <v>10</v>
      </c>
      <c r="I96" s="220"/>
      <c r="J96" s="221">
        <f>ROUND(I96*H96,2)</f>
        <v>0</v>
      </c>
      <c r="K96" s="217" t="s">
        <v>665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163</v>
      </c>
      <c r="AT96" s="226" t="s">
        <v>158</v>
      </c>
      <c r="AU96" s="226" t="s">
        <v>82</v>
      </c>
      <c r="AY96" s="19" t="s">
        <v>156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163</v>
      </c>
      <c r="BM96" s="226" t="s">
        <v>82</v>
      </c>
    </row>
    <row r="97" s="2" customFormat="1">
      <c r="A97" s="40"/>
      <c r="B97" s="41"/>
      <c r="C97" s="42"/>
      <c r="D97" s="228" t="s">
        <v>165</v>
      </c>
      <c r="E97" s="42"/>
      <c r="F97" s="229" t="s">
        <v>666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165</v>
      </c>
      <c r="AU97" s="19" t="s">
        <v>82</v>
      </c>
    </row>
    <row r="98" s="13" customFormat="1">
      <c r="A98" s="13"/>
      <c r="B98" s="235"/>
      <c r="C98" s="236"/>
      <c r="D98" s="233" t="s">
        <v>169</v>
      </c>
      <c r="E98" s="237" t="s">
        <v>19</v>
      </c>
      <c r="F98" s="238" t="s">
        <v>667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169</v>
      </c>
      <c r="AU98" s="244" t="s">
        <v>82</v>
      </c>
      <c r="AV98" s="13" t="s">
        <v>80</v>
      </c>
      <c r="AW98" s="13" t="s">
        <v>35</v>
      </c>
      <c r="AX98" s="13" t="s">
        <v>74</v>
      </c>
      <c r="AY98" s="244" t="s">
        <v>156</v>
      </c>
    </row>
    <row r="99" s="14" customFormat="1">
      <c r="A99" s="14"/>
      <c r="B99" s="245"/>
      <c r="C99" s="246"/>
      <c r="D99" s="233" t="s">
        <v>169</v>
      </c>
      <c r="E99" s="247" t="s">
        <v>19</v>
      </c>
      <c r="F99" s="248" t="s">
        <v>226</v>
      </c>
      <c r="G99" s="246"/>
      <c r="H99" s="249">
        <v>10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169</v>
      </c>
      <c r="AU99" s="255" t="s">
        <v>82</v>
      </c>
      <c r="AV99" s="14" t="s">
        <v>82</v>
      </c>
      <c r="AW99" s="14" t="s">
        <v>35</v>
      </c>
      <c r="AX99" s="14" t="s">
        <v>74</v>
      </c>
      <c r="AY99" s="255" t="s">
        <v>156</v>
      </c>
    </row>
    <row r="100" s="15" customFormat="1">
      <c r="A100" s="15"/>
      <c r="B100" s="256"/>
      <c r="C100" s="257"/>
      <c r="D100" s="233" t="s">
        <v>169</v>
      </c>
      <c r="E100" s="258" t="s">
        <v>19</v>
      </c>
      <c r="F100" s="259" t="s">
        <v>172</v>
      </c>
      <c r="G100" s="257"/>
      <c r="H100" s="260">
        <v>10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169</v>
      </c>
      <c r="AU100" s="266" t="s">
        <v>82</v>
      </c>
      <c r="AV100" s="15" t="s">
        <v>163</v>
      </c>
      <c r="AW100" s="15" t="s">
        <v>35</v>
      </c>
      <c r="AX100" s="15" t="s">
        <v>80</v>
      </c>
      <c r="AY100" s="266" t="s">
        <v>156</v>
      </c>
    </row>
    <row r="101" s="2" customFormat="1" ht="37.8" customHeight="1">
      <c r="A101" s="40"/>
      <c r="B101" s="41"/>
      <c r="C101" s="215" t="s">
        <v>82</v>
      </c>
      <c r="D101" s="215" t="s">
        <v>158</v>
      </c>
      <c r="E101" s="216" t="s">
        <v>668</v>
      </c>
      <c r="F101" s="217" t="s">
        <v>669</v>
      </c>
      <c r="G101" s="218" t="s">
        <v>161</v>
      </c>
      <c r="H101" s="219">
        <v>10</v>
      </c>
      <c r="I101" s="220"/>
      <c r="J101" s="221">
        <f>ROUND(I101*H101,2)</f>
        <v>0</v>
      </c>
      <c r="K101" s="217" t="s">
        <v>665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158</v>
      </c>
      <c r="AU101" s="226" t="s">
        <v>82</v>
      </c>
      <c r="AY101" s="19" t="s">
        <v>156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163</v>
      </c>
      <c r="BM101" s="226" t="s">
        <v>163</v>
      </c>
    </row>
    <row r="102" s="2" customFormat="1">
      <c r="A102" s="40"/>
      <c r="B102" s="41"/>
      <c r="C102" s="42"/>
      <c r="D102" s="228" t="s">
        <v>165</v>
      </c>
      <c r="E102" s="42"/>
      <c r="F102" s="229" t="s">
        <v>670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165</v>
      </c>
      <c r="AU102" s="19" t="s">
        <v>82</v>
      </c>
    </row>
    <row r="103" s="13" customFormat="1">
      <c r="A103" s="13"/>
      <c r="B103" s="235"/>
      <c r="C103" s="236"/>
      <c r="D103" s="233" t="s">
        <v>169</v>
      </c>
      <c r="E103" s="237" t="s">
        <v>19</v>
      </c>
      <c r="F103" s="238" t="s">
        <v>671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169</v>
      </c>
      <c r="AU103" s="244" t="s">
        <v>82</v>
      </c>
      <c r="AV103" s="13" t="s">
        <v>80</v>
      </c>
      <c r="AW103" s="13" t="s">
        <v>35</v>
      </c>
      <c r="AX103" s="13" t="s">
        <v>74</v>
      </c>
      <c r="AY103" s="244" t="s">
        <v>156</v>
      </c>
    </row>
    <row r="104" s="14" customFormat="1">
      <c r="A104" s="14"/>
      <c r="B104" s="245"/>
      <c r="C104" s="246"/>
      <c r="D104" s="233" t="s">
        <v>169</v>
      </c>
      <c r="E104" s="247" t="s">
        <v>19</v>
      </c>
      <c r="F104" s="248" t="s">
        <v>226</v>
      </c>
      <c r="G104" s="246"/>
      <c r="H104" s="249">
        <v>10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169</v>
      </c>
      <c r="AU104" s="255" t="s">
        <v>82</v>
      </c>
      <c r="AV104" s="14" t="s">
        <v>82</v>
      </c>
      <c r="AW104" s="14" t="s">
        <v>35</v>
      </c>
      <c r="AX104" s="14" t="s">
        <v>74</v>
      </c>
      <c r="AY104" s="255" t="s">
        <v>156</v>
      </c>
    </row>
    <row r="105" s="15" customFormat="1">
      <c r="A105" s="15"/>
      <c r="B105" s="256"/>
      <c r="C105" s="257"/>
      <c r="D105" s="233" t="s">
        <v>169</v>
      </c>
      <c r="E105" s="258" t="s">
        <v>19</v>
      </c>
      <c r="F105" s="259" t="s">
        <v>172</v>
      </c>
      <c r="G105" s="257"/>
      <c r="H105" s="260">
        <v>10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169</v>
      </c>
      <c r="AU105" s="266" t="s">
        <v>82</v>
      </c>
      <c r="AV105" s="15" t="s">
        <v>163</v>
      </c>
      <c r="AW105" s="15" t="s">
        <v>35</v>
      </c>
      <c r="AX105" s="15" t="s">
        <v>80</v>
      </c>
      <c r="AY105" s="266" t="s">
        <v>156</v>
      </c>
    </row>
    <row r="106" s="2" customFormat="1" ht="37.8" customHeight="1">
      <c r="A106" s="40"/>
      <c r="B106" s="41"/>
      <c r="C106" s="215" t="s">
        <v>178</v>
      </c>
      <c r="D106" s="215" t="s">
        <v>158</v>
      </c>
      <c r="E106" s="216" t="s">
        <v>672</v>
      </c>
      <c r="F106" s="217" t="s">
        <v>673</v>
      </c>
      <c r="G106" s="218" t="s">
        <v>161</v>
      </c>
      <c r="H106" s="219">
        <v>54.399999999999999</v>
      </c>
      <c r="I106" s="220"/>
      <c r="J106" s="221">
        <f>ROUND(I106*H106,2)</f>
        <v>0</v>
      </c>
      <c r="K106" s="217" t="s">
        <v>665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158</v>
      </c>
      <c r="AU106" s="226" t="s">
        <v>82</v>
      </c>
      <c r="AY106" s="19" t="s">
        <v>156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163</v>
      </c>
      <c r="BM106" s="226" t="s">
        <v>200</v>
      </c>
    </row>
    <row r="107" s="2" customFormat="1">
      <c r="A107" s="40"/>
      <c r="B107" s="41"/>
      <c r="C107" s="42"/>
      <c r="D107" s="228" t="s">
        <v>165</v>
      </c>
      <c r="E107" s="42"/>
      <c r="F107" s="229" t="s">
        <v>674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82</v>
      </c>
    </row>
    <row r="108" s="13" customFormat="1">
      <c r="A108" s="13"/>
      <c r="B108" s="235"/>
      <c r="C108" s="236"/>
      <c r="D108" s="233" t="s">
        <v>169</v>
      </c>
      <c r="E108" s="237" t="s">
        <v>19</v>
      </c>
      <c r="F108" s="238" t="s">
        <v>675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169</v>
      </c>
      <c r="AU108" s="244" t="s">
        <v>82</v>
      </c>
      <c r="AV108" s="13" t="s">
        <v>80</v>
      </c>
      <c r="AW108" s="13" t="s">
        <v>35</v>
      </c>
      <c r="AX108" s="13" t="s">
        <v>74</v>
      </c>
      <c r="AY108" s="244" t="s">
        <v>156</v>
      </c>
    </row>
    <row r="109" s="14" customFormat="1">
      <c r="A109" s="14"/>
      <c r="B109" s="245"/>
      <c r="C109" s="246"/>
      <c r="D109" s="233" t="s">
        <v>169</v>
      </c>
      <c r="E109" s="247" t="s">
        <v>19</v>
      </c>
      <c r="F109" s="248" t="s">
        <v>676</v>
      </c>
      <c r="G109" s="246"/>
      <c r="H109" s="249">
        <v>54.399999999999999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169</v>
      </c>
      <c r="AU109" s="255" t="s">
        <v>82</v>
      </c>
      <c r="AV109" s="14" t="s">
        <v>82</v>
      </c>
      <c r="AW109" s="14" t="s">
        <v>35</v>
      </c>
      <c r="AX109" s="14" t="s">
        <v>74</v>
      </c>
      <c r="AY109" s="255" t="s">
        <v>156</v>
      </c>
    </row>
    <row r="110" s="15" customFormat="1">
      <c r="A110" s="15"/>
      <c r="B110" s="256"/>
      <c r="C110" s="257"/>
      <c r="D110" s="233" t="s">
        <v>169</v>
      </c>
      <c r="E110" s="258" t="s">
        <v>19</v>
      </c>
      <c r="F110" s="259" t="s">
        <v>172</v>
      </c>
      <c r="G110" s="257"/>
      <c r="H110" s="260">
        <v>54.399999999999999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169</v>
      </c>
      <c r="AU110" s="266" t="s">
        <v>82</v>
      </c>
      <c r="AV110" s="15" t="s">
        <v>163</v>
      </c>
      <c r="AW110" s="15" t="s">
        <v>35</v>
      </c>
      <c r="AX110" s="15" t="s">
        <v>80</v>
      </c>
      <c r="AY110" s="266" t="s">
        <v>156</v>
      </c>
    </row>
    <row r="111" s="2" customFormat="1" ht="37.8" customHeight="1">
      <c r="A111" s="40"/>
      <c r="B111" s="41"/>
      <c r="C111" s="215" t="s">
        <v>163</v>
      </c>
      <c r="D111" s="215" t="s">
        <v>158</v>
      </c>
      <c r="E111" s="216" t="s">
        <v>677</v>
      </c>
      <c r="F111" s="217" t="s">
        <v>678</v>
      </c>
      <c r="G111" s="218" t="s">
        <v>161</v>
      </c>
      <c r="H111" s="219">
        <v>460.18000000000001</v>
      </c>
      <c r="I111" s="220"/>
      <c r="J111" s="221">
        <f>ROUND(I111*H111,2)</f>
        <v>0</v>
      </c>
      <c r="K111" s="217" t="s">
        <v>665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163</v>
      </c>
      <c r="AT111" s="226" t="s">
        <v>158</v>
      </c>
      <c r="AU111" s="226" t="s">
        <v>82</v>
      </c>
      <c r="AY111" s="19" t="s">
        <v>156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163</v>
      </c>
      <c r="BM111" s="226" t="s">
        <v>211</v>
      </c>
    </row>
    <row r="112" s="2" customFormat="1">
      <c r="A112" s="40"/>
      <c r="B112" s="41"/>
      <c r="C112" s="42"/>
      <c r="D112" s="228" t="s">
        <v>165</v>
      </c>
      <c r="E112" s="42"/>
      <c r="F112" s="229" t="s">
        <v>679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165</v>
      </c>
      <c r="AU112" s="19" t="s">
        <v>82</v>
      </c>
    </row>
    <row r="113" s="13" customFormat="1">
      <c r="A113" s="13"/>
      <c r="B113" s="235"/>
      <c r="C113" s="236"/>
      <c r="D113" s="233" t="s">
        <v>169</v>
      </c>
      <c r="E113" s="237" t="s">
        <v>19</v>
      </c>
      <c r="F113" s="238" t="s">
        <v>680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169</v>
      </c>
      <c r="AU113" s="244" t="s">
        <v>82</v>
      </c>
      <c r="AV113" s="13" t="s">
        <v>80</v>
      </c>
      <c r="AW113" s="13" t="s">
        <v>35</v>
      </c>
      <c r="AX113" s="13" t="s">
        <v>74</v>
      </c>
      <c r="AY113" s="244" t="s">
        <v>156</v>
      </c>
    </row>
    <row r="114" s="14" customFormat="1">
      <c r="A114" s="14"/>
      <c r="B114" s="245"/>
      <c r="C114" s="246"/>
      <c r="D114" s="233" t="s">
        <v>169</v>
      </c>
      <c r="E114" s="247" t="s">
        <v>19</v>
      </c>
      <c r="F114" s="248" t="s">
        <v>681</v>
      </c>
      <c r="G114" s="246"/>
      <c r="H114" s="249">
        <v>348.5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169</v>
      </c>
      <c r="AU114" s="255" t="s">
        <v>82</v>
      </c>
      <c r="AV114" s="14" t="s">
        <v>82</v>
      </c>
      <c r="AW114" s="14" t="s">
        <v>35</v>
      </c>
      <c r="AX114" s="14" t="s">
        <v>74</v>
      </c>
      <c r="AY114" s="255" t="s">
        <v>156</v>
      </c>
    </row>
    <row r="115" s="14" customFormat="1">
      <c r="A115" s="14"/>
      <c r="B115" s="245"/>
      <c r="C115" s="246"/>
      <c r="D115" s="233" t="s">
        <v>169</v>
      </c>
      <c r="E115" s="247" t="s">
        <v>19</v>
      </c>
      <c r="F115" s="248" t="s">
        <v>682</v>
      </c>
      <c r="G115" s="246"/>
      <c r="H115" s="249">
        <v>111.68000000000001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169</v>
      </c>
      <c r="AU115" s="255" t="s">
        <v>82</v>
      </c>
      <c r="AV115" s="14" t="s">
        <v>82</v>
      </c>
      <c r="AW115" s="14" t="s">
        <v>35</v>
      </c>
      <c r="AX115" s="14" t="s">
        <v>74</v>
      </c>
      <c r="AY115" s="255" t="s">
        <v>156</v>
      </c>
    </row>
    <row r="116" s="15" customFormat="1">
      <c r="A116" s="15"/>
      <c r="B116" s="256"/>
      <c r="C116" s="257"/>
      <c r="D116" s="233" t="s">
        <v>169</v>
      </c>
      <c r="E116" s="258" t="s">
        <v>19</v>
      </c>
      <c r="F116" s="259" t="s">
        <v>172</v>
      </c>
      <c r="G116" s="257"/>
      <c r="H116" s="260">
        <v>460.18000000000001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169</v>
      </c>
      <c r="AU116" s="266" t="s">
        <v>82</v>
      </c>
      <c r="AV116" s="15" t="s">
        <v>163</v>
      </c>
      <c r="AW116" s="15" t="s">
        <v>35</v>
      </c>
      <c r="AX116" s="15" t="s">
        <v>80</v>
      </c>
      <c r="AY116" s="266" t="s">
        <v>156</v>
      </c>
    </row>
    <row r="117" s="2" customFormat="1" ht="24.15" customHeight="1">
      <c r="A117" s="40"/>
      <c r="B117" s="41"/>
      <c r="C117" s="215" t="s">
        <v>192</v>
      </c>
      <c r="D117" s="215" t="s">
        <v>158</v>
      </c>
      <c r="E117" s="216" t="s">
        <v>683</v>
      </c>
      <c r="F117" s="217" t="s">
        <v>684</v>
      </c>
      <c r="G117" s="218" t="s">
        <v>214</v>
      </c>
      <c r="H117" s="219">
        <v>68</v>
      </c>
      <c r="I117" s="220"/>
      <c r="J117" s="221">
        <f>ROUND(I117*H117,2)</f>
        <v>0</v>
      </c>
      <c r="K117" s="217" t="s">
        <v>665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158</v>
      </c>
      <c r="AU117" s="226" t="s">
        <v>82</v>
      </c>
      <c r="AY117" s="19" t="s">
        <v>156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163</v>
      </c>
      <c r="BM117" s="226" t="s">
        <v>226</v>
      </c>
    </row>
    <row r="118" s="2" customFormat="1">
      <c r="A118" s="40"/>
      <c r="B118" s="41"/>
      <c r="C118" s="42"/>
      <c r="D118" s="228" t="s">
        <v>165</v>
      </c>
      <c r="E118" s="42"/>
      <c r="F118" s="229" t="s">
        <v>685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165</v>
      </c>
      <c r="AU118" s="19" t="s">
        <v>82</v>
      </c>
    </row>
    <row r="119" s="14" customFormat="1">
      <c r="A119" s="14"/>
      <c r="B119" s="245"/>
      <c r="C119" s="246"/>
      <c r="D119" s="233" t="s">
        <v>169</v>
      </c>
      <c r="E119" s="247" t="s">
        <v>19</v>
      </c>
      <c r="F119" s="248" t="s">
        <v>686</v>
      </c>
      <c r="G119" s="246"/>
      <c r="H119" s="249">
        <v>68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169</v>
      </c>
      <c r="AU119" s="255" t="s">
        <v>82</v>
      </c>
      <c r="AV119" s="14" t="s">
        <v>82</v>
      </c>
      <c r="AW119" s="14" t="s">
        <v>35</v>
      </c>
      <c r="AX119" s="14" t="s">
        <v>74</v>
      </c>
      <c r="AY119" s="255" t="s">
        <v>156</v>
      </c>
    </row>
    <row r="120" s="15" customFormat="1">
      <c r="A120" s="15"/>
      <c r="B120" s="256"/>
      <c r="C120" s="257"/>
      <c r="D120" s="233" t="s">
        <v>169</v>
      </c>
      <c r="E120" s="258" t="s">
        <v>19</v>
      </c>
      <c r="F120" s="259" t="s">
        <v>172</v>
      </c>
      <c r="G120" s="257"/>
      <c r="H120" s="260">
        <v>68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169</v>
      </c>
      <c r="AU120" s="266" t="s">
        <v>82</v>
      </c>
      <c r="AV120" s="15" t="s">
        <v>163</v>
      </c>
      <c r="AW120" s="15" t="s">
        <v>35</v>
      </c>
      <c r="AX120" s="15" t="s">
        <v>80</v>
      </c>
      <c r="AY120" s="266" t="s">
        <v>156</v>
      </c>
    </row>
    <row r="121" s="2" customFormat="1" ht="24.15" customHeight="1">
      <c r="A121" s="40"/>
      <c r="B121" s="41"/>
      <c r="C121" s="215" t="s">
        <v>200</v>
      </c>
      <c r="D121" s="215" t="s">
        <v>158</v>
      </c>
      <c r="E121" s="216" t="s">
        <v>687</v>
      </c>
      <c r="F121" s="217" t="s">
        <v>688</v>
      </c>
      <c r="G121" s="218" t="s">
        <v>214</v>
      </c>
      <c r="H121" s="219">
        <v>4</v>
      </c>
      <c r="I121" s="220"/>
      <c r="J121" s="221">
        <f>ROUND(I121*H121,2)</f>
        <v>0</v>
      </c>
      <c r="K121" s="217" t="s">
        <v>665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163</v>
      </c>
      <c r="AT121" s="226" t="s">
        <v>158</v>
      </c>
      <c r="AU121" s="226" t="s">
        <v>82</v>
      </c>
      <c r="AY121" s="19" t="s">
        <v>156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163</v>
      </c>
      <c r="BM121" s="226" t="s">
        <v>8</v>
      </c>
    </row>
    <row r="122" s="2" customFormat="1">
      <c r="A122" s="40"/>
      <c r="B122" s="41"/>
      <c r="C122" s="42"/>
      <c r="D122" s="228" t="s">
        <v>165</v>
      </c>
      <c r="E122" s="42"/>
      <c r="F122" s="229" t="s">
        <v>689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165</v>
      </c>
      <c r="AU122" s="19" t="s">
        <v>82</v>
      </c>
    </row>
    <row r="123" s="14" customFormat="1">
      <c r="A123" s="14"/>
      <c r="B123" s="245"/>
      <c r="C123" s="246"/>
      <c r="D123" s="233" t="s">
        <v>169</v>
      </c>
      <c r="E123" s="247" t="s">
        <v>19</v>
      </c>
      <c r="F123" s="248" t="s">
        <v>690</v>
      </c>
      <c r="G123" s="246"/>
      <c r="H123" s="249">
        <v>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169</v>
      </c>
      <c r="AU123" s="255" t="s">
        <v>82</v>
      </c>
      <c r="AV123" s="14" t="s">
        <v>82</v>
      </c>
      <c r="AW123" s="14" t="s">
        <v>35</v>
      </c>
      <c r="AX123" s="14" t="s">
        <v>74</v>
      </c>
      <c r="AY123" s="255" t="s">
        <v>156</v>
      </c>
    </row>
    <row r="124" s="15" customFormat="1">
      <c r="A124" s="15"/>
      <c r="B124" s="256"/>
      <c r="C124" s="257"/>
      <c r="D124" s="233" t="s">
        <v>169</v>
      </c>
      <c r="E124" s="258" t="s">
        <v>19</v>
      </c>
      <c r="F124" s="259" t="s">
        <v>172</v>
      </c>
      <c r="G124" s="257"/>
      <c r="H124" s="260">
        <v>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169</v>
      </c>
      <c r="AU124" s="266" t="s">
        <v>82</v>
      </c>
      <c r="AV124" s="15" t="s">
        <v>163</v>
      </c>
      <c r="AW124" s="15" t="s">
        <v>35</v>
      </c>
      <c r="AX124" s="15" t="s">
        <v>80</v>
      </c>
      <c r="AY124" s="266" t="s">
        <v>156</v>
      </c>
    </row>
    <row r="125" s="2" customFormat="1" ht="49.05" customHeight="1">
      <c r="A125" s="40"/>
      <c r="B125" s="41"/>
      <c r="C125" s="215" t="s">
        <v>205</v>
      </c>
      <c r="D125" s="215" t="s">
        <v>158</v>
      </c>
      <c r="E125" s="216" t="s">
        <v>691</v>
      </c>
      <c r="F125" s="217" t="s">
        <v>692</v>
      </c>
      <c r="G125" s="218" t="s">
        <v>214</v>
      </c>
      <c r="H125" s="219">
        <v>15.4</v>
      </c>
      <c r="I125" s="220"/>
      <c r="J125" s="221">
        <f>ROUND(I125*H125,2)</f>
        <v>0</v>
      </c>
      <c r="K125" s="217" t="s">
        <v>665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163</v>
      </c>
      <c r="AT125" s="226" t="s">
        <v>158</v>
      </c>
      <c r="AU125" s="226" t="s">
        <v>82</v>
      </c>
      <c r="AY125" s="19" t="s">
        <v>156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163</v>
      </c>
      <c r="BM125" s="226" t="s">
        <v>264</v>
      </c>
    </row>
    <row r="126" s="2" customFormat="1">
      <c r="A126" s="40"/>
      <c r="B126" s="41"/>
      <c r="C126" s="42"/>
      <c r="D126" s="228" t="s">
        <v>165</v>
      </c>
      <c r="E126" s="42"/>
      <c r="F126" s="229" t="s">
        <v>693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165</v>
      </c>
      <c r="AU126" s="19" t="s">
        <v>82</v>
      </c>
    </row>
    <row r="127" s="14" customFormat="1">
      <c r="A127" s="14"/>
      <c r="B127" s="245"/>
      <c r="C127" s="246"/>
      <c r="D127" s="233" t="s">
        <v>169</v>
      </c>
      <c r="E127" s="247" t="s">
        <v>19</v>
      </c>
      <c r="F127" s="248" t="s">
        <v>694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169</v>
      </c>
      <c r="AU127" s="255" t="s">
        <v>82</v>
      </c>
      <c r="AV127" s="14" t="s">
        <v>82</v>
      </c>
      <c r="AW127" s="14" t="s">
        <v>35</v>
      </c>
      <c r="AX127" s="14" t="s">
        <v>74</v>
      </c>
      <c r="AY127" s="255" t="s">
        <v>156</v>
      </c>
    </row>
    <row r="128" s="14" customFormat="1">
      <c r="A128" s="14"/>
      <c r="B128" s="245"/>
      <c r="C128" s="246"/>
      <c r="D128" s="233" t="s">
        <v>169</v>
      </c>
      <c r="E128" s="247" t="s">
        <v>19</v>
      </c>
      <c r="F128" s="248" t="s">
        <v>695</v>
      </c>
      <c r="G128" s="246"/>
      <c r="H128" s="249">
        <v>14.4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169</v>
      </c>
      <c r="AU128" s="255" t="s">
        <v>82</v>
      </c>
      <c r="AV128" s="14" t="s">
        <v>82</v>
      </c>
      <c r="AW128" s="14" t="s">
        <v>35</v>
      </c>
      <c r="AX128" s="14" t="s">
        <v>74</v>
      </c>
      <c r="AY128" s="255" t="s">
        <v>156</v>
      </c>
    </row>
    <row r="129" s="15" customFormat="1">
      <c r="A129" s="15"/>
      <c r="B129" s="256"/>
      <c r="C129" s="257"/>
      <c r="D129" s="233" t="s">
        <v>169</v>
      </c>
      <c r="E129" s="258" t="s">
        <v>19</v>
      </c>
      <c r="F129" s="259" t="s">
        <v>172</v>
      </c>
      <c r="G129" s="257"/>
      <c r="H129" s="260">
        <v>15.4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169</v>
      </c>
      <c r="AU129" s="266" t="s">
        <v>82</v>
      </c>
      <c r="AV129" s="15" t="s">
        <v>163</v>
      </c>
      <c r="AW129" s="15" t="s">
        <v>35</v>
      </c>
      <c r="AX129" s="15" t="s">
        <v>80</v>
      </c>
      <c r="AY129" s="266" t="s">
        <v>156</v>
      </c>
    </row>
    <row r="130" s="2" customFormat="1" ht="49.05" customHeight="1">
      <c r="A130" s="40"/>
      <c r="B130" s="41"/>
      <c r="C130" s="215" t="s">
        <v>211</v>
      </c>
      <c r="D130" s="215" t="s">
        <v>158</v>
      </c>
      <c r="E130" s="216" t="s">
        <v>696</v>
      </c>
      <c r="F130" s="217" t="s">
        <v>697</v>
      </c>
      <c r="G130" s="218" t="s">
        <v>214</v>
      </c>
      <c r="H130" s="219">
        <v>23.600000000000001</v>
      </c>
      <c r="I130" s="220"/>
      <c r="J130" s="221">
        <f>ROUND(I130*H130,2)</f>
        <v>0</v>
      </c>
      <c r="K130" s="217" t="s">
        <v>665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163</v>
      </c>
      <c r="AT130" s="226" t="s">
        <v>158</v>
      </c>
      <c r="AU130" s="226" t="s">
        <v>82</v>
      </c>
      <c r="AY130" s="19" t="s">
        <v>156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163</v>
      </c>
      <c r="BM130" s="226" t="s">
        <v>274</v>
      </c>
    </row>
    <row r="131" s="2" customFormat="1">
      <c r="A131" s="40"/>
      <c r="B131" s="41"/>
      <c r="C131" s="42"/>
      <c r="D131" s="228" t="s">
        <v>165</v>
      </c>
      <c r="E131" s="42"/>
      <c r="F131" s="229" t="s">
        <v>698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165</v>
      </c>
      <c r="AU131" s="19" t="s">
        <v>82</v>
      </c>
    </row>
    <row r="132" s="14" customFormat="1">
      <c r="A132" s="14"/>
      <c r="B132" s="245"/>
      <c r="C132" s="246"/>
      <c r="D132" s="233" t="s">
        <v>169</v>
      </c>
      <c r="E132" s="247" t="s">
        <v>19</v>
      </c>
      <c r="F132" s="248" t="s">
        <v>699</v>
      </c>
      <c r="G132" s="246"/>
      <c r="H132" s="249">
        <v>22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169</v>
      </c>
      <c r="AU132" s="255" t="s">
        <v>82</v>
      </c>
      <c r="AV132" s="14" t="s">
        <v>82</v>
      </c>
      <c r="AW132" s="14" t="s">
        <v>35</v>
      </c>
      <c r="AX132" s="14" t="s">
        <v>74</v>
      </c>
      <c r="AY132" s="255" t="s">
        <v>156</v>
      </c>
    </row>
    <row r="133" s="14" customFormat="1">
      <c r="A133" s="14"/>
      <c r="B133" s="245"/>
      <c r="C133" s="246"/>
      <c r="D133" s="233" t="s">
        <v>169</v>
      </c>
      <c r="E133" s="247" t="s">
        <v>19</v>
      </c>
      <c r="F133" s="248" t="s">
        <v>700</v>
      </c>
      <c r="G133" s="246"/>
      <c r="H133" s="249">
        <v>1.6000000000000001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169</v>
      </c>
      <c r="AU133" s="255" t="s">
        <v>82</v>
      </c>
      <c r="AV133" s="14" t="s">
        <v>82</v>
      </c>
      <c r="AW133" s="14" t="s">
        <v>35</v>
      </c>
      <c r="AX133" s="14" t="s">
        <v>74</v>
      </c>
      <c r="AY133" s="255" t="s">
        <v>156</v>
      </c>
    </row>
    <row r="134" s="15" customFormat="1">
      <c r="A134" s="15"/>
      <c r="B134" s="256"/>
      <c r="C134" s="257"/>
      <c r="D134" s="233" t="s">
        <v>169</v>
      </c>
      <c r="E134" s="258" t="s">
        <v>19</v>
      </c>
      <c r="F134" s="259" t="s">
        <v>172</v>
      </c>
      <c r="G134" s="257"/>
      <c r="H134" s="260">
        <v>23.600000000000001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169</v>
      </c>
      <c r="AU134" s="266" t="s">
        <v>82</v>
      </c>
      <c r="AV134" s="15" t="s">
        <v>163</v>
      </c>
      <c r="AW134" s="15" t="s">
        <v>35</v>
      </c>
      <c r="AX134" s="15" t="s">
        <v>80</v>
      </c>
      <c r="AY134" s="266" t="s">
        <v>156</v>
      </c>
    </row>
    <row r="135" s="2" customFormat="1" ht="49.05" customHeight="1">
      <c r="A135" s="40"/>
      <c r="B135" s="41"/>
      <c r="C135" s="215" t="s">
        <v>220</v>
      </c>
      <c r="D135" s="215" t="s">
        <v>158</v>
      </c>
      <c r="E135" s="216" t="s">
        <v>701</v>
      </c>
      <c r="F135" s="217" t="s">
        <v>702</v>
      </c>
      <c r="G135" s="218" t="s">
        <v>214</v>
      </c>
      <c r="H135" s="219">
        <v>69</v>
      </c>
      <c r="I135" s="220"/>
      <c r="J135" s="221">
        <f>ROUND(I135*H135,2)</f>
        <v>0</v>
      </c>
      <c r="K135" s="217" t="s">
        <v>665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163</v>
      </c>
      <c r="AT135" s="226" t="s">
        <v>158</v>
      </c>
      <c r="AU135" s="226" t="s">
        <v>82</v>
      </c>
      <c r="AY135" s="19" t="s">
        <v>156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163</v>
      </c>
      <c r="BM135" s="226" t="s">
        <v>289</v>
      </c>
    </row>
    <row r="136" s="2" customFormat="1">
      <c r="A136" s="40"/>
      <c r="B136" s="41"/>
      <c r="C136" s="42"/>
      <c r="D136" s="228" t="s">
        <v>165</v>
      </c>
      <c r="E136" s="42"/>
      <c r="F136" s="229" t="s">
        <v>703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165</v>
      </c>
      <c r="AU136" s="19" t="s">
        <v>82</v>
      </c>
    </row>
    <row r="137" s="14" customFormat="1">
      <c r="A137" s="14"/>
      <c r="B137" s="245"/>
      <c r="C137" s="246"/>
      <c r="D137" s="233" t="s">
        <v>169</v>
      </c>
      <c r="E137" s="247" t="s">
        <v>19</v>
      </c>
      <c r="F137" s="248" t="s">
        <v>704</v>
      </c>
      <c r="G137" s="246"/>
      <c r="H137" s="249">
        <v>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169</v>
      </c>
      <c r="AU137" s="255" t="s">
        <v>82</v>
      </c>
      <c r="AV137" s="14" t="s">
        <v>82</v>
      </c>
      <c r="AW137" s="14" t="s">
        <v>35</v>
      </c>
      <c r="AX137" s="14" t="s">
        <v>74</v>
      </c>
      <c r="AY137" s="255" t="s">
        <v>156</v>
      </c>
    </row>
    <row r="138" s="14" customFormat="1">
      <c r="A138" s="14"/>
      <c r="B138" s="245"/>
      <c r="C138" s="246"/>
      <c r="D138" s="233" t="s">
        <v>169</v>
      </c>
      <c r="E138" s="247" t="s">
        <v>19</v>
      </c>
      <c r="F138" s="248" t="s">
        <v>705</v>
      </c>
      <c r="G138" s="246"/>
      <c r="H138" s="249">
        <v>64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169</v>
      </c>
      <c r="AU138" s="255" t="s">
        <v>82</v>
      </c>
      <c r="AV138" s="14" t="s">
        <v>82</v>
      </c>
      <c r="AW138" s="14" t="s">
        <v>35</v>
      </c>
      <c r="AX138" s="14" t="s">
        <v>74</v>
      </c>
      <c r="AY138" s="255" t="s">
        <v>156</v>
      </c>
    </row>
    <row r="139" s="15" customFormat="1">
      <c r="A139" s="15"/>
      <c r="B139" s="256"/>
      <c r="C139" s="257"/>
      <c r="D139" s="233" t="s">
        <v>169</v>
      </c>
      <c r="E139" s="258" t="s">
        <v>19</v>
      </c>
      <c r="F139" s="259" t="s">
        <v>172</v>
      </c>
      <c r="G139" s="257"/>
      <c r="H139" s="260">
        <v>69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169</v>
      </c>
      <c r="AU139" s="266" t="s">
        <v>82</v>
      </c>
      <c r="AV139" s="15" t="s">
        <v>163</v>
      </c>
      <c r="AW139" s="15" t="s">
        <v>35</v>
      </c>
      <c r="AX139" s="15" t="s">
        <v>80</v>
      </c>
      <c r="AY139" s="266" t="s">
        <v>156</v>
      </c>
    </row>
    <row r="140" s="2" customFormat="1" ht="24.15" customHeight="1">
      <c r="A140" s="40"/>
      <c r="B140" s="41"/>
      <c r="C140" s="215" t="s">
        <v>226</v>
      </c>
      <c r="D140" s="215" t="s">
        <v>158</v>
      </c>
      <c r="E140" s="216" t="s">
        <v>706</v>
      </c>
      <c r="F140" s="217" t="s">
        <v>707</v>
      </c>
      <c r="G140" s="218" t="s">
        <v>105</v>
      </c>
      <c r="H140" s="219">
        <v>110.08</v>
      </c>
      <c r="I140" s="220"/>
      <c r="J140" s="221">
        <f>ROUND(I140*H140,2)</f>
        <v>0</v>
      </c>
      <c r="K140" s="217" t="s">
        <v>665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163</v>
      </c>
      <c r="AT140" s="226" t="s">
        <v>158</v>
      </c>
      <c r="AU140" s="226" t="s">
        <v>82</v>
      </c>
      <c r="AY140" s="19" t="s">
        <v>156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163</v>
      </c>
      <c r="BM140" s="226" t="s">
        <v>301</v>
      </c>
    </row>
    <row r="141" s="2" customFormat="1">
      <c r="A141" s="40"/>
      <c r="B141" s="41"/>
      <c r="C141" s="42"/>
      <c r="D141" s="228" t="s">
        <v>165</v>
      </c>
      <c r="E141" s="42"/>
      <c r="F141" s="229" t="s">
        <v>708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165</v>
      </c>
      <c r="AU141" s="19" t="s">
        <v>82</v>
      </c>
    </row>
    <row r="142" s="14" customFormat="1">
      <c r="A142" s="14"/>
      <c r="B142" s="245"/>
      <c r="C142" s="246"/>
      <c r="D142" s="233" t="s">
        <v>169</v>
      </c>
      <c r="E142" s="247" t="s">
        <v>19</v>
      </c>
      <c r="F142" s="248" t="s">
        <v>709</v>
      </c>
      <c r="G142" s="246"/>
      <c r="H142" s="249">
        <v>18.48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169</v>
      </c>
      <c r="AU142" s="255" t="s">
        <v>82</v>
      </c>
      <c r="AV142" s="14" t="s">
        <v>82</v>
      </c>
      <c r="AW142" s="14" t="s">
        <v>35</v>
      </c>
      <c r="AX142" s="14" t="s">
        <v>74</v>
      </c>
      <c r="AY142" s="255" t="s">
        <v>156</v>
      </c>
    </row>
    <row r="143" s="14" customFormat="1">
      <c r="A143" s="14"/>
      <c r="B143" s="245"/>
      <c r="C143" s="246"/>
      <c r="D143" s="233" t="s">
        <v>169</v>
      </c>
      <c r="E143" s="247" t="s">
        <v>19</v>
      </c>
      <c r="F143" s="248" t="s">
        <v>710</v>
      </c>
      <c r="G143" s="246"/>
      <c r="H143" s="249">
        <v>23.600000000000001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169</v>
      </c>
      <c r="AU143" s="255" t="s">
        <v>82</v>
      </c>
      <c r="AV143" s="14" t="s">
        <v>82</v>
      </c>
      <c r="AW143" s="14" t="s">
        <v>35</v>
      </c>
      <c r="AX143" s="14" t="s">
        <v>74</v>
      </c>
      <c r="AY143" s="255" t="s">
        <v>156</v>
      </c>
    </row>
    <row r="144" s="14" customFormat="1">
      <c r="A144" s="14"/>
      <c r="B144" s="245"/>
      <c r="C144" s="246"/>
      <c r="D144" s="233" t="s">
        <v>169</v>
      </c>
      <c r="E144" s="247" t="s">
        <v>19</v>
      </c>
      <c r="F144" s="248" t="s">
        <v>711</v>
      </c>
      <c r="G144" s="246"/>
      <c r="H144" s="249">
        <v>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169</v>
      </c>
      <c r="AU144" s="255" t="s">
        <v>82</v>
      </c>
      <c r="AV144" s="14" t="s">
        <v>82</v>
      </c>
      <c r="AW144" s="14" t="s">
        <v>35</v>
      </c>
      <c r="AX144" s="14" t="s">
        <v>74</v>
      </c>
      <c r="AY144" s="255" t="s">
        <v>156</v>
      </c>
    </row>
    <row r="145" s="15" customFormat="1">
      <c r="A145" s="15"/>
      <c r="B145" s="256"/>
      <c r="C145" s="257"/>
      <c r="D145" s="233" t="s">
        <v>169</v>
      </c>
      <c r="E145" s="258" t="s">
        <v>19</v>
      </c>
      <c r="F145" s="259" t="s">
        <v>172</v>
      </c>
      <c r="G145" s="257"/>
      <c r="H145" s="260">
        <v>110.08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169</v>
      </c>
      <c r="AU145" s="266" t="s">
        <v>82</v>
      </c>
      <c r="AV145" s="15" t="s">
        <v>163</v>
      </c>
      <c r="AW145" s="15" t="s">
        <v>35</v>
      </c>
      <c r="AX145" s="15" t="s">
        <v>80</v>
      </c>
      <c r="AY145" s="266" t="s">
        <v>156</v>
      </c>
    </row>
    <row r="146" s="2" customFormat="1" ht="24.15" customHeight="1">
      <c r="A146" s="40"/>
      <c r="B146" s="41"/>
      <c r="C146" s="215" t="s">
        <v>225</v>
      </c>
      <c r="D146" s="215" t="s">
        <v>158</v>
      </c>
      <c r="E146" s="216" t="s">
        <v>712</v>
      </c>
      <c r="F146" s="217" t="s">
        <v>713</v>
      </c>
      <c r="G146" s="218" t="s">
        <v>105</v>
      </c>
      <c r="H146" s="219">
        <v>361.90300000000002</v>
      </c>
      <c r="I146" s="220"/>
      <c r="J146" s="221">
        <f>ROUND(I146*H146,2)</f>
        <v>0</v>
      </c>
      <c r="K146" s="217" t="s">
        <v>665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163</v>
      </c>
      <c r="AT146" s="226" t="s">
        <v>158</v>
      </c>
      <c r="AU146" s="226" t="s">
        <v>82</v>
      </c>
      <c r="AY146" s="19" t="s">
        <v>156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163</v>
      </c>
      <c r="BM146" s="226" t="s">
        <v>327</v>
      </c>
    </row>
    <row r="147" s="2" customFormat="1">
      <c r="A147" s="40"/>
      <c r="B147" s="41"/>
      <c r="C147" s="42"/>
      <c r="D147" s="228" t="s">
        <v>165</v>
      </c>
      <c r="E147" s="42"/>
      <c r="F147" s="229" t="s">
        <v>714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82</v>
      </c>
    </row>
    <row r="148" s="14" customFormat="1">
      <c r="A148" s="14"/>
      <c r="B148" s="245"/>
      <c r="C148" s="246"/>
      <c r="D148" s="233" t="s">
        <v>169</v>
      </c>
      <c r="E148" s="247" t="s">
        <v>19</v>
      </c>
      <c r="F148" s="248" t="s">
        <v>715</v>
      </c>
      <c r="G148" s="246"/>
      <c r="H148" s="249">
        <v>627.29999999999995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169</v>
      </c>
      <c r="AU148" s="255" t="s">
        <v>82</v>
      </c>
      <c r="AV148" s="14" t="s">
        <v>82</v>
      </c>
      <c r="AW148" s="14" t="s">
        <v>35</v>
      </c>
      <c r="AX148" s="14" t="s">
        <v>74</v>
      </c>
      <c r="AY148" s="255" t="s">
        <v>156</v>
      </c>
    </row>
    <row r="149" s="14" customFormat="1">
      <c r="A149" s="14"/>
      <c r="B149" s="245"/>
      <c r="C149" s="246"/>
      <c r="D149" s="233" t="s">
        <v>169</v>
      </c>
      <c r="E149" s="247" t="s">
        <v>19</v>
      </c>
      <c r="F149" s="248" t="s">
        <v>716</v>
      </c>
      <c r="G149" s="246"/>
      <c r="H149" s="249">
        <v>265.72800000000001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169</v>
      </c>
      <c r="AU149" s="255" t="s">
        <v>82</v>
      </c>
      <c r="AV149" s="14" t="s">
        <v>82</v>
      </c>
      <c r="AW149" s="14" t="s">
        <v>35</v>
      </c>
      <c r="AX149" s="14" t="s">
        <v>74</v>
      </c>
      <c r="AY149" s="255" t="s">
        <v>156</v>
      </c>
    </row>
    <row r="150" s="16" customFormat="1">
      <c r="A150" s="16"/>
      <c r="B150" s="282"/>
      <c r="C150" s="283"/>
      <c r="D150" s="233" t="s">
        <v>169</v>
      </c>
      <c r="E150" s="284" t="s">
        <v>19</v>
      </c>
      <c r="F150" s="285" t="s">
        <v>717</v>
      </c>
      <c r="G150" s="283"/>
      <c r="H150" s="286">
        <v>893.02800000000002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2" t="s">
        <v>169</v>
      </c>
      <c r="AU150" s="292" t="s">
        <v>82</v>
      </c>
      <c r="AV150" s="16" t="s">
        <v>178</v>
      </c>
      <c r="AW150" s="16" t="s">
        <v>35</v>
      </c>
      <c r="AX150" s="16" t="s">
        <v>74</v>
      </c>
      <c r="AY150" s="292" t="s">
        <v>156</v>
      </c>
    </row>
    <row r="151" s="14" customFormat="1">
      <c r="A151" s="14"/>
      <c r="B151" s="245"/>
      <c r="C151" s="246"/>
      <c r="D151" s="233" t="s">
        <v>169</v>
      </c>
      <c r="E151" s="247" t="s">
        <v>19</v>
      </c>
      <c r="F151" s="248" t="s">
        <v>718</v>
      </c>
      <c r="G151" s="246"/>
      <c r="H151" s="249">
        <v>-169.22300000000001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169</v>
      </c>
      <c r="AU151" s="255" t="s">
        <v>82</v>
      </c>
      <c r="AV151" s="14" t="s">
        <v>82</v>
      </c>
      <c r="AW151" s="14" t="s">
        <v>35</v>
      </c>
      <c r="AX151" s="14" t="s">
        <v>74</v>
      </c>
      <c r="AY151" s="255" t="s">
        <v>156</v>
      </c>
    </row>
    <row r="152" s="15" customFormat="1">
      <c r="A152" s="15"/>
      <c r="B152" s="256"/>
      <c r="C152" s="257"/>
      <c r="D152" s="233" t="s">
        <v>169</v>
      </c>
      <c r="E152" s="258" t="s">
        <v>19</v>
      </c>
      <c r="F152" s="259" t="s">
        <v>172</v>
      </c>
      <c r="G152" s="257"/>
      <c r="H152" s="260">
        <v>723.80500000000006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169</v>
      </c>
      <c r="AU152" s="266" t="s">
        <v>82</v>
      </c>
      <c r="AV152" s="15" t="s">
        <v>163</v>
      </c>
      <c r="AW152" s="15" t="s">
        <v>35</v>
      </c>
      <c r="AX152" s="15" t="s">
        <v>74</v>
      </c>
      <c r="AY152" s="266" t="s">
        <v>156</v>
      </c>
    </row>
    <row r="153" s="14" customFormat="1">
      <c r="A153" s="14"/>
      <c r="B153" s="245"/>
      <c r="C153" s="246"/>
      <c r="D153" s="233" t="s">
        <v>169</v>
      </c>
      <c r="E153" s="247" t="s">
        <v>19</v>
      </c>
      <c r="F153" s="248" t="s">
        <v>719</v>
      </c>
      <c r="G153" s="246"/>
      <c r="H153" s="249">
        <v>361.90300000000002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169</v>
      </c>
      <c r="AU153" s="255" t="s">
        <v>82</v>
      </c>
      <c r="AV153" s="14" t="s">
        <v>82</v>
      </c>
      <c r="AW153" s="14" t="s">
        <v>35</v>
      </c>
      <c r="AX153" s="14" t="s">
        <v>74</v>
      </c>
      <c r="AY153" s="255" t="s">
        <v>156</v>
      </c>
    </row>
    <row r="154" s="15" customFormat="1">
      <c r="A154" s="15"/>
      <c r="B154" s="256"/>
      <c r="C154" s="257"/>
      <c r="D154" s="233" t="s">
        <v>169</v>
      </c>
      <c r="E154" s="258" t="s">
        <v>19</v>
      </c>
      <c r="F154" s="259" t="s">
        <v>172</v>
      </c>
      <c r="G154" s="257"/>
      <c r="H154" s="260">
        <v>361.90300000000002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169</v>
      </c>
      <c r="AU154" s="266" t="s">
        <v>82</v>
      </c>
      <c r="AV154" s="15" t="s">
        <v>163</v>
      </c>
      <c r="AW154" s="15" t="s">
        <v>35</v>
      </c>
      <c r="AX154" s="15" t="s">
        <v>80</v>
      </c>
      <c r="AY154" s="266" t="s">
        <v>156</v>
      </c>
    </row>
    <row r="155" s="2" customFormat="1" ht="24.15" customHeight="1">
      <c r="A155" s="40"/>
      <c r="B155" s="41"/>
      <c r="C155" s="215" t="s">
        <v>8</v>
      </c>
      <c r="D155" s="215" t="s">
        <v>158</v>
      </c>
      <c r="E155" s="216" t="s">
        <v>720</v>
      </c>
      <c r="F155" s="217" t="s">
        <v>721</v>
      </c>
      <c r="G155" s="218" t="s">
        <v>105</v>
      </c>
      <c r="H155" s="219">
        <v>361.90300000000002</v>
      </c>
      <c r="I155" s="220"/>
      <c r="J155" s="221">
        <f>ROUND(I155*H155,2)</f>
        <v>0</v>
      </c>
      <c r="K155" s="217" t="s">
        <v>665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163</v>
      </c>
      <c r="AT155" s="226" t="s">
        <v>158</v>
      </c>
      <c r="AU155" s="226" t="s">
        <v>82</v>
      </c>
      <c r="AY155" s="19" t="s">
        <v>156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163</v>
      </c>
      <c r="BM155" s="226" t="s">
        <v>341</v>
      </c>
    </row>
    <row r="156" s="2" customFormat="1">
      <c r="A156" s="40"/>
      <c r="B156" s="41"/>
      <c r="C156" s="42"/>
      <c r="D156" s="228" t="s">
        <v>165</v>
      </c>
      <c r="E156" s="42"/>
      <c r="F156" s="229" t="s">
        <v>722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165</v>
      </c>
      <c r="AU156" s="19" t="s">
        <v>82</v>
      </c>
    </row>
    <row r="157" s="2" customFormat="1" ht="21.75" customHeight="1">
      <c r="A157" s="40"/>
      <c r="B157" s="41"/>
      <c r="C157" s="215" t="s">
        <v>253</v>
      </c>
      <c r="D157" s="215" t="s">
        <v>158</v>
      </c>
      <c r="E157" s="216" t="s">
        <v>723</v>
      </c>
      <c r="F157" s="217" t="s">
        <v>724</v>
      </c>
      <c r="G157" s="218" t="s">
        <v>161</v>
      </c>
      <c r="H157" s="219">
        <v>1918.9200000000001</v>
      </c>
      <c r="I157" s="220"/>
      <c r="J157" s="221">
        <f>ROUND(I157*H157,2)</f>
        <v>0</v>
      </c>
      <c r="K157" s="217" t="s">
        <v>665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163</v>
      </c>
      <c r="AT157" s="226" t="s">
        <v>158</v>
      </c>
      <c r="AU157" s="226" t="s">
        <v>82</v>
      </c>
      <c r="AY157" s="19" t="s">
        <v>156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163</v>
      </c>
      <c r="BM157" s="226" t="s">
        <v>351</v>
      </c>
    </row>
    <row r="158" s="2" customFormat="1">
      <c r="A158" s="40"/>
      <c r="B158" s="41"/>
      <c r="C158" s="42"/>
      <c r="D158" s="228" t="s">
        <v>165</v>
      </c>
      <c r="E158" s="42"/>
      <c r="F158" s="229" t="s">
        <v>725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165</v>
      </c>
      <c r="AU158" s="19" t="s">
        <v>82</v>
      </c>
    </row>
    <row r="159" s="14" customFormat="1">
      <c r="A159" s="14"/>
      <c r="B159" s="245"/>
      <c r="C159" s="246"/>
      <c r="D159" s="233" t="s">
        <v>169</v>
      </c>
      <c r="E159" s="247" t="s">
        <v>19</v>
      </c>
      <c r="F159" s="248" t="s">
        <v>726</v>
      </c>
      <c r="G159" s="246"/>
      <c r="H159" s="249">
        <v>1254.5999999999999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169</v>
      </c>
      <c r="AU159" s="255" t="s">
        <v>82</v>
      </c>
      <c r="AV159" s="14" t="s">
        <v>82</v>
      </c>
      <c r="AW159" s="14" t="s">
        <v>35</v>
      </c>
      <c r="AX159" s="14" t="s">
        <v>74</v>
      </c>
      <c r="AY159" s="255" t="s">
        <v>156</v>
      </c>
    </row>
    <row r="160" s="14" customFormat="1">
      <c r="A160" s="14"/>
      <c r="B160" s="245"/>
      <c r="C160" s="246"/>
      <c r="D160" s="233" t="s">
        <v>169</v>
      </c>
      <c r="E160" s="247" t="s">
        <v>19</v>
      </c>
      <c r="F160" s="248" t="s">
        <v>727</v>
      </c>
      <c r="G160" s="246"/>
      <c r="H160" s="249">
        <v>664.32000000000005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169</v>
      </c>
      <c r="AU160" s="255" t="s">
        <v>82</v>
      </c>
      <c r="AV160" s="14" t="s">
        <v>82</v>
      </c>
      <c r="AW160" s="14" t="s">
        <v>35</v>
      </c>
      <c r="AX160" s="14" t="s">
        <v>74</v>
      </c>
      <c r="AY160" s="255" t="s">
        <v>156</v>
      </c>
    </row>
    <row r="161" s="15" customFormat="1">
      <c r="A161" s="15"/>
      <c r="B161" s="256"/>
      <c r="C161" s="257"/>
      <c r="D161" s="233" t="s">
        <v>169</v>
      </c>
      <c r="E161" s="258" t="s">
        <v>19</v>
      </c>
      <c r="F161" s="259" t="s">
        <v>172</v>
      </c>
      <c r="G161" s="257"/>
      <c r="H161" s="260">
        <v>1918.9200000000001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169</v>
      </c>
      <c r="AU161" s="266" t="s">
        <v>82</v>
      </c>
      <c r="AV161" s="15" t="s">
        <v>163</v>
      </c>
      <c r="AW161" s="15" t="s">
        <v>35</v>
      </c>
      <c r="AX161" s="15" t="s">
        <v>80</v>
      </c>
      <c r="AY161" s="266" t="s">
        <v>156</v>
      </c>
    </row>
    <row r="162" s="2" customFormat="1" ht="24.15" customHeight="1">
      <c r="A162" s="40"/>
      <c r="B162" s="41"/>
      <c r="C162" s="215" t="s">
        <v>264</v>
      </c>
      <c r="D162" s="215" t="s">
        <v>158</v>
      </c>
      <c r="E162" s="216" t="s">
        <v>728</v>
      </c>
      <c r="F162" s="217" t="s">
        <v>729</v>
      </c>
      <c r="G162" s="218" t="s">
        <v>161</v>
      </c>
      <c r="H162" s="219">
        <v>1885.96</v>
      </c>
      <c r="I162" s="220"/>
      <c r="J162" s="221">
        <f>ROUND(I162*H162,2)</f>
        <v>0</v>
      </c>
      <c r="K162" s="217" t="s">
        <v>665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163</v>
      </c>
      <c r="AT162" s="226" t="s">
        <v>158</v>
      </c>
      <c r="AU162" s="226" t="s">
        <v>82</v>
      </c>
      <c r="AY162" s="19" t="s">
        <v>156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163</v>
      </c>
      <c r="BM162" s="226" t="s">
        <v>361</v>
      </c>
    </row>
    <row r="163" s="2" customFormat="1">
      <c r="A163" s="40"/>
      <c r="B163" s="41"/>
      <c r="C163" s="42"/>
      <c r="D163" s="228" t="s">
        <v>165</v>
      </c>
      <c r="E163" s="42"/>
      <c r="F163" s="229" t="s">
        <v>730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165</v>
      </c>
      <c r="AU163" s="19" t="s">
        <v>82</v>
      </c>
    </row>
    <row r="164" s="2" customFormat="1" ht="37.8" customHeight="1">
      <c r="A164" s="40"/>
      <c r="B164" s="41"/>
      <c r="C164" s="215" t="s">
        <v>268</v>
      </c>
      <c r="D164" s="215" t="s">
        <v>158</v>
      </c>
      <c r="E164" s="216" t="s">
        <v>731</v>
      </c>
      <c r="F164" s="217" t="s">
        <v>732</v>
      </c>
      <c r="G164" s="218" t="s">
        <v>105</v>
      </c>
      <c r="H164" s="219">
        <v>470.88299999999998</v>
      </c>
      <c r="I164" s="220"/>
      <c r="J164" s="221">
        <f>ROUND(I164*H164,2)</f>
        <v>0</v>
      </c>
      <c r="K164" s="217" t="s">
        <v>665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163</v>
      </c>
      <c r="AT164" s="226" t="s">
        <v>158</v>
      </c>
      <c r="AU164" s="226" t="s">
        <v>82</v>
      </c>
      <c r="AY164" s="19" t="s">
        <v>156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163</v>
      </c>
      <c r="BM164" s="226" t="s">
        <v>191</v>
      </c>
    </row>
    <row r="165" s="2" customFormat="1">
      <c r="A165" s="40"/>
      <c r="B165" s="41"/>
      <c r="C165" s="42"/>
      <c r="D165" s="228" t="s">
        <v>165</v>
      </c>
      <c r="E165" s="42"/>
      <c r="F165" s="229" t="s">
        <v>733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165</v>
      </c>
      <c r="AU165" s="19" t="s">
        <v>82</v>
      </c>
    </row>
    <row r="166" s="14" customFormat="1">
      <c r="A166" s="14"/>
      <c r="B166" s="245"/>
      <c r="C166" s="246"/>
      <c r="D166" s="233" t="s">
        <v>169</v>
      </c>
      <c r="E166" s="247" t="s">
        <v>19</v>
      </c>
      <c r="F166" s="248" t="s">
        <v>734</v>
      </c>
      <c r="G166" s="246"/>
      <c r="H166" s="249">
        <v>470.88299999999998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169</v>
      </c>
      <c r="AU166" s="255" t="s">
        <v>82</v>
      </c>
      <c r="AV166" s="14" t="s">
        <v>82</v>
      </c>
      <c r="AW166" s="14" t="s">
        <v>35</v>
      </c>
      <c r="AX166" s="14" t="s">
        <v>74</v>
      </c>
      <c r="AY166" s="255" t="s">
        <v>156</v>
      </c>
    </row>
    <row r="167" s="15" customFormat="1">
      <c r="A167" s="15"/>
      <c r="B167" s="256"/>
      <c r="C167" s="257"/>
      <c r="D167" s="233" t="s">
        <v>169</v>
      </c>
      <c r="E167" s="258" t="s">
        <v>19</v>
      </c>
      <c r="F167" s="259" t="s">
        <v>172</v>
      </c>
      <c r="G167" s="257"/>
      <c r="H167" s="260">
        <v>470.88299999999998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169</v>
      </c>
      <c r="AU167" s="266" t="s">
        <v>82</v>
      </c>
      <c r="AV167" s="15" t="s">
        <v>163</v>
      </c>
      <c r="AW167" s="15" t="s">
        <v>35</v>
      </c>
      <c r="AX167" s="15" t="s">
        <v>80</v>
      </c>
      <c r="AY167" s="266" t="s">
        <v>156</v>
      </c>
    </row>
    <row r="168" s="2" customFormat="1" ht="24.15" customHeight="1">
      <c r="A168" s="40"/>
      <c r="B168" s="41"/>
      <c r="C168" s="215" t="s">
        <v>274</v>
      </c>
      <c r="D168" s="215" t="s">
        <v>158</v>
      </c>
      <c r="E168" s="216" t="s">
        <v>735</v>
      </c>
      <c r="F168" s="217" t="s">
        <v>736</v>
      </c>
      <c r="G168" s="218" t="s">
        <v>105</v>
      </c>
      <c r="H168" s="219">
        <v>239.13999999999999</v>
      </c>
      <c r="I168" s="220"/>
      <c r="J168" s="221">
        <f>ROUND(I168*H168,2)</f>
        <v>0</v>
      </c>
      <c r="K168" s="217" t="s">
        <v>665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163</v>
      </c>
      <c r="AT168" s="226" t="s">
        <v>158</v>
      </c>
      <c r="AU168" s="226" t="s">
        <v>82</v>
      </c>
      <c r="AY168" s="19" t="s">
        <v>156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163</v>
      </c>
      <c r="BM168" s="226" t="s">
        <v>381</v>
      </c>
    </row>
    <row r="169" s="2" customFormat="1">
      <c r="A169" s="40"/>
      <c r="B169" s="41"/>
      <c r="C169" s="42"/>
      <c r="D169" s="228" t="s">
        <v>165</v>
      </c>
      <c r="E169" s="42"/>
      <c r="F169" s="229" t="s">
        <v>737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165</v>
      </c>
      <c r="AU169" s="19" t="s">
        <v>82</v>
      </c>
    </row>
    <row r="170" s="14" customFormat="1">
      <c r="A170" s="14"/>
      <c r="B170" s="245"/>
      <c r="C170" s="246"/>
      <c r="D170" s="233" t="s">
        <v>169</v>
      </c>
      <c r="E170" s="247" t="s">
        <v>19</v>
      </c>
      <c r="F170" s="248" t="s">
        <v>738</v>
      </c>
      <c r="G170" s="246"/>
      <c r="H170" s="249">
        <v>239.13999999999999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169</v>
      </c>
      <c r="AU170" s="255" t="s">
        <v>82</v>
      </c>
      <c r="AV170" s="14" t="s">
        <v>82</v>
      </c>
      <c r="AW170" s="14" t="s">
        <v>35</v>
      </c>
      <c r="AX170" s="14" t="s">
        <v>74</v>
      </c>
      <c r="AY170" s="255" t="s">
        <v>156</v>
      </c>
    </row>
    <row r="171" s="15" customFormat="1">
      <c r="A171" s="15"/>
      <c r="B171" s="256"/>
      <c r="C171" s="257"/>
      <c r="D171" s="233" t="s">
        <v>169</v>
      </c>
      <c r="E171" s="258" t="s">
        <v>19</v>
      </c>
      <c r="F171" s="259" t="s">
        <v>172</v>
      </c>
      <c r="G171" s="257"/>
      <c r="H171" s="260">
        <v>239.13999999999999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169</v>
      </c>
      <c r="AU171" s="266" t="s">
        <v>82</v>
      </c>
      <c r="AV171" s="15" t="s">
        <v>163</v>
      </c>
      <c r="AW171" s="15" t="s">
        <v>35</v>
      </c>
      <c r="AX171" s="15" t="s">
        <v>80</v>
      </c>
      <c r="AY171" s="266" t="s">
        <v>156</v>
      </c>
    </row>
    <row r="172" s="2" customFormat="1" ht="24.15" customHeight="1">
      <c r="A172" s="40"/>
      <c r="B172" s="41"/>
      <c r="C172" s="215" t="s">
        <v>281</v>
      </c>
      <c r="D172" s="215" t="s">
        <v>158</v>
      </c>
      <c r="E172" s="216" t="s">
        <v>739</v>
      </c>
      <c r="F172" s="217" t="s">
        <v>740</v>
      </c>
      <c r="G172" s="218" t="s">
        <v>233</v>
      </c>
      <c r="H172" s="219">
        <v>1177.002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163</v>
      </c>
      <c r="AT172" s="226" t="s">
        <v>158</v>
      </c>
      <c r="AU172" s="226" t="s">
        <v>82</v>
      </c>
      <c r="AY172" s="19" t="s">
        <v>156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163</v>
      </c>
      <c r="BM172" s="226" t="s">
        <v>393</v>
      </c>
    </row>
    <row r="173" s="13" customFormat="1">
      <c r="A173" s="13"/>
      <c r="B173" s="235"/>
      <c r="C173" s="236"/>
      <c r="D173" s="233" t="s">
        <v>169</v>
      </c>
      <c r="E173" s="237" t="s">
        <v>19</v>
      </c>
      <c r="F173" s="238" t="s">
        <v>741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169</v>
      </c>
      <c r="AU173" s="244" t="s">
        <v>82</v>
      </c>
      <c r="AV173" s="13" t="s">
        <v>80</v>
      </c>
      <c r="AW173" s="13" t="s">
        <v>35</v>
      </c>
      <c r="AX173" s="13" t="s">
        <v>74</v>
      </c>
      <c r="AY173" s="244" t="s">
        <v>156</v>
      </c>
    </row>
    <row r="174" s="14" customFormat="1">
      <c r="A174" s="14"/>
      <c r="B174" s="245"/>
      <c r="C174" s="246"/>
      <c r="D174" s="233" t="s">
        <v>169</v>
      </c>
      <c r="E174" s="247" t="s">
        <v>19</v>
      </c>
      <c r="F174" s="248" t="s">
        <v>742</v>
      </c>
      <c r="G174" s="246"/>
      <c r="H174" s="249">
        <v>723.80600000000004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169</v>
      </c>
      <c r="AU174" s="255" t="s">
        <v>82</v>
      </c>
      <c r="AV174" s="14" t="s">
        <v>82</v>
      </c>
      <c r="AW174" s="14" t="s">
        <v>35</v>
      </c>
      <c r="AX174" s="14" t="s">
        <v>74</v>
      </c>
      <c r="AY174" s="255" t="s">
        <v>156</v>
      </c>
    </row>
    <row r="175" s="14" customFormat="1">
      <c r="A175" s="14"/>
      <c r="B175" s="245"/>
      <c r="C175" s="246"/>
      <c r="D175" s="233" t="s">
        <v>169</v>
      </c>
      <c r="E175" s="247" t="s">
        <v>19</v>
      </c>
      <c r="F175" s="248" t="s">
        <v>743</v>
      </c>
      <c r="G175" s="246"/>
      <c r="H175" s="249">
        <v>-239.13999999999999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169</v>
      </c>
      <c r="AU175" s="255" t="s">
        <v>82</v>
      </c>
      <c r="AV175" s="14" t="s">
        <v>82</v>
      </c>
      <c r="AW175" s="14" t="s">
        <v>35</v>
      </c>
      <c r="AX175" s="14" t="s">
        <v>74</v>
      </c>
      <c r="AY175" s="255" t="s">
        <v>156</v>
      </c>
    </row>
    <row r="176" s="14" customFormat="1">
      <c r="A176" s="14"/>
      <c r="B176" s="245"/>
      <c r="C176" s="246"/>
      <c r="D176" s="233" t="s">
        <v>169</v>
      </c>
      <c r="E176" s="247" t="s">
        <v>19</v>
      </c>
      <c r="F176" s="248" t="s">
        <v>744</v>
      </c>
      <c r="G176" s="246"/>
      <c r="H176" s="249">
        <v>169.22399999999999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169</v>
      </c>
      <c r="AU176" s="255" t="s">
        <v>82</v>
      </c>
      <c r="AV176" s="14" t="s">
        <v>82</v>
      </c>
      <c r="AW176" s="14" t="s">
        <v>35</v>
      </c>
      <c r="AX176" s="14" t="s">
        <v>74</v>
      </c>
      <c r="AY176" s="255" t="s">
        <v>156</v>
      </c>
    </row>
    <row r="177" s="15" customFormat="1">
      <c r="A177" s="15"/>
      <c r="B177" s="256"/>
      <c r="C177" s="257"/>
      <c r="D177" s="233" t="s">
        <v>169</v>
      </c>
      <c r="E177" s="258" t="s">
        <v>19</v>
      </c>
      <c r="F177" s="259" t="s">
        <v>172</v>
      </c>
      <c r="G177" s="257"/>
      <c r="H177" s="260">
        <v>653.8900000000001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169</v>
      </c>
      <c r="AU177" s="266" t="s">
        <v>82</v>
      </c>
      <c r="AV177" s="15" t="s">
        <v>163</v>
      </c>
      <c r="AW177" s="15" t="s">
        <v>35</v>
      </c>
      <c r="AX177" s="15" t="s">
        <v>74</v>
      </c>
      <c r="AY177" s="266" t="s">
        <v>156</v>
      </c>
    </row>
    <row r="178" s="14" customFormat="1">
      <c r="A178" s="14"/>
      <c r="B178" s="245"/>
      <c r="C178" s="246"/>
      <c r="D178" s="233" t="s">
        <v>169</v>
      </c>
      <c r="E178" s="247" t="s">
        <v>19</v>
      </c>
      <c r="F178" s="248" t="s">
        <v>745</v>
      </c>
      <c r="G178" s="246"/>
      <c r="H178" s="249">
        <v>1177.002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169</v>
      </c>
      <c r="AU178" s="255" t="s">
        <v>82</v>
      </c>
      <c r="AV178" s="14" t="s">
        <v>82</v>
      </c>
      <c r="AW178" s="14" t="s">
        <v>35</v>
      </c>
      <c r="AX178" s="14" t="s">
        <v>74</v>
      </c>
      <c r="AY178" s="255" t="s">
        <v>156</v>
      </c>
    </row>
    <row r="179" s="15" customFormat="1">
      <c r="A179" s="15"/>
      <c r="B179" s="256"/>
      <c r="C179" s="257"/>
      <c r="D179" s="233" t="s">
        <v>169</v>
      </c>
      <c r="E179" s="258" t="s">
        <v>19</v>
      </c>
      <c r="F179" s="259" t="s">
        <v>172</v>
      </c>
      <c r="G179" s="257"/>
      <c r="H179" s="260">
        <v>1177.002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169</v>
      </c>
      <c r="AU179" s="266" t="s">
        <v>82</v>
      </c>
      <c r="AV179" s="15" t="s">
        <v>163</v>
      </c>
      <c r="AW179" s="15" t="s">
        <v>35</v>
      </c>
      <c r="AX179" s="15" t="s">
        <v>80</v>
      </c>
      <c r="AY179" s="266" t="s">
        <v>156</v>
      </c>
    </row>
    <row r="180" s="2" customFormat="1" ht="24.15" customHeight="1">
      <c r="A180" s="40"/>
      <c r="B180" s="41"/>
      <c r="C180" s="215" t="s">
        <v>289</v>
      </c>
      <c r="D180" s="215" t="s">
        <v>158</v>
      </c>
      <c r="E180" s="216" t="s">
        <v>746</v>
      </c>
      <c r="F180" s="217" t="s">
        <v>283</v>
      </c>
      <c r="G180" s="218" t="s">
        <v>105</v>
      </c>
      <c r="H180" s="219">
        <v>478.27999999999997</v>
      </c>
      <c r="I180" s="220"/>
      <c r="J180" s="221">
        <f>ROUND(I180*H180,2)</f>
        <v>0</v>
      </c>
      <c r="K180" s="217" t="s">
        <v>665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163</v>
      </c>
      <c r="AT180" s="226" t="s">
        <v>158</v>
      </c>
      <c r="AU180" s="226" t="s">
        <v>82</v>
      </c>
      <c r="AY180" s="19" t="s">
        <v>156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163</v>
      </c>
      <c r="BM180" s="226" t="s">
        <v>409</v>
      </c>
    </row>
    <row r="181" s="2" customFormat="1">
      <c r="A181" s="40"/>
      <c r="B181" s="41"/>
      <c r="C181" s="42"/>
      <c r="D181" s="228" t="s">
        <v>165</v>
      </c>
      <c r="E181" s="42"/>
      <c r="F181" s="229" t="s">
        <v>747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165</v>
      </c>
      <c r="AU181" s="19" t="s">
        <v>82</v>
      </c>
    </row>
    <row r="182" s="14" customFormat="1">
      <c r="A182" s="14"/>
      <c r="B182" s="245"/>
      <c r="C182" s="246"/>
      <c r="D182" s="233" t="s">
        <v>169</v>
      </c>
      <c r="E182" s="247" t="s">
        <v>19</v>
      </c>
      <c r="F182" s="248" t="s">
        <v>742</v>
      </c>
      <c r="G182" s="246"/>
      <c r="H182" s="249">
        <v>723.80600000000004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169</v>
      </c>
      <c r="AU182" s="255" t="s">
        <v>82</v>
      </c>
      <c r="AV182" s="14" t="s">
        <v>82</v>
      </c>
      <c r="AW182" s="14" t="s">
        <v>35</v>
      </c>
      <c r="AX182" s="14" t="s">
        <v>74</v>
      </c>
      <c r="AY182" s="255" t="s">
        <v>156</v>
      </c>
    </row>
    <row r="183" s="14" customFormat="1">
      <c r="A183" s="14"/>
      <c r="B183" s="245"/>
      <c r="C183" s="246"/>
      <c r="D183" s="233" t="s">
        <v>169</v>
      </c>
      <c r="E183" s="247" t="s">
        <v>19</v>
      </c>
      <c r="F183" s="248" t="s">
        <v>748</v>
      </c>
      <c r="G183" s="246"/>
      <c r="H183" s="249">
        <v>-51.457999999999998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169</v>
      </c>
      <c r="AU183" s="255" t="s">
        <v>82</v>
      </c>
      <c r="AV183" s="14" t="s">
        <v>82</v>
      </c>
      <c r="AW183" s="14" t="s">
        <v>35</v>
      </c>
      <c r="AX183" s="14" t="s">
        <v>74</v>
      </c>
      <c r="AY183" s="255" t="s">
        <v>156</v>
      </c>
    </row>
    <row r="184" s="14" customFormat="1">
      <c r="A184" s="14"/>
      <c r="B184" s="245"/>
      <c r="C184" s="246"/>
      <c r="D184" s="233" t="s">
        <v>169</v>
      </c>
      <c r="E184" s="247" t="s">
        <v>19</v>
      </c>
      <c r="F184" s="248" t="s">
        <v>749</v>
      </c>
      <c r="G184" s="246"/>
      <c r="H184" s="249">
        <v>-194.06800000000001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169</v>
      </c>
      <c r="AU184" s="255" t="s">
        <v>82</v>
      </c>
      <c r="AV184" s="14" t="s">
        <v>82</v>
      </c>
      <c r="AW184" s="14" t="s">
        <v>35</v>
      </c>
      <c r="AX184" s="14" t="s">
        <v>74</v>
      </c>
      <c r="AY184" s="255" t="s">
        <v>156</v>
      </c>
    </row>
    <row r="185" s="15" customFormat="1">
      <c r="A185" s="15"/>
      <c r="B185" s="256"/>
      <c r="C185" s="257"/>
      <c r="D185" s="233" t="s">
        <v>169</v>
      </c>
      <c r="E185" s="258" t="s">
        <v>19</v>
      </c>
      <c r="F185" s="259" t="s">
        <v>172</v>
      </c>
      <c r="G185" s="257"/>
      <c r="H185" s="260">
        <v>478.28000000000009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169</v>
      </c>
      <c r="AU185" s="266" t="s">
        <v>82</v>
      </c>
      <c r="AV185" s="15" t="s">
        <v>163</v>
      </c>
      <c r="AW185" s="15" t="s">
        <v>35</v>
      </c>
      <c r="AX185" s="15" t="s">
        <v>80</v>
      </c>
      <c r="AY185" s="266" t="s">
        <v>156</v>
      </c>
    </row>
    <row r="186" s="2" customFormat="1" ht="16.5" customHeight="1">
      <c r="A186" s="40"/>
      <c r="B186" s="41"/>
      <c r="C186" s="267" t="s">
        <v>294</v>
      </c>
      <c r="D186" s="267" t="s">
        <v>275</v>
      </c>
      <c r="E186" s="268" t="s">
        <v>750</v>
      </c>
      <c r="F186" s="269" t="s">
        <v>751</v>
      </c>
      <c r="G186" s="270" t="s">
        <v>233</v>
      </c>
      <c r="H186" s="271">
        <v>454.36599999999999</v>
      </c>
      <c r="I186" s="272"/>
      <c r="J186" s="273">
        <f>ROUND(I186*H186,2)</f>
        <v>0</v>
      </c>
      <c r="K186" s="269" t="s">
        <v>665</v>
      </c>
      <c r="L186" s="274"/>
      <c r="M186" s="275" t="s">
        <v>19</v>
      </c>
      <c r="N186" s="276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211</v>
      </c>
      <c r="AT186" s="226" t="s">
        <v>275</v>
      </c>
      <c r="AU186" s="226" t="s">
        <v>82</v>
      </c>
      <c r="AY186" s="19" t="s">
        <v>156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163</v>
      </c>
      <c r="BM186" s="226" t="s">
        <v>419</v>
      </c>
    </row>
    <row r="187" s="13" customFormat="1">
      <c r="A187" s="13"/>
      <c r="B187" s="235"/>
      <c r="C187" s="236"/>
      <c r="D187" s="233" t="s">
        <v>169</v>
      </c>
      <c r="E187" s="237" t="s">
        <v>19</v>
      </c>
      <c r="F187" s="238" t="s">
        <v>752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169</v>
      </c>
      <c r="AU187" s="244" t="s">
        <v>82</v>
      </c>
      <c r="AV187" s="13" t="s">
        <v>80</v>
      </c>
      <c r="AW187" s="13" t="s">
        <v>35</v>
      </c>
      <c r="AX187" s="13" t="s">
        <v>74</v>
      </c>
      <c r="AY187" s="244" t="s">
        <v>156</v>
      </c>
    </row>
    <row r="188" s="14" customFormat="1">
      <c r="A188" s="14"/>
      <c r="B188" s="245"/>
      <c r="C188" s="246"/>
      <c r="D188" s="233" t="s">
        <v>169</v>
      </c>
      <c r="E188" s="247" t="s">
        <v>19</v>
      </c>
      <c r="F188" s="248" t="s">
        <v>753</v>
      </c>
      <c r="G188" s="246"/>
      <c r="H188" s="249">
        <v>454.36599999999999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169</v>
      </c>
      <c r="AU188" s="255" t="s">
        <v>82</v>
      </c>
      <c r="AV188" s="14" t="s">
        <v>82</v>
      </c>
      <c r="AW188" s="14" t="s">
        <v>35</v>
      </c>
      <c r="AX188" s="14" t="s">
        <v>74</v>
      </c>
      <c r="AY188" s="255" t="s">
        <v>156</v>
      </c>
    </row>
    <row r="189" s="15" customFormat="1">
      <c r="A189" s="15"/>
      <c r="B189" s="256"/>
      <c r="C189" s="257"/>
      <c r="D189" s="233" t="s">
        <v>169</v>
      </c>
      <c r="E189" s="258" t="s">
        <v>19</v>
      </c>
      <c r="F189" s="259" t="s">
        <v>172</v>
      </c>
      <c r="G189" s="257"/>
      <c r="H189" s="260">
        <v>454.36599999999999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169</v>
      </c>
      <c r="AU189" s="266" t="s">
        <v>82</v>
      </c>
      <c r="AV189" s="15" t="s">
        <v>163</v>
      </c>
      <c r="AW189" s="15" t="s">
        <v>35</v>
      </c>
      <c r="AX189" s="15" t="s">
        <v>80</v>
      </c>
      <c r="AY189" s="266" t="s">
        <v>156</v>
      </c>
    </row>
    <row r="190" s="2" customFormat="1" ht="37.8" customHeight="1">
      <c r="A190" s="40"/>
      <c r="B190" s="41"/>
      <c r="C190" s="215" t="s">
        <v>301</v>
      </c>
      <c r="D190" s="215" t="s">
        <v>158</v>
      </c>
      <c r="E190" s="216" t="s">
        <v>269</v>
      </c>
      <c r="F190" s="217" t="s">
        <v>754</v>
      </c>
      <c r="G190" s="218" t="s">
        <v>105</v>
      </c>
      <c r="H190" s="219">
        <v>194.06800000000001</v>
      </c>
      <c r="I190" s="220"/>
      <c r="J190" s="221">
        <f>ROUND(I190*H190,2)</f>
        <v>0</v>
      </c>
      <c r="K190" s="217" t="s">
        <v>665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163</v>
      </c>
      <c r="AT190" s="226" t="s">
        <v>158</v>
      </c>
      <c r="AU190" s="226" t="s">
        <v>82</v>
      </c>
      <c r="AY190" s="19" t="s">
        <v>156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163</v>
      </c>
      <c r="BM190" s="226" t="s">
        <v>431</v>
      </c>
    </row>
    <row r="191" s="2" customFormat="1">
      <c r="A191" s="40"/>
      <c r="B191" s="41"/>
      <c r="C191" s="42"/>
      <c r="D191" s="228" t="s">
        <v>165</v>
      </c>
      <c r="E191" s="42"/>
      <c r="F191" s="229" t="s">
        <v>755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165</v>
      </c>
      <c r="AU191" s="19" t="s">
        <v>82</v>
      </c>
    </row>
    <row r="192" s="14" customFormat="1">
      <c r="A192" s="14"/>
      <c r="B192" s="245"/>
      <c r="C192" s="246"/>
      <c r="D192" s="233" t="s">
        <v>169</v>
      </c>
      <c r="E192" s="247" t="s">
        <v>19</v>
      </c>
      <c r="F192" s="248" t="s">
        <v>756</v>
      </c>
      <c r="G192" s="246"/>
      <c r="H192" s="249">
        <v>139.262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169</v>
      </c>
      <c r="AU192" s="255" t="s">
        <v>82</v>
      </c>
      <c r="AV192" s="14" t="s">
        <v>82</v>
      </c>
      <c r="AW192" s="14" t="s">
        <v>35</v>
      </c>
      <c r="AX192" s="14" t="s">
        <v>74</v>
      </c>
      <c r="AY192" s="255" t="s">
        <v>156</v>
      </c>
    </row>
    <row r="193" s="14" customFormat="1">
      <c r="A193" s="14"/>
      <c r="B193" s="245"/>
      <c r="C193" s="246"/>
      <c r="D193" s="233" t="s">
        <v>169</v>
      </c>
      <c r="E193" s="247" t="s">
        <v>19</v>
      </c>
      <c r="F193" s="248" t="s">
        <v>757</v>
      </c>
      <c r="G193" s="246"/>
      <c r="H193" s="249">
        <v>54.805999999999997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169</v>
      </c>
      <c r="AU193" s="255" t="s">
        <v>82</v>
      </c>
      <c r="AV193" s="14" t="s">
        <v>82</v>
      </c>
      <c r="AW193" s="14" t="s">
        <v>35</v>
      </c>
      <c r="AX193" s="14" t="s">
        <v>74</v>
      </c>
      <c r="AY193" s="255" t="s">
        <v>156</v>
      </c>
    </row>
    <row r="194" s="15" customFormat="1">
      <c r="A194" s="15"/>
      <c r="B194" s="256"/>
      <c r="C194" s="257"/>
      <c r="D194" s="233" t="s">
        <v>169</v>
      </c>
      <c r="E194" s="258" t="s">
        <v>19</v>
      </c>
      <c r="F194" s="259" t="s">
        <v>172</v>
      </c>
      <c r="G194" s="257"/>
      <c r="H194" s="260">
        <v>194.06799999999998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169</v>
      </c>
      <c r="AU194" s="266" t="s">
        <v>82</v>
      </c>
      <c r="AV194" s="15" t="s">
        <v>163</v>
      </c>
      <c r="AW194" s="15" t="s">
        <v>35</v>
      </c>
      <c r="AX194" s="15" t="s">
        <v>80</v>
      </c>
      <c r="AY194" s="266" t="s">
        <v>156</v>
      </c>
    </row>
    <row r="195" s="2" customFormat="1" ht="16.5" customHeight="1">
      <c r="A195" s="40"/>
      <c r="B195" s="41"/>
      <c r="C195" s="267" t="s">
        <v>7</v>
      </c>
      <c r="D195" s="267" t="s">
        <v>275</v>
      </c>
      <c r="E195" s="268" t="s">
        <v>758</v>
      </c>
      <c r="F195" s="269" t="s">
        <v>759</v>
      </c>
      <c r="G195" s="270" t="s">
        <v>233</v>
      </c>
      <c r="H195" s="271">
        <v>112.352</v>
      </c>
      <c r="I195" s="272"/>
      <c r="J195" s="273">
        <f>ROUND(I195*H195,2)</f>
        <v>0</v>
      </c>
      <c r="K195" s="269" t="s">
        <v>665</v>
      </c>
      <c r="L195" s="274"/>
      <c r="M195" s="275" t="s">
        <v>19</v>
      </c>
      <c r="N195" s="276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211</v>
      </c>
      <c r="AT195" s="226" t="s">
        <v>275</v>
      </c>
      <c r="AU195" s="226" t="s">
        <v>82</v>
      </c>
      <c r="AY195" s="19" t="s">
        <v>156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163</v>
      </c>
      <c r="BM195" s="226" t="s">
        <v>442</v>
      </c>
    </row>
    <row r="196" s="14" customFormat="1">
      <c r="A196" s="14"/>
      <c r="B196" s="245"/>
      <c r="C196" s="246"/>
      <c r="D196" s="233" t="s">
        <v>169</v>
      </c>
      <c r="E196" s="247" t="s">
        <v>19</v>
      </c>
      <c r="F196" s="248" t="s">
        <v>760</v>
      </c>
      <c r="G196" s="246"/>
      <c r="H196" s="249">
        <v>112.352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169</v>
      </c>
      <c r="AU196" s="255" t="s">
        <v>82</v>
      </c>
      <c r="AV196" s="14" t="s">
        <v>82</v>
      </c>
      <c r="AW196" s="14" t="s">
        <v>35</v>
      </c>
      <c r="AX196" s="14" t="s">
        <v>74</v>
      </c>
      <c r="AY196" s="255" t="s">
        <v>156</v>
      </c>
    </row>
    <row r="197" s="15" customFormat="1">
      <c r="A197" s="15"/>
      <c r="B197" s="256"/>
      <c r="C197" s="257"/>
      <c r="D197" s="233" t="s">
        <v>169</v>
      </c>
      <c r="E197" s="258" t="s">
        <v>19</v>
      </c>
      <c r="F197" s="259" t="s">
        <v>172</v>
      </c>
      <c r="G197" s="257"/>
      <c r="H197" s="260">
        <v>112.352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169</v>
      </c>
      <c r="AU197" s="266" t="s">
        <v>82</v>
      </c>
      <c r="AV197" s="15" t="s">
        <v>163</v>
      </c>
      <c r="AW197" s="15" t="s">
        <v>35</v>
      </c>
      <c r="AX197" s="15" t="s">
        <v>80</v>
      </c>
      <c r="AY197" s="266" t="s">
        <v>156</v>
      </c>
    </row>
    <row r="198" s="2" customFormat="1" ht="16.5" customHeight="1">
      <c r="A198" s="40"/>
      <c r="B198" s="41"/>
      <c r="C198" s="267" t="s">
        <v>327</v>
      </c>
      <c r="D198" s="267" t="s">
        <v>275</v>
      </c>
      <c r="E198" s="268" t="s">
        <v>761</v>
      </c>
      <c r="F198" s="269" t="s">
        <v>762</v>
      </c>
      <c r="G198" s="270" t="s">
        <v>233</v>
      </c>
      <c r="H198" s="271">
        <v>278.524</v>
      </c>
      <c r="I198" s="272"/>
      <c r="J198" s="273">
        <f>ROUND(I198*H198,2)</f>
        <v>0</v>
      </c>
      <c r="K198" s="269" t="s">
        <v>665</v>
      </c>
      <c r="L198" s="274"/>
      <c r="M198" s="275" t="s">
        <v>19</v>
      </c>
      <c r="N198" s="276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211</v>
      </c>
      <c r="AT198" s="226" t="s">
        <v>275</v>
      </c>
      <c r="AU198" s="226" t="s">
        <v>82</v>
      </c>
      <c r="AY198" s="19" t="s">
        <v>156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163</v>
      </c>
      <c r="BM198" s="226" t="s">
        <v>454</v>
      </c>
    </row>
    <row r="199" s="14" customFormat="1">
      <c r="A199" s="14"/>
      <c r="B199" s="245"/>
      <c r="C199" s="246"/>
      <c r="D199" s="233" t="s">
        <v>169</v>
      </c>
      <c r="E199" s="247" t="s">
        <v>19</v>
      </c>
      <c r="F199" s="248" t="s">
        <v>763</v>
      </c>
      <c r="G199" s="246"/>
      <c r="H199" s="249">
        <v>278.524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169</v>
      </c>
      <c r="AU199" s="255" t="s">
        <v>82</v>
      </c>
      <c r="AV199" s="14" t="s">
        <v>82</v>
      </c>
      <c r="AW199" s="14" t="s">
        <v>35</v>
      </c>
      <c r="AX199" s="14" t="s">
        <v>74</v>
      </c>
      <c r="AY199" s="255" t="s">
        <v>156</v>
      </c>
    </row>
    <row r="200" s="15" customFormat="1">
      <c r="A200" s="15"/>
      <c r="B200" s="256"/>
      <c r="C200" s="257"/>
      <c r="D200" s="233" t="s">
        <v>169</v>
      </c>
      <c r="E200" s="258" t="s">
        <v>19</v>
      </c>
      <c r="F200" s="259" t="s">
        <v>172</v>
      </c>
      <c r="G200" s="257"/>
      <c r="H200" s="260">
        <v>278.524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169</v>
      </c>
      <c r="AU200" s="266" t="s">
        <v>82</v>
      </c>
      <c r="AV200" s="15" t="s">
        <v>163</v>
      </c>
      <c r="AW200" s="15" t="s">
        <v>35</v>
      </c>
      <c r="AX200" s="15" t="s">
        <v>80</v>
      </c>
      <c r="AY200" s="266" t="s">
        <v>156</v>
      </c>
    </row>
    <row r="201" s="12" customFormat="1" ht="22.8" customHeight="1">
      <c r="A201" s="12"/>
      <c r="B201" s="199"/>
      <c r="C201" s="200"/>
      <c r="D201" s="201" t="s">
        <v>73</v>
      </c>
      <c r="E201" s="213" t="s">
        <v>163</v>
      </c>
      <c r="F201" s="213" t="s">
        <v>333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SUM(P202:P206)</f>
        <v>0</v>
      </c>
      <c r="Q201" s="207"/>
      <c r="R201" s="208">
        <f>SUM(R202:R206)</f>
        <v>0</v>
      </c>
      <c r="S201" s="207"/>
      <c r="T201" s="209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73</v>
      </c>
      <c r="AU201" s="211" t="s">
        <v>80</v>
      </c>
      <c r="AY201" s="210" t="s">
        <v>156</v>
      </c>
      <c r="BK201" s="212">
        <f>SUM(BK202:BK206)</f>
        <v>0</v>
      </c>
    </row>
    <row r="202" s="2" customFormat="1" ht="21.75" customHeight="1">
      <c r="A202" s="40"/>
      <c r="B202" s="41"/>
      <c r="C202" s="215" t="s">
        <v>334</v>
      </c>
      <c r="D202" s="215" t="s">
        <v>158</v>
      </c>
      <c r="E202" s="216" t="s">
        <v>764</v>
      </c>
      <c r="F202" s="217" t="s">
        <v>765</v>
      </c>
      <c r="G202" s="218" t="s">
        <v>105</v>
      </c>
      <c r="H202" s="219">
        <v>51.457999999999998</v>
      </c>
      <c r="I202" s="220"/>
      <c r="J202" s="221">
        <f>ROUND(I202*H202,2)</f>
        <v>0</v>
      </c>
      <c r="K202" s="217" t="s">
        <v>665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163</v>
      </c>
      <c r="AT202" s="226" t="s">
        <v>158</v>
      </c>
      <c r="AU202" s="226" t="s">
        <v>82</v>
      </c>
      <c r="AY202" s="19" t="s">
        <v>156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163</v>
      </c>
      <c r="BM202" s="226" t="s">
        <v>464</v>
      </c>
    </row>
    <row r="203" s="2" customFormat="1">
      <c r="A203" s="40"/>
      <c r="B203" s="41"/>
      <c r="C203" s="42"/>
      <c r="D203" s="228" t="s">
        <v>165</v>
      </c>
      <c r="E203" s="42"/>
      <c r="F203" s="229" t="s">
        <v>766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165</v>
      </c>
      <c r="AU203" s="19" t="s">
        <v>82</v>
      </c>
    </row>
    <row r="204" s="14" customFormat="1">
      <c r="A204" s="14"/>
      <c r="B204" s="245"/>
      <c r="C204" s="246"/>
      <c r="D204" s="233" t="s">
        <v>169</v>
      </c>
      <c r="E204" s="247" t="s">
        <v>19</v>
      </c>
      <c r="F204" s="248" t="s">
        <v>767</v>
      </c>
      <c r="G204" s="246"/>
      <c r="H204" s="249">
        <v>34.850000000000001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169</v>
      </c>
      <c r="AU204" s="255" t="s">
        <v>82</v>
      </c>
      <c r="AV204" s="14" t="s">
        <v>82</v>
      </c>
      <c r="AW204" s="14" t="s">
        <v>35</v>
      </c>
      <c r="AX204" s="14" t="s">
        <v>74</v>
      </c>
      <c r="AY204" s="255" t="s">
        <v>156</v>
      </c>
    </row>
    <row r="205" s="14" customFormat="1">
      <c r="A205" s="14"/>
      <c r="B205" s="245"/>
      <c r="C205" s="246"/>
      <c r="D205" s="233" t="s">
        <v>169</v>
      </c>
      <c r="E205" s="247" t="s">
        <v>19</v>
      </c>
      <c r="F205" s="248" t="s">
        <v>768</v>
      </c>
      <c r="G205" s="246"/>
      <c r="H205" s="249">
        <v>16.608000000000001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169</v>
      </c>
      <c r="AU205" s="255" t="s">
        <v>82</v>
      </c>
      <c r="AV205" s="14" t="s">
        <v>82</v>
      </c>
      <c r="AW205" s="14" t="s">
        <v>35</v>
      </c>
      <c r="AX205" s="14" t="s">
        <v>74</v>
      </c>
      <c r="AY205" s="255" t="s">
        <v>156</v>
      </c>
    </row>
    <row r="206" s="15" customFormat="1">
      <c r="A206" s="15"/>
      <c r="B206" s="256"/>
      <c r="C206" s="257"/>
      <c r="D206" s="233" t="s">
        <v>169</v>
      </c>
      <c r="E206" s="258" t="s">
        <v>19</v>
      </c>
      <c r="F206" s="259" t="s">
        <v>172</v>
      </c>
      <c r="G206" s="257"/>
      <c r="H206" s="260">
        <v>51.457999999999998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169</v>
      </c>
      <c r="AU206" s="266" t="s">
        <v>82</v>
      </c>
      <c r="AV206" s="15" t="s">
        <v>163</v>
      </c>
      <c r="AW206" s="15" t="s">
        <v>35</v>
      </c>
      <c r="AX206" s="15" t="s">
        <v>80</v>
      </c>
      <c r="AY206" s="266" t="s">
        <v>156</v>
      </c>
    </row>
    <row r="207" s="12" customFormat="1" ht="22.8" customHeight="1">
      <c r="A207" s="12"/>
      <c r="B207" s="199"/>
      <c r="C207" s="200"/>
      <c r="D207" s="201" t="s">
        <v>73</v>
      </c>
      <c r="E207" s="213" t="s">
        <v>192</v>
      </c>
      <c r="F207" s="213" t="s">
        <v>769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SUM(P208:P233)</f>
        <v>0</v>
      </c>
      <c r="Q207" s="207"/>
      <c r="R207" s="208">
        <f>SUM(R208:R233)</f>
        <v>0</v>
      </c>
      <c r="S207" s="207"/>
      <c r="T207" s="209">
        <f>SUM(T208:T233)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80</v>
      </c>
      <c r="AT207" s="211" t="s">
        <v>73</v>
      </c>
      <c r="AU207" s="211" t="s">
        <v>80</v>
      </c>
      <c r="AY207" s="210" t="s">
        <v>156</v>
      </c>
      <c r="BK207" s="212">
        <f>SUM(BK208:BK233)</f>
        <v>0</v>
      </c>
    </row>
    <row r="208" s="2" customFormat="1" ht="24.15" customHeight="1">
      <c r="A208" s="40"/>
      <c r="B208" s="41"/>
      <c r="C208" s="215" t="s">
        <v>341</v>
      </c>
      <c r="D208" s="215" t="s">
        <v>158</v>
      </c>
      <c r="E208" s="216" t="s">
        <v>770</v>
      </c>
      <c r="F208" s="217" t="s">
        <v>771</v>
      </c>
      <c r="G208" s="218" t="s">
        <v>161</v>
      </c>
      <c r="H208" s="219">
        <v>54.399999999999999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163</v>
      </c>
      <c r="AT208" s="226" t="s">
        <v>158</v>
      </c>
      <c r="AU208" s="226" t="s">
        <v>82</v>
      </c>
      <c r="AY208" s="19" t="s">
        <v>156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163</v>
      </c>
      <c r="BM208" s="226" t="s">
        <v>473</v>
      </c>
    </row>
    <row r="209" s="14" customFormat="1">
      <c r="A209" s="14"/>
      <c r="B209" s="245"/>
      <c r="C209" s="246"/>
      <c r="D209" s="233" t="s">
        <v>169</v>
      </c>
      <c r="E209" s="247" t="s">
        <v>19</v>
      </c>
      <c r="F209" s="248" t="s">
        <v>772</v>
      </c>
      <c r="G209" s="246"/>
      <c r="H209" s="249">
        <v>54.399999999999999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169</v>
      </c>
      <c r="AU209" s="255" t="s">
        <v>82</v>
      </c>
      <c r="AV209" s="14" t="s">
        <v>82</v>
      </c>
      <c r="AW209" s="14" t="s">
        <v>35</v>
      </c>
      <c r="AX209" s="14" t="s">
        <v>74</v>
      </c>
      <c r="AY209" s="255" t="s">
        <v>156</v>
      </c>
    </row>
    <row r="210" s="15" customFormat="1">
      <c r="A210" s="15"/>
      <c r="B210" s="256"/>
      <c r="C210" s="257"/>
      <c r="D210" s="233" t="s">
        <v>169</v>
      </c>
      <c r="E210" s="258" t="s">
        <v>19</v>
      </c>
      <c r="F210" s="259" t="s">
        <v>172</v>
      </c>
      <c r="G210" s="257"/>
      <c r="H210" s="260">
        <v>54.399999999999999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169</v>
      </c>
      <c r="AU210" s="266" t="s">
        <v>82</v>
      </c>
      <c r="AV210" s="15" t="s">
        <v>163</v>
      </c>
      <c r="AW210" s="15" t="s">
        <v>35</v>
      </c>
      <c r="AX210" s="15" t="s">
        <v>80</v>
      </c>
      <c r="AY210" s="266" t="s">
        <v>156</v>
      </c>
    </row>
    <row r="211" s="2" customFormat="1" ht="21.75" customHeight="1">
      <c r="A211" s="40"/>
      <c r="B211" s="41"/>
      <c r="C211" s="215" t="s">
        <v>346</v>
      </c>
      <c r="D211" s="215" t="s">
        <v>158</v>
      </c>
      <c r="E211" s="216" t="s">
        <v>773</v>
      </c>
      <c r="F211" s="217" t="s">
        <v>774</v>
      </c>
      <c r="G211" s="218" t="s">
        <v>161</v>
      </c>
      <c r="H211" s="219">
        <v>6.2000000000000002</v>
      </c>
      <c r="I211" s="220"/>
      <c r="J211" s="221">
        <f>ROUND(I211*H211,2)</f>
        <v>0</v>
      </c>
      <c r="K211" s="217" t="s">
        <v>665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163</v>
      </c>
      <c r="AT211" s="226" t="s">
        <v>158</v>
      </c>
      <c r="AU211" s="226" t="s">
        <v>82</v>
      </c>
      <c r="AY211" s="19" t="s">
        <v>156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163</v>
      </c>
      <c r="BM211" s="226" t="s">
        <v>482</v>
      </c>
    </row>
    <row r="212" s="2" customFormat="1">
      <c r="A212" s="40"/>
      <c r="B212" s="41"/>
      <c r="C212" s="42"/>
      <c r="D212" s="228" t="s">
        <v>165</v>
      </c>
      <c r="E212" s="42"/>
      <c r="F212" s="229" t="s">
        <v>775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165</v>
      </c>
      <c r="AU212" s="19" t="s">
        <v>82</v>
      </c>
    </row>
    <row r="213" s="14" customFormat="1">
      <c r="A213" s="14"/>
      <c r="B213" s="245"/>
      <c r="C213" s="246"/>
      <c r="D213" s="233" t="s">
        <v>169</v>
      </c>
      <c r="E213" s="247" t="s">
        <v>19</v>
      </c>
      <c r="F213" s="248" t="s">
        <v>776</v>
      </c>
      <c r="G213" s="246"/>
      <c r="H213" s="249">
        <v>5.2000000000000002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169</v>
      </c>
      <c r="AU213" s="255" t="s">
        <v>82</v>
      </c>
      <c r="AV213" s="14" t="s">
        <v>82</v>
      </c>
      <c r="AW213" s="14" t="s">
        <v>35</v>
      </c>
      <c r="AX213" s="14" t="s">
        <v>74</v>
      </c>
      <c r="AY213" s="255" t="s">
        <v>156</v>
      </c>
    </row>
    <row r="214" s="14" customFormat="1">
      <c r="A214" s="14"/>
      <c r="B214" s="245"/>
      <c r="C214" s="246"/>
      <c r="D214" s="233" t="s">
        <v>169</v>
      </c>
      <c r="E214" s="247" t="s">
        <v>19</v>
      </c>
      <c r="F214" s="248" t="s">
        <v>777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169</v>
      </c>
      <c r="AU214" s="255" t="s">
        <v>82</v>
      </c>
      <c r="AV214" s="14" t="s">
        <v>82</v>
      </c>
      <c r="AW214" s="14" t="s">
        <v>35</v>
      </c>
      <c r="AX214" s="14" t="s">
        <v>74</v>
      </c>
      <c r="AY214" s="255" t="s">
        <v>156</v>
      </c>
    </row>
    <row r="215" s="15" customFormat="1">
      <c r="A215" s="15"/>
      <c r="B215" s="256"/>
      <c r="C215" s="257"/>
      <c r="D215" s="233" t="s">
        <v>169</v>
      </c>
      <c r="E215" s="258" t="s">
        <v>19</v>
      </c>
      <c r="F215" s="259" t="s">
        <v>172</v>
      </c>
      <c r="G215" s="257"/>
      <c r="H215" s="260">
        <v>6.2000000000000002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169</v>
      </c>
      <c r="AU215" s="266" t="s">
        <v>82</v>
      </c>
      <c r="AV215" s="15" t="s">
        <v>163</v>
      </c>
      <c r="AW215" s="15" t="s">
        <v>35</v>
      </c>
      <c r="AX215" s="15" t="s">
        <v>80</v>
      </c>
      <c r="AY215" s="266" t="s">
        <v>156</v>
      </c>
    </row>
    <row r="216" s="2" customFormat="1" ht="24.15" customHeight="1">
      <c r="A216" s="40"/>
      <c r="B216" s="41"/>
      <c r="C216" s="215" t="s">
        <v>351</v>
      </c>
      <c r="D216" s="215" t="s">
        <v>158</v>
      </c>
      <c r="E216" s="216" t="s">
        <v>778</v>
      </c>
      <c r="F216" s="217" t="s">
        <v>779</v>
      </c>
      <c r="G216" s="218" t="s">
        <v>161</v>
      </c>
      <c r="H216" s="219">
        <v>456.57999999999998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163</v>
      </c>
      <c r="AT216" s="226" t="s">
        <v>158</v>
      </c>
      <c r="AU216" s="226" t="s">
        <v>82</v>
      </c>
      <c r="AY216" s="19" t="s">
        <v>156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163</v>
      </c>
      <c r="BM216" s="226" t="s">
        <v>491</v>
      </c>
    </row>
    <row r="217" s="14" customFormat="1">
      <c r="A217" s="14"/>
      <c r="B217" s="245"/>
      <c r="C217" s="246"/>
      <c r="D217" s="233" t="s">
        <v>169</v>
      </c>
      <c r="E217" s="247" t="s">
        <v>19</v>
      </c>
      <c r="F217" s="248" t="s">
        <v>780</v>
      </c>
      <c r="G217" s="246"/>
      <c r="H217" s="249">
        <v>456.57999999999998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169</v>
      </c>
      <c r="AU217" s="255" t="s">
        <v>82</v>
      </c>
      <c r="AV217" s="14" t="s">
        <v>82</v>
      </c>
      <c r="AW217" s="14" t="s">
        <v>35</v>
      </c>
      <c r="AX217" s="14" t="s">
        <v>74</v>
      </c>
      <c r="AY217" s="255" t="s">
        <v>156</v>
      </c>
    </row>
    <row r="218" s="15" customFormat="1">
      <c r="A218" s="15"/>
      <c r="B218" s="256"/>
      <c r="C218" s="257"/>
      <c r="D218" s="233" t="s">
        <v>169</v>
      </c>
      <c r="E218" s="258" t="s">
        <v>19</v>
      </c>
      <c r="F218" s="259" t="s">
        <v>172</v>
      </c>
      <c r="G218" s="257"/>
      <c r="H218" s="260">
        <v>456.57999999999998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169</v>
      </c>
      <c r="AU218" s="266" t="s">
        <v>82</v>
      </c>
      <c r="AV218" s="15" t="s">
        <v>163</v>
      </c>
      <c r="AW218" s="15" t="s">
        <v>35</v>
      </c>
      <c r="AX218" s="15" t="s">
        <v>80</v>
      </c>
      <c r="AY218" s="266" t="s">
        <v>156</v>
      </c>
    </row>
    <row r="219" s="2" customFormat="1" ht="24.15" customHeight="1">
      <c r="A219" s="40"/>
      <c r="B219" s="41"/>
      <c r="C219" s="215" t="s">
        <v>356</v>
      </c>
      <c r="D219" s="215" t="s">
        <v>158</v>
      </c>
      <c r="E219" s="216" t="s">
        <v>781</v>
      </c>
      <c r="F219" s="217" t="s">
        <v>782</v>
      </c>
      <c r="G219" s="218" t="s">
        <v>161</v>
      </c>
      <c r="H219" s="219">
        <v>10</v>
      </c>
      <c r="I219" s="220"/>
      <c r="J219" s="221">
        <f>ROUND(I219*H219,2)</f>
        <v>0</v>
      </c>
      <c r="K219" s="217" t="s">
        <v>665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163</v>
      </c>
      <c r="AT219" s="226" t="s">
        <v>158</v>
      </c>
      <c r="AU219" s="226" t="s">
        <v>82</v>
      </c>
      <c r="AY219" s="19" t="s">
        <v>156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163</v>
      </c>
      <c r="BM219" s="226" t="s">
        <v>500</v>
      </c>
    </row>
    <row r="220" s="2" customFormat="1">
      <c r="A220" s="40"/>
      <c r="B220" s="41"/>
      <c r="C220" s="42"/>
      <c r="D220" s="228" t="s">
        <v>165</v>
      </c>
      <c r="E220" s="42"/>
      <c r="F220" s="229" t="s">
        <v>783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165</v>
      </c>
      <c r="AU220" s="19" t="s">
        <v>82</v>
      </c>
    </row>
    <row r="221" s="14" customFormat="1">
      <c r="A221" s="14"/>
      <c r="B221" s="245"/>
      <c r="C221" s="246"/>
      <c r="D221" s="233" t="s">
        <v>169</v>
      </c>
      <c r="E221" s="247" t="s">
        <v>19</v>
      </c>
      <c r="F221" s="248" t="s">
        <v>784</v>
      </c>
      <c r="G221" s="246"/>
      <c r="H221" s="249">
        <v>10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169</v>
      </c>
      <c r="AU221" s="255" t="s">
        <v>82</v>
      </c>
      <c r="AV221" s="14" t="s">
        <v>82</v>
      </c>
      <c r="AW221" s="14" t="s">
        <v>35</v>
      </c>
      <c r="AX221" s="14" t="s">
        <v>74</v>
      </c>
      <c r="AY221" s="255" t="s">
        <v>156</v>
      </c>
    </row>
    <row r="222" s="15" customFormat="1">
      <c r="A222" s="15"/>
      <c r="B222" s="256"/>
      <c r="C222" s="257"/>
      <c r="D222" s="233" t="s">
        <v>169</v>
      </c>
      <c r="E222" s="258" t="s">
        <v>19</v>
      </c>
      <c r="F222" s="259" t="s">
        <v>172</v>
      </c>
      <c r="G222" s="257"/>
      <c r="H222" s="260">
        <v>10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169</v>
      </c>
      <c r="AU222" s="266" t="s">
        <v>82</v>
      </c>
      <c r="AV222" s="15" t="s">
        <v>163</v>
      </c>
      <c r="AW222" s="15" t="s">
        <v>35</v>
      </c>
      <c r="AX222" s="15" t="s">
        <v>80</v>
      </c>
      <c r="AY222" s="266" t="s">
        <v>156</v>
      </c>
    </row>
    <row r="223" s="2" customFormat="1" ht="24.15" customHeight="1">
      <c r="A223" s="40"/>
      <c r="B223" s="41"/>
      <c r="C223" s="215" t="s">
        <v>361</v>
      </c>
      <c r="D223" s="215" t="s">
        <v>158</v>
      </c>
      <c r="E223" s="216" t="s">
        <v>785</v>
      </c>
      <c r="F223" s="217" t="s">
        <v>786</v>
      </c>
      <c r="G223" s="218" t="s">
        <v>161</v>
      </c>
      <c r="H223" s="219">
        <v>1</v>
      </c>
      <c r="I223" s="220"/>
      <c r="J223" s="221">
        <f>ROUND(I223*H223,2)</f>
        <v>0</v>
      </c>
      <c r="K223" s="217" t="s">
        <v>665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163</v>
      </c>
      <c r="AT223" s="226" t="s">
        <v>158</v>
      </c>
      <c r="AU223" s="226" t="s">
        <v>82</v>
      </c>
      <c r="AY223" s="19" t="s">
        <v>156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163</v>
      </c>
      <c r="BM223" s="226" t="s">
        <v>508</v>
      </c>
    </row>
    <row r="224" s="2" customFormat="1">
      <c r="A224" s="40"/>
      <c r="B224" s="41"/>
      <c r="C224" s="42"/>
      <c r="D224" s="228" t="s">
        <v>165</v>
      </c>
      <c r="E224" s="42"/>
      <c r="F224" s="229" t="s">
        <v>787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165</v>
      </c>
      <c r="AU224" s="19" t="s">
        <v>82</v>
      </c>
    </row>
    <row r="225" s="14" customFormat="1">
      <c r="A225" s="14"/>
      <c r="B225" s="245"/>
      <c r="C225" s="246"/>
      <c r="D225" s="233" t="s">
        <v>169</v>
      </c>
      <c r="E225" s="247" t="s">
        <v>19</v>
      </c>
      <c r="F225" s="248" t="s">
        <v>777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169</v>
      </c>
      <c r="AU225" s="255" t="s">
        <v>82</v>
      </c>
      <c r="AV225" s="14" t="s">
        <v>82</v>
      </c>
      <c r="AW225" s="14" t="s">
        <v>35</v>
      </c>
      <c r="AX225" s="14" t="s">
        <v>74</v>
      </c>
      <c r="AY225" s="255" t="s">
        <v>156</v>
      </c>
    </row>
    <row r="226" s="15" customFormat="1">
      <c r="A226" s="15"/>
      <c r="B226" s="256"/>
      <c r="C226" s="257"/>
      <c r="D226" s="233" t="s">
        <v>169</v>
      </c>
      <c r="E226" s="258" t="s">
        <v>19</v>
      </c>
      <c r="F226" s="259" t="s">
        <v>172</v>
      </c>
      <c r="G226" s="257"/>
      <c r="H226" s="260">
        <v>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169</v>
      </c>
      <c r="AU226" s="266" t="s">
        <v>82</v>
      </c>
      <c r="AV226" s="15" t="s">
        <v>163</v>
      </c>
      <c r="AW226" s="15" t="s">
        <v>35</v>
      </c>
      <c r="AX226" s="15" t="s">
        <v>80</v>
      </c>
      <c r="AY226" s="266" t="s">
        <v>156</v>
      </c>
    </row>
    <row r="227" s="2" customFormat="1" ht="24.15" customHeight="1">
      <c r="A227" s="40"/>
      <c r="B227" s="41"/>
      <c r="C227" s="215" t="s">
        <v>366</v>
      </c>
      <c r="D227" s="215" t="s">
        <v>158</v>
      </c>
      <c r="E227" s="216" t="s">
        <v>788</v>
      </c>
      <c r="F227" s="217" t="s">
        <v>789</v>
      </c>
      <c r="G227" s="218" t="s">
        <v>161</v>
      </c>
      <c r="H227" s="219">
        <v>10</v>
      </c>
      <c r="I227" s="220"/>
      <c r="J227" s="221">
        <f>ROUND(I227*H227,2)</f>
        <v>0</v>
      </c>
      <c r="K227" s="217" t="s">
        <v>665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163</v>
      </c>
      <c r="AT227" s="226" t="s">
        <v>158</v>
      </c>
      <c r="AU227" s="226" t="s">
        <v>82</v>
      </c>
      <c r="AY227" s="19" t="s">
        <v>156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163</v>
      </c>
      <c r="BM227" s="226" t="s">
        <v>521</v>
      </c>
    </row>
    <row r="228" s="2" customFormat="1">
      <c r="A228" s="40"/>
      <c r="B228" s="41"/>
      <c r="C228" s="42"/>
      <c r="D228" s="228" t="s">
        <v>165</v>
      </c>
      <c r="E228" s="42"/>
      <c r="F228" s="229" t="s">
        <v>790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165</v>
      </c>
      <c r="AU228" s="19" t="s">
        <v>82</v>
      </c>
    </row>
    <row r="229" s="14" customFormat="1">
      <c r="A229" s="14"/>
      <c r="B229" s="245"/>
      <c r="C229" s="246"/>
      <c r="D229" s="233" t="s">
        <v>169</v>
      </c>
      <c r="E229" s="247" t="s">
        <v>19</v>
      </c>
      <c r="F229" s="248" t="s">
        <v>791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169</v>
      </c>
      <c r="AU229" s="255" t="s">
        <v>82</v>
      </c>
      <c r="AV229" s="14" t="s">
        <v>82</v>
      </c>
      <c r="AW229" s="14" t="s">
        <v>35</v>
      </c>
      <c r="AX229" s="14" t="s">
        <v>74</v>
      </c>
      <c r="AY229" s="255" t="s">
        <v>156</v>
      </c>
    </row>
    <row r="230" s="15" customFormat="1">
      <c r="A230" s="15"/>
      <c r="B230" s="256"/>
      <c r="C230" s="257"/>
      <c r="D230" s="233" t="s">
        <v>169</v>
      </c>
      <c r="E230" s="258" t="s">
        <v>19</v>
      </c>
      <c r="F230" s="259" t="s">
        <v>172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169</v>
      </c>
      <c r="AU230" s="266" t="s">
        <v>82</v>
      </c>
      <c r="AV230" s="15" t="s">
        <v>163</v>
      </c>
      <c r="AW230" s="15" t="s">
        <v>35</v>
      </c>
      <c r="AX230" s="15" t="s">
        <v>80</v>
      </c>
      <c r="AY230" s="266" t="s">
        <v>156</v>
      </c>
    </row>
    <row r="231" s="2" customFormat="1" ht="44.25" customHeight="1">
      <c r="A231" s="40"/>
      <c r="B231" s="41"/>
      <c r="C231" s="215" t="s">
        <v>191</v>
      </c>
      <c r="D231" s="215" t="s">
        <v>158</v>
      </c>
      <c r="E231" s="216" t="s">
        <v>792</v>
      </c>
      <c r="F231" s="217" t="s">
        <v>793</v>
      </c>
      <c r="G231" s="218" t="s">
        <v>161</v>
      </c>
      <c r="H231" s="219">
        <v>10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163</v>
      </c>
      <c r="AT231" s="226" t="s">
        <v>158</v>
      </c>
      <c r="AU231" s="226" t="s">
        <v>82</v>
      </c>
      <c r="AY231" s="19" t="s">
        <v>156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163</v>
      </c>
      <c r="BM231" s="226" t="s">
        <v>531</v>
      </c>
    </row>
    <row r="232" s="14" customFormat="1">
      <c r="A232" s="14"/>
      <c r="B232" s="245"/>
      <c r="C232" s="246"/>
      <c r="D232" s="233" t="s">
        <v>169</v>
      </c>
      <c r="E232" s="247" t="s">
        <v>19</v>
      </c>
      <c r="F232" s="248" t="s">
        <v>794</v>
      </c>
      <c r="G232" s="246"/>
      <c r="H232" s="249">
        <v>10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169</v>
      </c>
      <c r="AU232" s="255" t="s">
        <v>82</v>
      </c>
      <c r="AV232" s="14" t="s">
        <v>82</v>
      </c>
      <c r="AW232" s="14" t="s">
        <v>35</v>
      </c>
      <c r="AX232" s="14" t="s">
        <v>74</v>
      </c>
      <c r="AY232" s="255" t="s">
        <v>156</v>
      </c>
    </row>
    <row r="233" s="15" customFormat="1">
      <c r="A233" s="15"/>
      <c r="B233" s="256"/>
      <c r="C233" s="257"/>
      <c r="D233" s="233" t="s">
        <v>169</v>
      </c>
      <c r="E233" s="258" t="s">
        <v>19</v>
      </c>
      <c r="F233" s="259" t="s">
        <v>172</v>
      </c>
      <c r="G233" s="257"/>
      <c r="H233" s="260">
        <v>10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169</v>
      </c>
      <c r="AU233" s="266" t="s">
        <v>82</v>
      </c>
      <c r="AV233" s="15" t="s">
        <v>163</v>
      </c>
      <c r="AW233" s="15" t="s">
        <v>35</v>
      </c>
      <c r="AX233" s="15" t="s">
        <v>80</v>
      </c>
      <c r="AY233" s="266" t="s">
        <v>156</v>
      </c>
    </row>
    <row r="234" s="12" customFormat="1" ht="22.8" customHeight="1">
      <c r="A234" s="12"/>
      <c r="B234" s="199"/>
      <c r="C234" s="200"/>
      <c r="D234" s="201" t="s">
        <v>73</v>
      </c>
      <c r="E234" s="213" t="s">
        <v>211</v>
      </c>
      <c r="F234" s="213" t="s">
        <v>425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SUM(P235:P322)</f>
        <v>0</v>
      </c>
      <c r="Q234" s="207"/>
      <c r="R234" s="208">
        <f>SUM(R235:R322)</f>
        <v>0</v>
      </c>
      <c r="S234" s="207"/>
      <c r="T234" s="209">
        <f>SUM(T235:T322)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80</v>
      </c>
      <c r="AT234" s="211" t="s">
        <v>73</v>
      </c>
      <c r="AU234" s="211" t="s">
        <v>80</v>
      </c>
      <c r="AY234" s="210" t="s">
        <v>156</v>
      </c>
      <c r="BK234" s="212">
        <f>SUM(BK235:BK322)</f>
        <v>0</v>
      </c>
    </row>
    <row r="235" s="2" customFormat="1" ht="21.75" customHeight="1">
      <c r="A235" s="40"/>
      <c r="B235" s="41"/>
      <c r="C235" s="215" t="s">
        <v>375</v>
      </c>
      <c r="D235" s="215" t="s">
        <v>158</v>
      </c>
      <c r="E235" s="216" t="s">
        <v>795</v>
      </c>
      <c r="F235" s="217" t="s">
        <v>796</v>
      </c>
      <c r="G235" s="218" t="s">
        <v>214</v>
      </c>
      <c r="H235" s="219">
        <v>6.9000000000000004</v>
      </c>
      <c r="I235" s="220"/>
      <c r="J235" s="221">
        <f>ROUND(I235*H235,2)</f>
        <v>0</v>
      </c>
      <c r="K235" s="217" t="s">
        <v>665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163</v>
      </c>
      <c r="AT235" s="226" t="s">
        <v>158</v>
      </c>
      <c r="AU235" s="226" t="s">
        <v>82</v>
      </c>
      <c r="AY235" s="19" t="s">
        <v>156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163</v>
      </c>
      <c r="BM235" s="226" t="s">
        <v>540</v>
      </c>
    </row>
    <row r="236" s="2" customFormat="1">
      <c r="A236" s="40"/>
      <c r="B236" s="41"/>
      <c r="C236" s="42"/>
      <c r="D236" s="228" t="s">
        <v>165</v>
      </c>
      <c r="E236" s="42"/>
      <c r="F236" s="229" t="s">
        <v>797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165</v>
      </c>
      <c r="AU236" s="19" t="s">
        <v>82</v>
      </c>
    </row>
    <row r="237" s="14" customFormat="1">
      <c r="A237" s="14"/>
      <c r="B237" s="245"/>
      <c r="C237" s="246"/>
      <c r="D237" s="233" t="s">
        <v>169</v>
      </c>
      <c r="E237" s="247" t="s">
        <v>19</v>
      </c>
      <c r="F237" s="248" t="s">
        <v>798</v>
      </c>
      <c r="G237" s="246"/>
      <c r="H237" s="249">
        <v>6.9000000000000004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169</v>
      </c>
      <c r="AU237" s="255" t="s">
        <v>82</v>
      </c>
      <c r="AV237" s="14" t="s">
        <v>82</v>
      </c>
      <c r="AW237" s="14" t="s">
        <v>35</v>
      </c>
      <c r="AX237" s="14" t="s">
        <v>74</v>
      </c>
      <c r="AY237" s="255" t="s">
        <v>156</v>
      </c>
    </row>
    <row r="238" s="15" customFormat="1">
      <c r="A238" s="15"/>
      <c r="B238" s="256"/>
      <c r="C238" s="257"/>
      <c r="D238" s="233" t="s">
        <v>169</v>
      </c>
      <c r="E238" s="258" t="s">
        <v>19</v>
      </c>
      <c r="F238" s="259" t="s">
        <v>172</v>
      </c>
      <c r="G238" s="257"/>
      <c r="H238" s="260">
        <v>6.9000000000000004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169</v>
      </c>
      <c r="AU238" s="266" t="s">
        <v>82</v>
      </c>
      <c r="AV238" s="15" t="s">
        <v>163</v>
      </c>
      <c r="AW238" s="15" t="s">
        <v>35</v>
      </c>
      <c r="AX238" s="15" t="s">
        <v>80</v>
      </c>
      <c r="AY238" s="266" t="s">
        <v>156</v>
      </c>
    </row>
    <row r="239" s="2" customFormat="1" ht="16.5" customHeight="1">
      <c r="A239" s="40"/>
      <c r="B239" s="41"/>
      <c r="C239" s="267" t="s">
        <v>381</v>
      </c>
      <c r="D239" s="267" t="s">
        <v>275</v>
      </c>
      <c r="E239" s="268" t="s">
        <v>799</v>
      </c>
      <c r="F239" s="269" t="s">
        <v>800</v>
      </c>
      <c r="G239" s="270" t="s">
        <v>214</v>
      </c>
      <c r="H239" s="271">
        <v>12</v>
      </c>
      <c r="I239" s="272"/>
      <c r="J239" s="273">
        <f>ROUND(I239*H239,2)</f>
        <v>0</v>
      </c>
      <c r="K239" s="269" t="s">
        <v>665</v>
      </c>
      <c r="L239" s="274"/>
      <c r="M239" s="275" t="s">
        <v>19</v>
      </c>
      <c r="N239" s="276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211</v>
      </c>
      <c r="AT239" s="226" t="s">
        <v>275</v>
      </c>
      <c r="AU239" s="226" t="s">
        <v>82</v>
      </c>
      <c r="AY239" s="19" t="s">
        <v>156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163</v>
      </c>
      <c r="BM239" s="226" t="s">
        <v>552</v>
      </c>
    </row>
    <row r="240" s="2" customFormat="1" ht="16.5" customHeight="1">
      <c r="A240" s="40"/>
      <c r="B240" s="41"/>
      <c r="C240" s="267" t="s">
        <v>387</v>
      </c>
      <c r="D240" s="267" t="s">
        <v>275</v>
      </c>
      <c r="E240" s="268" t="s">
        <v>801</v>
      </c>
      <c r="F240" s="269" t="s">
        <v>802</v>
      </c>
      <c r="G240" s="270" t="s">
        <v>445</v>
      </c>
      <c r="H240" s="271">
        <v>4</v>
      </c>
      <c r="I240" s="272"/>
      <c r="J240" s="273">
        <f>ROUND(I240*H240,2)</f>
        <v>0</v>
      </c>
      <c r="K240" s="269" t="s">
        <v>665</v>
      </c>
      <c r="L240" s="274"/>
      <c r="M240" s="275" t="s">
        <v>19</v>
      </c>
      <c r="N240" s="276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211</v>
      </c>
      <c r="AT240" s="226" t="s">
        <v>275</v>
      </c>
      <c r="AU240" s="226" t="s">
        <v>82</v>
      </c>
      <c r="AY240" s="19" t="s">
        <v>156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163</v>
      </c>
      <c r="BM240" s="226" t="s">
        <v>562</v>
      </c>
    </row>
    <row r="241" s="2" customFormat="1" ht="21.75" customHeight="1">
      <c r="A241" s="40"/>
      <c r="B241" s="41"/>
      <c r="C241" s="215" t="s">
        <v>393</v>
      </c>
      <c r="D241" s="215" t="s">
        <v>158</v>
      </c>
      <c r="E241" s="216" t="s">
        <v>803</v>
      </c>
      <c r="F241" s="217" t="s">
        <v>804</v>
      </c>
      <c r="G241" s="218" t="s">
        <v>214</v>
      </c>
      <c r="H241" s="219">
        <v>341.60000000000002</v>
      </c>
      <c r="I241" s="220"/>
      <c r="J241" s="221">
        <f>ROUND(I241*H241,2)</f>
        <v>0</v>
      </c>
      <c r="K241" s="217" t="s">
        <v>665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163</v>
      </c>
      <c r="AT241" s="226" t="s">
        <v>158</v>
      </c>
      <c r="AU241" s="226" t="s">
        <v>82</v>
      </c>
      <c r="AY241" s="19" t="s">
        <v>156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163</v>
      </c>
      <c r="BM241" s="226" t="s">
        <v>573</v>
      </c>
    </row>
    <row r="242" s="2" customFormat="1">
      <c r="A242" s="40"/>
      <c r="B242" s="41"/>
      <c r="C242" s="42"/>
      <c r="D242" s="228" t="s">
        <v>165</v>
      </c>
      <c r="E242" s="42"/>
      <c r="F242" s="229" t="s">
        <v>805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165</v>
      </c>
      <c r="AU242" s="19" t="s">
        <v>82</v>
      </c>
    </row>
    <row r="243" s="14" customFormat="1">
      <c r="A243" s="14"/>
      <c r="B243" s="245"/>
      <c r="C243" s="246"/>
      <c r="D243" s="233" t="s">
        <v>169</v>
      </c>
      <c r="E243" s="247" t="s">
        <v>19</v>
      </c>
      <c r="F243" s="248" t="s">
        <v>806</v>
      </c>
      <c r="G243" s="246"/>
      <c r="H243" s="249">
        <v>341.60000000000002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169</v>
      </c>
      <c r="AU243" s="255" t="s">
        <v>82</v>
      </c>
      <c r="AV243" s="14" t="s">
        <v>82</v>
      </c>
      <c r="AW243" s="14" t="s">
        <v>35</v>
      </c>
      <c r="AX243" s="14" t="s">
        <v>74</v>
      </c>
      <c r="AY243" s="255" t="s">
        <v>156</v>
      </c>
    </row>
    <row r="244" s="15" customFormat="1">
      <c r="A244" s="15"/>
      <c r="B244" s="256"/>
      <c r="C244" s="257"/>
      <c r="D244" s="233" t="s">
        <v>169</v>
      </c>
      <c r="E244" s="258" t="s">
        <v>19</v>
      </c>
      <c r="F244" s="259" t="s">
        <v>172</v>
      </c>
      <c r="G244" s="257"/>
      <c r="H244" s="260">
        <v>341.60000000000002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169</v>
      </c>
      <c r="AU244" s="266" t="s">
        <v>82</v>
      </c>
      <c r="AV244" s="15" t="s">
        <v>163</v>
      </c>
      <c r="AW244" s="15" t="s">
        <v>35</v>
      </c>
      <c r="AX244" s="15" t="s">
        <v>80</v>
      </c>
      <c r="AY244" s="266" t="s">
        <v>156</v>
      </c>
    </row>
    <row r="245" s="2" customFormat="1" ht="16.5" customHeight="1">
      <c r="A245" s="40"/>
      <c r="B245" s="41"/>
      <c r="C245" s="267" t="s">
        <v>401</v>
      </c>
      <c r="D245" s="267" t="s">
        <v>275</v>
      </c>
      <c r="E245" s="268" t="s">
        <v>807</v>
      </c>
      <c r="F245" s="269" t="s">
        <v>808</v>
      </c>
      <c r="G245" s="270" t="s">
        <v>214</v>
      </c>
      <c r="H245" s="271">
        <v>345.01600000000002</v>
      </c>
      <c r="I245" s="272"/>
      <c r="J245" s="273">
        <f>ROUND(I245*H245,2)</f>
        <v>0</v>
      </c>
      <c r="K245" s="269" t="s">
        <v>665</v>
      </c>
      <c r="L245" s="274"/>
      <c r="M245" s="275" t="s">
        <v>19</v>
      </c>
      <c r="N245" s="276" t="s">
        <v>45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211</v>
      </c>
      <c r="AT245" s="226" t="s">
        <v>275</v>
      </c>
      <c r="AU245" s="226" t="s">
        <v>82</v>
      </c>
      <c r="AY245" s="19" t="s">
        <v>156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163</v>
      </c>
      <c r="BM245" s="226" t="s">
        <v>583</v>
      </c>
    </row>
    <row r="246" s="14" customFormat="1">
      <c r="A246" s="14"/>
      <c r="B246" s="245"/>
      <c r="C246" s="246"/>
      <c r="D246" s="233" t="s">
        <v>169</v>
      </c>
      <c r="E246" s="247" t="s">
        <v>19</v>
      </c>
      <c r="F246" s="248" t="s">
        <v>809</v>
      </c>
      <c r="G246" s="246"/>
      <c r="H246" s="249">
        <v>345.01600000000002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169</v>
      </c>
      <c r="AU246" s="255" t="s">
        <v>82</v>
      </c>
      <c r="AV246" s="14" t="s">
        <v>82</v>
      </c>
      <c r="AW246" s="14" t="s">
        <v>35</v>
      </c>
      <c r="AX246" s="14" t="s">
        <v>74</v>
      </c>
      <c r="AY246" s="255" t="s">
        <v>156</v>
      </c>
    </row>
    <row r="247" s="15" customFormat="1">
      <c r="A247" s="15"/>
      <c r="B247" s="256"/>
      <c r="C247" s="257"/>
      <c r="D247" s="233" t="s">
        <v>169</v>
      </c>
      <c r="E247" s="258" t="s">
        <v>19</v>
      </c>
      <c r="F247" s="259" t="s">
        <v>172</v>
      </c>
      <c r="G247" s="257"/>
      <c r="H247" s="260">
        <v>345.01600000000002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169</v>
      </c>
      <c r="AU247" s="266" t="s">
        <v>82</v>
      </c>
      <c r="AV247" s="15" t="s">
        <v>163</v>
      </c>
      <c r="AW247" s="15" t="s">
        <v>35</v>
      </c>
      <c r="AX247" s="15" t="s">
        <v>80</v>
      </c>
      <c r="AY247" s="266" t="s">
        <v>156</v>
      </c>
    </row>
    <row r="248" s="2" customFormat="1" ht="16.5" customHeight="1">
      <c r="A248" s="40"/>
      <c r="B248" s="41"/>
      <c r="C248" s="267" t="s">
        <v>409</v>
      </c>
      <c r="D248" s="267" t="s">
        <v>275</v>
      </c>
      <c r="E248" s="268" t="s">
        <v>810</v>
      </c>
      <c r="F248" s="269" t="s">
        <v>811</v>
      </c>
      <c r="G248" s="270" t="s">
        <v>445</v>
      </c>
      <c r="H248" s="271">
        <v>33</v>
      </c>
      <c r="I248" s="272"/>
      <c r="J248" s="273">
        <f>ROUND(I248*H248,2)</f>
        <v>0</v>
      </c>
      <c r="K248" s="269" t="s">
        <v>665</v>
      </c>
      <c r="L248" s="274"/>
      <c r="M248" s="275" t="s">
        <v>19</v>
      </c>
      <c r="N248" s="276" t="s">
        <v>45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211</v>
      </c>
      <c r="AT248" s="226" t="s">
        <v>275</v>
      </c>
      <c r="AU248" s="226" t="s">
        <v>82</v>
      </c>
      <c r="AY248" s="19" t="s">
        <v>156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163</v>
      </c>
      <c r="BM248" s="226" t="s">
        <v>593</v>
      </c>
    </row>
    <row r="249" s="2" customFormat="1" ht="24.15" customHeight="1">
      <c r="A249" s="40"/>
      <c r="B249" s="41"/>
      <c r="C249" s="215" t="s">
        <v>414</v>
      </c>
      <c r="D249" s="215" t="s">
        <v>158</v>
      </c>
      <c r="E249" s="216" t="s">
        <v>812</v>
      </c>
      <c r="F249" s="217" t="s">
        <v>813</v>
      </c>
      <c r="G249" s="218" t="s">
        <v>445</v>
      </c>
      <c r="H249" s="219">
        <v>1</v>
      </c>
      <c r="I249" s="220"/>
      <c r="J249" s="221">
        <f>ROUND(I249*H249,2)</f>
        <v>0</v>
      </c>
      <c r="K249" s="217" t="s">
        <v>665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163</v>
      </c>
      <c r="AT249" s="226" t="s">
        <v>158</v>
      </c>
      <c r="AU249" s="226" t="s">
        <v>82</v>
      </c>
      <c r="AY249" s="19" t="s">
        <v>156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163</v>
      </c>
      <c r="BM249" s="226" t="s">
        <v>609</v>
      </c>
    </row>
    <row r="250" s="2" customFormat="1">
      <c r="A250" s="40"/>
      <c r="B250" s="41"/>
      <c r="C250" s="42"/>
      <c r="D250" s="228" t="s">
        <v>165</v>
      </c>
      <c r="E250" s="42"/>
      <c r="F250" s="229" t="s">
        <v>814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165</v>
      </c>
      <c r="AU250" s="19" t="s">
        <v>82</v>
      </c>
    </row>
    <row r="251" s="2" customFormat="1" ht="16.5" customHeight="1">
      <c r="A251" s="40"/>
      <c r="B251" s="41"/>
      <c r="C251" s="267" t="s">
        <v>419</v>
      </c>
      <c r="D251" s="267" t="s">
        <v>275</v>
      </c>
      <c r="E251" s="268" t="s">
        <v>815</v>
      </c>
      <c r="F251" s="269" t="s">
        <v>816</v>
      </c>
      <c r="G251" s="270" t="s">
        <v>445</v>
      </c>
      <c r="H251" s="271">
        <v>1</v>
      </c>
      <c r="I251" s="272"/>
      <c r="J251" s="273">
        <f>ROUND(I251*H251,2)</f>
        <v>0</v>
      </c>
      <c r="K251" s="269" t="s">
        <v>665</v>
      </c>
      <c r="L251" s="274"/>
      <c r="M251" s="275" t="s">
        <v>19</v>
      </c>
      <c r="N251" s="276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211</v>
      </c>
      <c r="AT251" s="226" t="s">
        <v>275</v>
      </c>
      <c r="AU251" s="226" t="s">
        <v>82</v>
      </c>
      <c r="AY251" s="19" t="s">
        <v>156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163</v>
      </c>
      <c r="BM251" s="226" t="s">
        <v>624</v>
      </c>
    </row>
    <row r="252" s="2" customFormat="1" ht="24.15" customHeight="1">
      <c r="A252" s="40"/>
      <c r="B252" s="41"/>
      <c r="C252" s="215" t="s">
        <v>426</v>
      </c>
      <c r="D252" s="215" t="s">
        <v>158</v>
      </c>
      <c r="E252" s="216" t="s">
        <v>817</v>
      </c>
      <c r="F252" s="217" t="s">
        <v>818</v>
      </c>
      <c r="G252" s="218" t="s">
        <v>445</v>
      </c>
      <c r="H252" s="219">
        <v>4</v>
      </c>
      <c r="I252" s="220"/>
      <c r="J252" s="221">
        <f>ROUND(I252*H252,2)</f>
        <v>0</v>
      </c>
      <c r="K252" s="217" t="s">
        <v>665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163</v>
      </c>
      <c r="AT252" s="226" t="s">
        <v>158</v>
      </c>
      <c r="AU252" s="226" t="s">
        <v>82</v>
      </c>
      <c r="AY252" s="19" t="s">
        <v>156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163</v>
      </c>
      <c r="BM252" s="226" t="s">
        <v>638</v>
      </c>
    </row>
    <row r="253" s="2" customFormat="1">
      <c r="A253" s="40"/>
      <c r="B253" s="41"/>
      <c r="C253" s="42"/>
      <c r="D253" s="228" t="s">
        <v>165</v>
      </c>
      <c r="E253" s="42"/>
      <c r="F253" s="229" t="s">
        <v>819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165</v>
      </c>
      <c r="AU253" s="19" t="s">
        <v>82</v>
      </c>
    </row>
    <row r="254" s="2" customFormat="1" ht="16.5" customHeight="1">
      <c r="A254" s="40"/>
      <c r="B254" s="41"/>
      <c r="C254" s="267" t="s">
        <v>431</v>
      </c>
      <c r="D254" s="267" t="s">
        <v>275</v>
      </c>
      <c r="E254" s="268" t="s">
        <v>820</v>
      </c>
      <c r="F254" s="269" t="s">
        <v>821</v>
      </c>
      <c r="G254" s="270" t="s">
        <v>445</v>
      </c>
      <c r="H254" s="271">
        <v>1</v>
      </c>
      <c r="I254" s="272"/>
      <c r="J254" s="273">
        <f>ROUND(I254*H254,2)</f>
        <v>0</v>
      </c>
      <c r="K254" s="269" t="s">
        <v>665</v>
      </c>
      <c r="L254" s="274"/>
      <c r="M254" s="275" t="s">
        <v>19</v>
      </c>
      <c r="N254" s="276" t="s">
        <v>45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211</v>
      </c>
      <c r="AT254" s="226" t="s">
        <v>275</v>
      </c>
      <c r="AU254" s="226" t="s">
        <v>82</v>
      </c>
      <c r="AY254" s="19" t="s">
        <v>156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163</v>
      </c>
      <c r="BM254" s="226" t="s">
        <v>199</v>
      </c>
    </row>
    <row r="255" s="2" customFormat="1" ht="16.5" customHeight="1">
      <c r="A255" s="40"/>
      <c r="B255" s="41"/>
      <c r="C255" s="267" t="s">
        <v>437</v>
      </c>
      <c r="D255" s="267" t="s">
        <v>275</v>
      </c>
      <c r="E255" s="268" t="s">
        <v>822</v>
      </c>
      <c r="F255" s="269" t="s">
        <v>823</v>
      </c>
      <c r="G255" s="270" t="s">
        <v>445</v>
      </c>
      <c r="H255" s="271">
        <v>1</v>
      </c>
      <c r="I255" s="272"/>
      <c r="J255" s="273">
        <f>ROUND(I255*H255,2)</f>
        <v>0</v>
      </c>
      <c r="K255" s="269" t="s">
        <v>665</v>
      </c>
      <c r="L255" s="274"/>
      <c r="M255" s="275" t="s">
        <v>19</v>
      </c>
      <c r="N255" s="276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211</v>
      </c>
      <c r="AT255" s="226" t="s">
        <v>275</v>
      </c>
      <c r="AU255" s="226" t="s">
        <v>82</v>
      </c>
      <c r="AY255" s="19" t="s">
        <v>156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163</v>
      </c>
      <c r="BM255" s="226" t="s">
        <v>656</v>
      </c>
    </row>
    <row r="256" s="2" customFormat="1" ht="16.5" customHeight="1">
      <c r="A256" s="40"/>
      <c r="B256" s="41"/>
      <c r="C256" s="267" t="s">
        <v>442</v>
      </c>
      <c r="D256" s="267" t="s">
        <v>275</v>
      </c>
      <c r="E256" s="268" t="s">
        <v>824</v>
      </c>
      <c r="F256" s="269" t="s">
        <v>825</v>
      </c>
      <c r="G256" s="270" t="s">
        <v>445</v>
      </c>
      <c r="H256" s="271">
        <v>1</v>
      </c>
      <c r="I256" s="272"/>
      <c r="J256" s="273">
        <f>ROUND(I256*H256,2)</f>
        <v>0</v>
      </c>
      <c r="K256" s="269" t="s">
        <v>665</v>
      </c>
      <c r="L256" s="274"/>
      <c r="M256" s="275" t="s">
        <v>19</v>
      </c>
      <c r="N256" s="276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211</v>
      </c>
      <c r="AT256" s="226" t="s">
        <v>275</v>
      </c>
      <c r="AU256" s="226" t="s">
        <v>82</v>
      </c>
      <c r="AY256" s="19" t="s">
        <v>156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163</v>
      </c>
      <c r="BM256" s="226" t="s">
        <v>826</v>
      </c>
    </row>
    <row r="257" s="2" customFormat="1" ht="16.5" customHeight="1">
      <c r="A257" s="40"/>
      <c r="B257" s="41"/>
      <c r="C257" s="267" t="s">
        <v>450</v>
      </c>
      <c r="D257" s="267" t="s">
        <v>275</v>
      </c>
      <c r="E257" s="268" t="s">
        <v>827</v>
      </c>
      <c r="F257" s="269" t="s">
        <v>828</v>
      </c>
      <c r="G257" s="270" t="s">
        <v>445</v>
      </c>
      <c r="H257" s="271">
        <v>1</v>
      </c>
      <c r="I257" s="272"/>
      <c r="J257" s="273">
        <f>ROUND(I257*H257,2)</f>
        <v>0</v>
      </c>
      <c r="K257" s="269" t="s">
        <v>665</v>
      </c>
      <c r="L257" s="274"/>
      <c r="M257" s="275" t="s">
        <v>19</v>
      </c>
      <c r="N257" s="276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211</v>
      </c>
      <c r="AT257" s="226" t="s">
        <v>275</v>
      </c>
      <c r="AU257" s="226" t="s">
        <v>82</v>
      </c>
      <c r="AY257" s="19" t="s">
        <v>156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163</v>
      </c>
      <c r="BM257" s="226" t="s">
        <v>829</v>
      </c>
    </row>
    <row r="258" s="2" customFormat="1" ht="16.5" customHeight="1">
      <c r="A258" s="40"/>
      <c r="B258" s="41"/>
      <c r="C258" s="267" t="s">
        <v>454</v>
      </c>
      <c r="D258" s="267" t="s">
        <v>275</v>
      </c>
      <c r="E258" s="268" t="s">
        <v>830</v>
      </c>
      <c r="F258" s="269" t="s">
        <v>831</v>
      </c>
      <c r="G258" s="270" t="s">
        <v>832</v>
      </c>
      <c r="H258" s="271">
        <v>6</v>
      </c>
      <c r="I258" s="272"/>
      <c r="J258" s="273">
        <f>ROUND(I258*H258,2)</f>
        <v>0</v>
      </c>
      <c r="K258" s="269" t="s">
        <v>19</v>
      </c>
      <c r="L258" s="274"/>
      <c r="M258" s="275" t="s">
        <v>19</v>
      </c>
      <c r="N258" s="276" t="s">
        <v>45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211</v>
      </c>
      <c r="AT258" s="226" t="s">
        <v>275</v>
      </c>
      <c r="AU258" s="226" t="s">
        <v>82</v>
      </c>
      <c r="AY258" s="19" t="s">
        <v>156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163</v>
      </c>
      <c r="BM258" s="226" t="s">
        <v>833</v>
      </c>
    </row>
    <row r="259" s="2" customFormat="1" ht="24.15" customHeight="1">
      <c r="A259" s="40"/>
      <c r="B259" s="41"/>
      <c r="C259" s="215" t="s">
        <v>460</v>
      </c>
      <c r="D259" s="215" t="s">
        <v>158</v>
      </c>
      <c r="E259" s="216" t="s">
        <v>834</v>
      </c>
      <c r="F259" s="217" t="s">
        <v>835</v>
      </c>
      <c r="G259" s="218" t="s">
        <v>445</v>
      </c>
      <c r="H259" s="219">
        <v>6</v>
      </c>
      <c r="I259" s="220"/>
      <c r="J259" s="221">
        <f>ROUND(I259*H259,2)</f>
        <v>0</v>
      </c>
      <c r="K259" s="217" t="s">
        <v>665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163</v>
      </c>
      <c r="AT259" s="226" t="s">
        <v>158</v>
      </c>
      <c r="AU259" s="226" t="s">
        <v>82</v>
      </c>
      <c r="AY259" s="19" t="s">
        <v>156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163</v>
      </c>
      <c r="BM259" s="226" t="s">
        <v>836</v>
      </c>
    </row>
    <row r="260" s="2" customFormat="1">
      <c r="A260" s="40"/>
      <c r="B260" s="41"/>
      <c r="C260" s="42"/>
      <c r="D260" s="228" t="s">
        <v>165</v>
      </c>
      <c r="E260" s="42"/>
      <c r="F260" s="229" t="s">
        <v>837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165</v>
      </c>
      <c r="AU260" s="19" t="s">
        <v>82</v>
      </c>
    </row>
    <row r="261" s="2" customFormat="1" ht="16.5" customHeight="1">
      <c r="A261" s="40"/>
      <c r="B261" s="41"/>
      <c r="C261" s="267" t="s">
        <v>464</v>
      </c>
      <c r="D261" s="267" t="s">
        <v>275</v>
      </c>
      <c r="E261" s="268" t="s">
        <v>838</v>
      </c>
      <c r="F261" s="269" t="s">
        <v>839</v>
      </c>
      <c r="G261" s="270" t="s">
        <v>445</v>
      </c>
      <c r="H261" s="271">
        <v>1</v>
      </c>
      <c r="I261" s="272"/>
      <c r="J261" s="273">
        <f>ROUND(I261*H261,2)</f>
        <v>0</v>
      </c>
      <c r="K261" s="269" t="s">
        <v>665</v>
      </c>
      <c r="L261" s="274"/>
      <c r="M261" s="275" t="s">
        <v>19</v>
      </c>
      <c r="N261" s="276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211</v>
      </c>
      <c r="AT261" s="226" t="s">
        <v>275</v>
      </c>
      <c r="AU261" s="226" t="s">
        <v>82</v>
      </c>
      <c r="AY261" s="19" t="s">
        <v>156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163</v>
      </c>
      <c r="BM261" s="226" t="s">
        <v>840</v>
      </c>
    </row>
    <row r="262" s="2" customFormat="1" ht="16.5" customHeight="1">
      <c r="A262" s="40"/>
      <c r="B262" s="41"/>
      <c r="C262" s="267" t="s">
        <v>469</v>
      </c>
      <c r="D262" s="267" t="s">
        <v>275</v>
      </c>
      <c r="E262" s="268" t="s">
        <v>841</v>
      </c>
      <c r="F262" s="269" t="s">
        <v>842</v>
      </c>
      <c r="G262" s="270" t="s">
        <v>445</v>
      </c>
      <c r="H262" s="271">
        <v>2</v>
      </c>
      <c r="I262" s="272"/>
      <c r="J262" s="273">
        <f>ROUND(I262*H262,2)</f>
        <v>0</v>
      </c>
      <c r="K262" s="269" t="s">
        <v>665</v>
      </c>
      <c r="L262" s="274"/>
      <c r="M262" s="275" t="s">
        <v>19</v>
      </c>
      <c r="N262" s="276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211</v>
      </c>
      <c r="AT262" s="226" t="s">
        <v>275</v>
      </c>
      <c r="AU262" s="226" t="s">
        <v>82</v>
      </c>
      <c r="AY262" s="19" t="s">
        <v>156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163</v>
      </c>
      <c r="BM262" s="226" t="s">
        <v>843</v>
      </c>
    </row>
    <row r="263" s="2" customFormat="1" ht="16.5" customHeight="1">
      <c r="A263" s="40"/>
      <c r="B263" s="41"/>
      <c r="C263" s="267" t="s">
        <v>473</v>
      </c>
      <c r="D263" s="267" t="s">
        <v>275</v>
      </c>
      <c r="E263" s="268" t="s">
        <v>844</v>
      </c>
      <c r="F263" s="269" t="s">
        <v>845</v>
      </c>
      <c r="G263" s="270" t="s">
        <v>445</v>
      </c>
      <c r="H263" s="271">
        <v>3</v>
      </c>
      <c r="I263" s="272"/>
      <c r="J263" s="273">
        <f>ROUND(I263*H263,2)</f>
        <v>0</v>
      </c>
      <c r="K263" s="269" t="s">
        <v>665</v>
      </c>
      <c r="L263" s="274"/>
      <c r="M263" s="275" t="s">
        <v>19</v>
      </c>
      <c r="N263" s="276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211</v>
      </c>
      <c r="AT263" s="226" t="s">
        <v>275</v>
      </c>
      <c r="AU263" s="226" t="s">
        <v>82</v>
      </c>
      <c r="AY263" s="19" t="s">
        <v>156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163</v>
      </c>
      <c r="BM263" s="226" t="s">
        <v>846</v>
      </c>
    </row>
    <row r="264" s="2" customFormat="1" ht="24.15" customHeight="1">
      <c r="A264" s="40"/>
      <c r="B264" s="41"/>
      <c r="C264" s="215" t="s">
        <v>478</v>
      </c>
      <c r="D264" s="215" t="s">
        <v>158</v>
      </c>
      <c r="E264" s="216" t="s">
        <v>847</v>
      </c>
      <c r="F264" s="217" t="s">
        <v>848</v>
      </c>
      <c r="G264" s="218" t="s">
        <v>445</v>
      </c>
      <c r="H264" s="219">
        <v>5</v>
      </c>
      <c r="I264" s="220"/>
      <c r="J264" s="221">
        <f>ROUND(I264*H264,2)</f>
        <v>0</v>
      </c>
      <c r="K264" s="217" t="s">
        <v>665</v>
      </c>
      <c r="L264" s="46"/>
      <c r="M264" s="222" t="s">
        <v>19</v>
      </c>
      <c r="N264" s="223" t="s">
        <v>45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163</v>
      </c>
      <c r="AT264" s="226" t="s">
        <v>158</v>
      </c>
      <c r="AU264" s="226" t="s">
        <v>82</v>
      </c>
      <c r="AY264" s="19" t="s">
        <v>156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163</v>
      </c>
      <c r="BM264" s="226" t="s">
        <v>325</v>
      </c>
    </row>
    <row r="265" s="2" customFormat="1">
      <c r="A265" s="40"/>
      <c r="B265" s="41"/>
      <c r="C265" s="42"/>
      <c r="D265" s="228" t="s">
        <v>165</v>
      </c>
      <c r="E265" s="42"/>
      <c r="F265" s="229" t="s">
        <v>849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165</v>
      </c>
      <c r="AU265" s="19" t="s">
        <v>82</v>
      </c>
    </row>
    <row r="266" s="2" customFormat="1" ht="16.5" customHeight="1">
      <c r="A266" s="40"/>
      <c r="B266" s="41"/>
      <c r="C266" s="267" t="s">
        <v>482</v>
      </c>
      <c r="D266" s="267" t="s">
        <v>275</v>
      </c>
      <c r="E266" s="268" t="s">
        <v>850</v>
      </c>
      <c r="F266" s="269" t="s">
        <v>851</v>
      </c>
      <c r="G266" s="270" t="s">
        <v>445</v>
      </c>
      <c r="H266" s="271">
        <v>1</v>
      </c>
      <c r="I266" s="272"/>
      <c r="J266" s="273">
        <f>ROUND(I266*H266,2)</f>
        <v>0</v>
      </c>
      <c r="K266" s="269" t="s">
        <v>665</v>
      </c>
      <c r="L266" s="274"/>
      <c r="M266" s="275" t="s">
        <v>19</v>
      </c>
      <c r="N266" s="276" t="s">
        <v>45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211</v>
      </c>
      <c r="AT266" s="226" t="s">
        <v>275</v>
      </c>
      <c r="AU266" s="226" t="s">
        <v>82</v>
      </c>
      <c r="AY266" s="19" t="s">
        <v>156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163</v>
      </c>
      <c r="BM266" s="226" t="s">
        <v>852</v>
      </c>
    </row>
    <row r="267" s="2" customFormat="1" ht="16.5" customHeight="1">
      <c r="A267" s="40"/>
      <c r="B267" s="41"/>
      <c r="C267" s="267" t="s">
        <v>487</v>
      </c>
      <c r="D267" s="267" t="s">
        <v>275</v>
      </c>
      <c r="E267" s="268" t="s">
        <v>853</v>
      </c>
      <c r="F267" s="269" t="s">
        <v>854</v>
      </c>
      <c r="G267" s="270" t="s">
        <v>445</v>
      </c>
      <c r="H267" s="271">
        <v>2</v>
      </c>
      <c r="I267" s="272"/>
      <c r="J267" s="273">
        <f>ROUND(I267*H267,2)</f>
        <v>0</v>
      </c>
      <c r="K267" s="269" t="s">
        <v>665</v>
      </c>
      <c r="L267" s="274"/>
      <c r="M267" s="275" t="s">
        <v>19</v>
      </c>
      <c r="N267" s="276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211</v>
      </c>
      <c r="AT267" s="226" t="s">
        <v>275</v>
      </c>
      <c r="AU267" s="226" t="s">
        <v>82</v>
      </c>
      <c r="AY267" s="19" t="s">
        <v>156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163</v>
      </c>
      <c r="BM267" s="226" t="s">
        <v>855</v>
      </c>
    </row>
    <row r="268" s="2" customFormat="1" ht="16.5" customHeight="1">
      <c r="A268" s="40"/>
      <c r="B268" s="41"/>
      <c r="C268" s="267" t="s">
        <v>491</v>
      </c>
      <c r="D268" s="267" t="s">
        <v>275</v>
      </c>
      <c r="E268" s="268" t="s">
        <v>856</v>
      </c>
      <c r="F268" s="269" t="s">
        <v>857</v>
      </c>
      <c r="G268" s="270" t="s">
        <v>445</v>
      </c>
      <c r="H268" s="271">
        <v>2</v>
      </c>
      <c r="I268" s="272"/>
      <c r="J268" s="273">
        <f>ROUND(I268*H268,2)</f>
        <v>0</v>
      </c>
      <c r="K268" s="269" t="s">
        <v>665</v>
      </c>
      <c r="L268" s="274"/>
      <c r="M268" s="275" t="s">
        <v>19</v>
      </c>
      <c r="N268" s="276" t="s">
        <v>45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211</v>
      </c>
      <c r="AT268" s="226" t="s">
        <v>275</v>
      </c>
      <c r="AU268" s="226" t="s">
        <v>82</v>
      </c>
      <c r="AY268" s="19" t="s">
        <v>156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163</v>
      </c>
      <c r="BM268" s="226" t="s">
        <v>858</v>
      </c>
    </row>
    <row r="269" s="2" customFormat="1" ht="16.5" customHeight="1">
      <c r="A269" s="40"/>
      <c r="B269" s="41"/>
      <c r="C269" s="267" t="s">
        <v>496</v>
      </c>
      <c r="D269" s="267" t="s">
        <v>275</v>
      </c>
      <c r="E269" s="268" t="s">
        <v>859</v>
      </c>
      <c r="F269" s="269" t="s">
        <v>860</v>
      </c>
      <c r="G269" s="270" t="s">
        <v>832</v>
      </c>
      <c r="H269" s="271">
        <v>6</v>
      </c>
      <c r="I269" s="272"/>
      <c r="J269" s="273">
        <f>ROUND(I269*H269,2)</f>
        <v>0</v>
      </c>
      <c r="K269" s="269" t="s">
        <v>19</v>
      </c>
      <c r="L269" s="274"/>
      <c r="M269" s="275" t="s">
        <v>19</v>
      </c>
      <c r="N269" s="276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211</v>
      </c>
      <c r="AT269" s="226" t="s">
        <v>275</v>
      </c>
      <c r="AU269" s="226" t="s">
        <v>82</v>
      </c>
      <c r="AY269" s="19" t="s">
        <v>156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163</v>
      </c>
      <c r="BM269" s="226" t="s">
        <v>861</v>
      </c>
    </row>
    <row r="270" s="2" customFormat="1" ht="24.15" customHeight="1">
      <c r="A270" s="40"/>
      <c r="B270" s="41"/>
      <c r="C270" s="215" t="s">
        <v>500</v>
      </c>
      <c r="D270" s="215" t="s">
        <v>158</v>
      </c>
      <c r="E270" s="216" t="s">
        <v>862</v>
      </c>
      <c r="F270" s="217" t="s">
        <v>863</v>
      </c>
      <c r="G270" s="218" t="s">
        <v>445</v>
      </c>
      <c r="H270" s="219">
        <v>1</v>
      </c>
      <c r="I270" s="220"/>
      <c r="J270" s="221">
        <f>ROUND(I270*H270,2)</f>
        <v>0</v>
      </c>
      <c r="K270" s="217" t="s">
        <v>665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163</v>
      </c>
      <c r="AT270" s="226" t="s">
        <v>158</v>
      </c>
      <c r="AU270" s="226" t="s">
        <v>82</v>
      </c>
      <c r="AY270" s="19" t="s">
        <v>156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163</v>
      </c>
      <c r="BM270" s="226" t="s">
        <v>864</v>
      </c>
    </row>
    <row r="271" s="2" customFormat="1">
      <c r="A271" s="40"/>
      <c r="B271" s="41"/>
      <c r="C271" s="42"/>
      <c r="D271" s="228" t="s">
        <v>165</v>
      </c>
      <c r="E271" s="42"/>
      <c r="F271" s="229" t="s">
        <v>865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165</v>
      </c>
      <c r="AU271" s="19" t="s">
        <v>82</v>
      </c>
    </row>
    <row r="272" s="2" customFormat="1" ht="21.75" customHeight="1">
      <c r="A272" s="40"/>
      <c r="B272" s="41"/>
      <c r="C272" s="267" t="s">
        <v>504</v>
      </c>
      <c r="D272" s="267" t="s">
        <v>275</v>
      </c>
      <c r="E272" s="268" t="s">
        <v>866</v>
      </c>
      <c r="F272" s="269" t="s">
        <v>867</v>
      </c>
      <c r="G272" s="270" t="s">
        <v>445</v>
      </c>
      <c r="H272" s="271">
        <v>1</v>
      </c>
      <c r="I272" s="272"/>
      <c r="J272" s="273">
        <f>ROUND(I272*H272,2)</f>
        <v>0</v>
      </c>
      <c r="K272" s="269" t="s">
        <v>665</v>
      </c>
      <c r="L272" s="274"/>
      <c r="M272" s="275" t="s">
        <v>19</v>
      </c>
      <c r="N272" s="276" t="s">
        <v>45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211</v>
      </c>
      <c r="AT272" s="226" t="s">
        <v>275</v>
      </c>
      <c r="AU272" s="226" t="s">
        <v>82</v>
      </c>
      <c r="AY272" s="19" t="s">
        <v>156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163</v>
      </c>
      <c r="BM272" s="226" t="s">
        <v>868</v>
      </c>
    </row>
    <row r="273" s="2" customFormat="1" ht="24.15" customHeight="1">
      <c r="A273" s="40"/>
      <c r="B273" s="41"/>
      <c r="C273" s="215" t="s">
        <v>508</v>
      </c>
      <c r="D273" s="215" t="s">
        <v>158</v>
      </c>
      <c r="E273" s="216" t="s">
        <v>869</v>
      </c>
      <c r="F273" s="217" t="s">
        <v>870</v>
      </c>
      <c r="G273" s="218" t="s">
        <v>445</v>
      </c>
      <c r="H273" s="219">
        <v>1</v>
      </c>
      <c r="I273" s="220"/>
      <c r="J273" s="221">
        <f>ROUND(I273*H273,2)</f>
        <v>0</v>
      </c>
      <c r="K273" s="217" t="s">
        <v>665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163</v>
      </c>
      <c r="AT273" s="226" t="s">
        <v>158</v>
      </c>
      <c r="AU273" s="226" t="s">
        <v>82</v>
      </c>
      <c r="AY273" s="19" t="s">
        <v>156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163</v>
      </c>
      <c r="BM273" s="226" t="s">
        <v>871</v>
      </c>
    </row>
    <row r="274" s="2" customFormat="1">
      <c r="A274" s="40"/>
      <c r="B274" s="41"/>
      <c r="C274" s="42"/>
      <c r="D274" s="228" t="s">
        <v>165</v>
      </c>
      <c r="E274" s="42"/>
      <c r="F274" s="229" t="s">
        <v>872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165</v>
      </c>
      <c r="AU274" s="19" t="s">
        <v>82</v>
      </c>
    </row>
    <row r="275" s="2" customFormat="1" ht="16.5" customHeight="1">
      <c r="A275" s="40"/>
      <c r="B275" s="41"/>
      <c r="C275" s="267" t="s">
        <v>515</v>
      </c>
      <c r="D275" s="267" t="s">
        <v>275</v>
      </c>
      <c r="E275" s="268" t="s">
        <v>873</v>
      </c>
      <c r="F275" s="269" t="s">
        <v>874</v>
      </c>
      <c r="G275" s="270" t="s">
        <v>445</v>
      </c>
      <c r="H275" s="271">
        <v>1</v>
      </c>
      <c r="I275" s="272"/>
      <c r="J275" s="273">
        <f>ROUND(I275*H275,2)</f>
        <v>0</v>
      </c>
      <c r="K275" s="269" t="s">
        <v>665</v>
      </c>
      <c r="L275" s="274"/>
      <c r="M275" s="275" t="s">
        <v>19</v>
      </c>
      <c r="N275" s="276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211</v>
      </c>
      <c r="AT275" s="226" t="s">
        <v>275</v>
      </c>
      <c r="AU275" s="226" t="s">
        <v>82</v>
      </c>
      <c r="AY275" s="19" t="s">
        <v>156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163</v>
      </c>
      <c r="BM275" s="226" t="s">
        <v>875</v>
      </c>
    </row>
    <row r="276" s="2" customFormat="1" ht="24.15" customHeight="1">
      <c r="A276" s="40"/>
      <c r="B276" s="41"/>
      <c r="C276" s="215" t="s">
        <v>521</v>
      </c>
      <c r="D276" s="215" t="s">
        <v>158</v>
      </c>
      <c r="E276" s="216" t="s">
        <v>876</v>
      </c>
      <c r="F276" s="217" t="s">
        <v>877</v>
      </c>
      <c r="G276" s="218" t="s">
        <v>214</v>
      </c>
      <c r="H276" s="219">
        <v>197.30000000000001</v>
      </c>
      <c r="I276" s="220"/>
      <c r="J276" s="221">
        <f>ROUND(I276*H276,2)</f>
        <v>0</v>
      </c>
      <c r="K276" s="217" t="s">
        <v>665</v>
      </c>
      <c r="L276" s="46"/>
      <c r="M276" s="222" t="s">
        <v>19</v>
      </c>
      <c r="N276" s="223" t="s">
        <v>45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163</v>
      </c>
      <c r="AT276" s="226" t="s">
        <v>158</v>
      </c>
      <c r="AU276" s="226" t="s">
        <v>82</v>
      </c>
      <c r="AY276" s="19" t="s">
        <v>156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163</v>
      </c>
      <c r="BM276" s="226" t="s">
        <v>878</v>
      </c>
    </row>
    <row r="277" s="2" customFormat="1">
      <c r="A277" s="40"/>
      <c r="B277" s="41"/>
      <c r="C277" s="42"/>
      <c r="D277" s="228" t="s">
        <v>165</v>
      </c>
      <c r="E277" s="42"/>
      <c r="F277" s="229" t="s">
        <v>879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165</v>
      </c>
      <c r="AU277" s="19" t="s">
        <v>82</v>
      </c>
    </row>
    <row r="278" s="2" customFormat="1" ht="16.5" customHeight="1">
      <c r="A278" s="40"/>
      <c r="B278" s="41"/>
      <c r="C278" s="267" t="s">
        <v>526</v>
      </c>
      <c r="D278" s="267" t="s">
        <v>275</v>
      </c>
      <c r="E278" s="268" t="s">
        <v>880</v>
      </c>
      <c r="F278" s="269" t="s">
        <v>881</v>
      </c>
      <c r="G278" s="270" t="s">
        <v>214</v>
      </c>
      <c r="H278" s="271">
        <v>200.25999999999999</v>
      </c>
      <c r="I278" s="272"/>
      <c r="J278" s="273">
        <f>ROUND(I278*H278,2)</f>
        <v>0</v>
      </c>
      <c r="K278" s="269" t="s">
        <v>665</v>
      </c>
      <c r="L278" s="274"/>
      <c r="M278" s="275" t="s">
        <v>19</v>
      </c>
      <c r="N278" s="276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211</v>
      </c>
      <c r="AT278" s="226" t="s">
        <v>275</v>
      </c>
      <c r="AU278" s="226" t="s">
        <v>82</v>
      </c>
      <c r="AY278" s="19" t="s">
        <v>156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163</v>
      </c>
      <c r="BM278" s="226" t="s">
        <v>882</v>
      </c>
    </row>
    <row r="279" s="14" customFormat="1">
      <c r="A279" s="14"/>
      <c r="B279" s="245"/>
      <c r="C279" s="246"/>
      <c r="D279" s="233" t="s">
        <v>169</v>
      </c>
      <c r="E279" s="247" t="s">
        <v>19</v>
      </c>
      <c r="F279" s="248" t="s">
        <v>883</v>
      </c>
      <c r="G279" s="246"/>
      <c r="H279" s="249">
        <v>200.25999999999999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169</v>
      </c>
      <c r="AU279" s="255" t="s">
        <v>82</v>
      </c>
      <c r="AV279" s="14" t="s">
        <v>82</v>
      </c>
      <c r="AW279" s="14" t="s">
        <v>35</v>
      </c>
      <c r="AX279" s="14" t="s">
        <v>74</v>
      </c>
      <c r="AY279" s="255" t="s">
        <v>156</v>
      </c>
    </row>
    <row r="280" s="15" customFormat="1">
      <c r="A280" s="15"/>
      <c r="B280" s="256"/>
      <c r="C280" s="257"/>
      <c r="D280" s="233" t="s">
        <v>169</v>
      </c>
      <c r="E280" s="258" t="s">
        <v>19</v>
      </c>
      <c r="F280" s="259" t="s">
        <v>172</v>
      </c>
      <c r="G280" s="257"/>
      <c r="H280" s="260">
        <v>200.25999999999999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169</v>
      </c>
      <c r="AU280" s="266" t="s">
        <v>82</v>
      </c>
      <c r="AV280" s="15" t="s">
        <v>163</v>
      </c>
      <c r="AW280" s="15" t="s">
        <v>35</v>
      </c>
      <c r="AX280" s="15" t="s">
        <v>80</v>
      </c>
      <c r="AY280" s="266" t="s">
        <v>156</v>
      </c>
    </row>
    <row r="281" s="2" customFormat="1" ht="16.5" customHeight="1">
      <c r="A281" s="40"/>
      <c r="B281" s="41"/>
      <c r="C281" s="215" t="s">
        <v>531</v>
      </c>
      <c r="D281" s="215" t="s">
        <v>158</v>
      </c>
      <c r="E281" s="216" t="s">
        <v>884</v>
      </c>
      <c r="F281" s="217" t="s">
        <v>885</v>
      </c>
      <c r="G281" s="218" t="s">
        <v>445</v>
      </c>
      <c r="H281" s="219">
        <v>32</v>
      </c>
      <c r="I281" s="220"/>
      <c r="J281" s="221">
        <f>ROUND(I281*H281,2)</f>
        <v>0</v>
      </c>
      <c r="K281" s="217" t="s">
        <v>665</v>
      </c>
      <c r="L281" s="46"/>
      <c r="M281" s="222" t="s">
        <v>19</v>
      </c>
      <c r="N281" s="223" t="s">
        <v>45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163</v>
      </c>
      <c r="AT281" s="226" t="s">
        <v>158</v>
      </c>
      <c r="AU281" s="226" t="s">
        <v>82</v>
      </c>
      <c r="AY281" s="19" t="s">
        <v>156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163</v>
      </c>
      <c r="BM281" s="226" t="s">
        <v>886</v>
      </c>
    </row>
    <row r="282" s="2" customFormat="1">
      <c r="A282" s="40"/>
      <c r="B282" s="41"/>
      <c r="C282" s="42"/>
      <c r="D282" s="228" t="s">
        <v>165</v>
      </c>
      <c r="E282" s="42"/>
      <c r="F282" s="229" t="s">
        <v>887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165</v>
      </c>
      <c r="AU282" s="19" t="s">
        <v>82</v>
      </c>
    </row>
    <row r="283" s="2" customFormat="1" ht="16.5" customHeight="1">
      <c r="A283" s="40"/>
      <c r="B283" s="41"/>
      <c r="C283" s="267" t="s">
        <v>537</v>
      </c>
      <c r="D283" s="267" t="s">
        <v>275</v>
      </c>
      <c r="E283" s="268" t="s">
        <v>888</v>
      </c>
      <c r="F283" s="269" t="s">
        <v>889</v>
      </c>
      <c r="G283" s="270" t="s">
        <v>445</v>
      </c>
      <c r="H283" s="271">
        <v>32</v>
      </c>
      <c r="I283" s="272"/>
      <c r="J283" s="273">
        <f>ROUND(I283*H283,2)</f>
        <v>0</v>
      </c>
      <c r="K283" s="269" t="s">
        <v>665</v>
      </c>
      <c r="L283" s="274"/>
      <c r="M283" s="275" t="s">
        <v>19</v>
      </c>
      <c r="N283" s="276" t="s">
        <v>45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211</v>
      </c>
      <c r="AT283" s="226" t="s">
        <v>275</v>
      </c>
      <c r="AU283" s="226" t="s">
        <v>82</v>
      </c>
      <c r="AY283" s="19" t="s">
        <v>156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163</v>
      </c>
      <c r="BM283" s="226" t="s">
        <v>890</v>
      </c>
    </row>
    <row r="284" s="2" customFormat="1" ht="21.75" customHeight="1">
      <c r="A284" s="40"/>
      <c r="B284" s="41"/>
      <c r="C284" s="215" t="s">
        <v>540</v>
      </c>
      <c r="D284" s="215" t="s">
        <v>158</v>
      </c>
      <c r="E284" s="216" t="s">
        <v>891</v>
      </c>
      <c r="F284" s="217" t="s">
        <v>892</v>
      </c>
      <c r="G284" s="218" t="s">
        <v>445</v>
      </c>
      <c r="H284" s="219">
        <v>34</v>
      </c>
      <c r="I284" s="220"/>
      <c r="J284" s="221">
        <f>ROUND(I284*H284,2)</f>
        <v>0</v>
      </c>
      <c r="K284" s="217" t="s">
        <v>665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163</v>
      </c>
      <c r="AT284" s="226" t="s">
        <v>158</v>
      </c>
      <c r="AU284" s="226" t="s">
        <v>82</v>
      </c>
      <c r="AY284" s="19" t="s">
        <v>156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163</v>
      </c>
      <c r="BM284" s="226" t="s">
        <v>893</v>
      </c>
    </row>
    <row r="285" s="2" customFormat="1">
      <c r="A285" s="40"/>
      <c r="B285" s="41"/>
      <c r="C285" s="42"/>
      <c r="D285" s="228" t="s">
        <v>165</v>
      </c>
      <c r="E285" s="42"/>
      <c r="F285" s="229" t="s">
        <v>894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165</v>
      </c>
      <c r="AU285" s="19" t="s">
        <v>82</v>
      </c>
    </row>
    <row r="286" s="2" customFormat="1" ht="24.15" customHeight="1">
      <c r="A286" s="40"/>
      <c r="B286" s="41"/>
      <c r="C286" s="267" t="s">
        <v>547</v>
      </c>
      <c r="D286" s="267" t="s">
        <v>275</v>
      </c>
      <c r="E286" s="268" t="s">
        <v>895</v>
      </c>
      <c r="F286" s="269" t="s">
        <v>896</v>
      </c>
      <c r="G286" s="270" t="s">
        <v>445</v>
      </c>
      <c r="H286" s="271">
        <v>34</v>
      </c>
      <c r="I286" s="272"/>
      <c r="J286" s="273">
        <f>ROUND(I286*H286,2)</f>
        <v>0</v>
      </c>
      <c r="K286" s="269" t="s">
        <v>19</v>
      </c>
      <c r="L286" s="274"/>
      <c r="M286" s="275" t="s">
        <v>19</v>
      </c>
      <c r="N286" s="276" t="s">
        <v>45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211</v>
      </c>
      <c r="AT286" s="226" t="s">
        <v>275</v>
      </c>
      <c r="AU286" s="226" t="s">
        <v>82</v>
      </c>
      <c r="AY286" s="19" t="s">
        <v>156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163</v>
      </c>
      <c r="BM286" s="226" t="s">
        <v>897</v>
      </c>
    </row>
    <row r="287" s="2" customFormat="1" ht="24.15" customHeight="1">
      <c r="A287" s="40"/>
      <c r="B287" s="41"/>
      <c r="C287" s="267" t="s">
        <v>552</v>
      </c>
      <c r="D287" s="267" t="s">
        <v>275</v>
      </c>
      <c r="E287" s="268" t="s">
        <v>898</v>
      </c>
      <c r="F287" s="269" t="s">
        <v>899</v>
      </c>
      <c r="G287" s="270" t="s">
        <v>445</v>
      </c>
      <c r="H287" s="271">
        <v>34</v>
      </c>
      <c r="I287" s="272"/>
      <c r="J287" s="273">
        <f>ROUND(I287*H287,2)</f>
        <v>0</v>
      </c>
      <c r="K287" s="269" t="s">
        <v>19</v>
      </c>
      <c r="L287" s="274"/>
      <c r="M287" s="275" t="s">
        <v>19</v>
      </c>
      <c r="N287" s="276" t="s">
        <v>45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211</v>
      </c>
      <c r="AT287" s="226" t="s">
        <v>275</v>
      </c>
      <c r="AU287" s="226" t="s">
        <v>82</v>
      </c>
      <c r="AY287" s="19" t="s">
        <v>156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163</v>
      </c>
      <c r="BM287" s="226" t="s">
        <v>900</v>
      </c>
    </row>
    <row r="288" s="2" customFormat="1" ht="24.15" customHeight="1">
      <c r="A288" s="40"/>
      <c r="B288" s="41"/>
      <c r="C288" s="215" t="s">
        <v>557</v>
      </c>
      <c r="D288" s="215" t="s">
        <v>158</v>
      </c>
      <c r="E288" s="216" t="s">
        <v>901</v>
      </c>
      <c r="F288" s="217" t="s">
        <v>902</v>
      </c>
      <c r="G288" s="218" t="s">
        <v>445</v>
      </c>
      <c r="H288" s="219">
        <v>2</v>
      </c>
      <c r="I288" s="220"/>
      <c r="J288" s="221">
        <f>ROUND(I288*H288,2)</f>
        <v>0</v>
      </c>
      <c r="K288" s="217" t="s">
        <v>665</v>
      </c>
      <c r="L288" s="46"/>
      <c r="M288" s="222" t="s">
        <v>19</v>
      </c>
      <c r="N288" s="223" t="s">
        <v>45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163</v>
      </c>
      <c r="AT288" s="226" t="s">
        <v>158</v>
      </c>
      <c r="AU288" s="226" t="s">
        <v>82</v>
      </c>
      <c r="AY288" s="19" t="s">
        <v>156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163</v>
      </c>
      <c r="BM288" s="226" t="s">
        <v>903</v>
      </c>
    </row>
    <row r="289" s="2" customFormat="1">
      <c r="A289" s="40"/>
      <c r="B289" s="41"/>
      <c r="C289" s="42"/>
      <c r="D289" s="228" t="s">
        <v>165</v>
      </c>
      <c r="E289" s="42"/>
      <c r="F289" s="229" t="s">
        <v>904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165</v>
      </c>
      <c r="AU289" s="19" t="s">
        <v>82</v>
      </c>
    </row>
    <row r="290" s="2" customFormat="1" ht="24.15" customHeight="1">
      <c r="A290" s="40"/>
      <c r="B290" s="41"/>
      <c r="C290" s="267" t="s">
        <v>562</v>
      </c>
      <c r="D290" s="267" t="s">
        <v>275</v>
      </c>
      <c r="E290" s="268" t="s">
        <v>905</v>
      </c>
      <c r="F290" s="269" t="s">
        <v>906</v>
      </c>
      <c r="G290" s="270" t="s">
        <v>445</v>
      </c>
      <c r="H290" s="271">
        <v>2</v>
      </c>
      <c r="I290" s="272"/>
      <c r="J290" s="273">
        <f>ROUND(I290*H290,2)</f>
        <v>0</v>
      </c>
      <c r="K290" s="269" t="s">
        <v>19</v>
      </c>
      <c r="L290" s="274"/>
      <c r="M290" s="275" t="s">
        <v>19</v>
      </c>
      <c r="N290" s="276" t="s">
        <v>45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211</v>
      </c>
      <c r="AT290" s="226" t="s">
        <v>275</v>
      </c>
      <c r="AU290" s="226" t="s">
        <v>82</v>
      </c>
      <c r="AY290" s="19" t="s">
        <v>156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163</v>
      </c>
      <c r="BM290" s="226" t="s">
        <v>907</v>
      </c>
    </row>
    <row r="291" s="2" customFormat="1" ht="24.15" customHeight="1">
      <c r="A291" s="40"/>
      <c r="B291" s="41"/>
      <c r="C291" s="267" t="s">
        <v>568</v>
      </c>
      <c r="D291" s="267" t="s">
        <v>275</v>
      </c>
      <c r="E291" s="268" t="s">
        <v>908</v>
      </c>
      <c r="F291" s="269" t="s">
        <v>909</v>
      </c>
      <c r="G291" s="270" t="s">
        <v>445</v>
      </c>
      <c r="H291" s="271">
        <v>2</v>
      </c>
      <c r="I291" s="272"/>
      <c r="J291" s="273">
        <f>ROUND(I291*H291,2)</f>
        <v>0</v>
      </c>
      <c r="K291" s="269" t="s">
        <v>19</v>
      </c>
      <c r="L291" s="274"/>
      <c r="M291" s="275" t="s">
        <v>19</v>
      </c>
      <c r="N291" s="276" t="s">
        <v>45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211</v>
      </c>
      <c r="AT291" s="226" t="s">
        <v>275</v>
      </c>
      <c r="AU291" s="226" t="s">
        <v>82</v>
      </c>
      <c r="AY291" s="19" t="s">
        <v>156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163</v>
      </c>
      <c r="BM291" s="226" t="s">
        <v>910</v>
      </c>
    </row>
    <row r="292" s="2" customFormat="1" ht="16.5" customHeight="1">
      <c r="A292" s="40"/>
      <c r="B292" s="41"/>
      <c r="C292" s="215" t="s">
        <v>573</v>
      </c>
      <c r="D292" s="215" t="s">
        <v>158</v>
      </c>
      <c r="E292" s="216" t="s">
        <v>911</v>
      </c>
      <c r="F292" s="217" t="s">
        <v>912</v>
      </c>
      <c r="G292" s="218" t="s">
        <v>445</v>
      </c>
      <c r="H292" s="219">
        <v>1</v>
      </c>
      <c r="I292" s="220"/>
      <c r="J292" s="221">
        <f>ROUND(I292*H292,2)</f>
        <v>0</v>
      </c>
      <c r="K292" s="217" t="s">
        <v>665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163</v>
      </c>
      <c r="AT292" s="226" t="s">
        <v>158</v>
      </c>
      <c r="AU292" s="226" t="s">
        <v>82</v>
      </c>
      <c r="AY292" s="19" t="s">
        <v>156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163</v>
      </c>
      <c r="BM292" s="226" t="s">
        <v>913</v>
      </c>
    </row>
    <row r="293" s="2" customFormat="1">
      <c r="A293" s="40"/>
      <c r="B293" s="41"/>
      <c r="C293" s="42"/>
      <c r="D293" s="228" t="s">
        <v>165</v>
      </c>
      <c r="E293" s="42"/>
      <c r="F293" s="229" t="s">
        <v>914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165</v>
      </c>
      <c r="AU293" s="19" t="s">
        <v>82</v>
      </c>
    </row>
    <row r="294" s="2" customFormat="1" ht="24.15" customHeight="1">
      <c r="A294" s="40"/>
      <c r="B294" s="41"/>
      <c r="C294" s="267" t="s">
        <v>578</v>
      </c>
      <c r="D294" s="267" t="s">
        <v>275</v>
      </c>
      <c r="E294" s="268" t="s">
        <v>915</v>
      </c>
      <c r="F294" s="269" t="s">
        <v>916</v>
      </c>
      <c r="G294" s="270" t="s">
        <v>445</v>
      </c>
      <c r="H294" s="271">
        <v>1</v>
      </c>
      <c r="I294" s="272"/>
      <c r="J294" s="273">
        <f>ROUND(I294*H294,2)</f>
        <v>0</v>
      </c>
      <c r="K294" s="269" t="s">
        <v>19</v>
      </c>
      <c r="L294" s="274"/>
      <c r="M294" s="275" t="s">
        <v>19</v>
      </c>
      <c r="N294" s="276" t="s">
        <v>45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211</v>
      </c>
      <c r="AT294" s="226" t="s">
        <v>275</v>
      </c>
      <c r="AU294" s="226" t="s">
        <v>82</v>
      </c>
      <c r="AY294" s="19" t="s">
        <v>156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163</v>
      </c>
      <c r="BM294" s="226" t="s">
        <v>917</v>
      </c>
    </row>
    <row r="295" s="2" customFormat="1" ht="24.15" customHeight="1">
      <c r="A295" s="40"/>
      <c r="B295" s="41"/>
      <c r="C295" s="267" t="s">
        <v>583</v>
      </c>
      <c r="D295" s="267" t="s">
        <v>275</v>
      </c>
      <c r="E295" s="268" t="s">
        <v>918</v>
      </c>
      <c r="F295" s="269" t="s">
        <v>919</v>
      </c>
      <c r="G295" s="270" t="s">
        <v>445</v>
      </c>
      <c r="H295" s="271">
        <v>1</v>
      </c>
      <c r="I295" s="272"/>
      <c r="J295" s="273">
        <f>ROUND(I295*H295,2)</f>
        <v>0</v>
      </c>
      <c r="K295" s="269" t="s">
        <v>19</v>
      </c>
      <c r="L295" s="274"/>
      <c r="M295" s="275" t="s">
        <v>19</v>
      </c>
      <c r="N295" s="276" t="s">
        <v>45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211</v>
      </c>
      <c r="AT295" s="226" t="s">
        <v>275</v>
      </c>
      <c r="AU295" s="226" t="s">
        <v>82</v>
      </c>
      <c r="AY295" s="19" t="s">
        <v>156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163</v>
      </c>
      <c r="BM295" s="226" t="s">
        <v>920</v>
      </c>
    </row>
    <row r="296" s="2" customFormat="1" ht="24.15" customHeight="1">
      <c r="A296" s="40"/>
      <c r="B296" s="41"/>
      <c r="C296" s="215" t="s">
        <v>588</v>
      </c>
      <c r="D296" s="215" t="s">
        <v>158</v>
      </c>
      <c r="E296" s="216" t="s">
        <v>921</v>
      </c>
      <c r="F296" s="217" t="s">
        <v>922</v>
      </c>
      <c r="G296" s="218" t="s">
        <v>445</v>
      </c>
      <c r="H296" s="219">
        <v>34</v>
      </c>
      <c r="I296" s="220"/>
      <c r="J296" s="221">
        <f>ROUND(I296*H296,2)</f>
        <v>0</v>
      </c>
      <c r="K296" s="217" t="s">
        <v>665</v>
      </c>
      <c r="L296" s="46"/>
      <c r="M296" s="222" t="s">
        <v>19</v>
      </c>
      <c r="N296" s="223" t="s">
        <v>45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163</v>
      </c>
      <c r="AT296" s="226" t="s">
        <v>158</v>
      </c>
      <c r="AU296" s="226" t="s">
        <v>82</v>
      </c>
      <c r="AY296" s="19" t="s">
        <v>156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163</v>
      </c>
      <c r="BM296" s="226" t="s">
        <v>923</v>
      </c>
    </row>
    <row r="297" s="2" customFormat="1">
      <c r="A297" s="40"/>
      <c r="B297" s="41"/>
      <c r="C297" s="42"/>
      <c r="D297" s="228" t="s">
        <v>165</v>
      </c>
      <c r="E297" s="42"/>
      <c r="F297" s="229" t="s">
        <v>924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165</v>
      </c>
      <c r="AU297" s="19" t="s">
        <v>82</v>
      </c>
    </row>
    <row r="298" s="2" customFormat="1" ht="24.15" customHeight="1">
      <c r="A298" s="40"/>
      <c r="B298" s="41"/>
      <c r="C298" s="267" t="s">
        <v>593</v>
      </c>
      <c r="D298" s="267" t="s">
        <v>275</v>
      </c>
      <c r="E298" s="268" t="s">
        <v>925</v>
      </c>
      <c r="F298" s="269" t="s">
        <v>926</v>
      </c>
      <c r="G298" s="270" t="s">
        <v>445</v>
      </c>
      <c r="H298" s="271">
        <v>34</v>
      </c>
      <c r="I298" s="272"/>
      <c r="J298" s="273">
        <f>ROUND(I298*H298,2)</f>
        <v>0</v>
      </c>
      <c r="K298" s="269" t="s">
        <v>19</v>
      </c>
      <c r="L298" s="274"/>
      <c r="M298" s="275" t="s">
        <v>19</v>
      </c>
      <c r="N298" s="276" t="s">
        <v>45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211</v>
      </c>
      <c r="AT298" s="226" t="s">
        <v>275</v>
      </c>
      <c r="AU298" s="226" t="s">
        <v>82</v>
      </c>
      <c r="AY298" s="19" t="s">
        <v>156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163</v>
      </c>
      <c r="BM298" s="226" t="s">
        <v>927</v>
      </c>
    </row>
    <row r="299" s="2" customFormat="1" ht="24.15" customHeight="1">
      <c r="A299" s="40"/>
      <c r="B299" s="41"/>
      <c r="C299" s="215" t="s">
        <v>600</v>
      </c>
      <c r="D299" s="215" t="s">
        <v>158</v>
      </c>
      <c r="E299" s="216" t="s">
        <v>928</v>
      </c>
      <c r="F299" s="217" t="s">
        <v>929</v>
      </c>
      <c r="G299" s="218" t="s">
        <v>445</v>
      </c>
      <c r="H299" s="219">
        <v>2</v>
      </c>
      <c r="I299" s="220"/>
      <c r="J299" s="221">
        <f>ROUND(I299*H299,2)</f>
        <v>0</v>
      </c>
      <c r="K299" s="217" t="s">
        <v>665</v>
      </c>
      <c r="L299" s="46"/>
      <c r="M299" s="222" t="s">
        <v>19</v>
      </c>
      <c r="N299" s="223" t="s">
        <v>45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163</v>
      </c>
      <c r="AT299" s="226" t="s">
        <v>158</v>
      </c>
      <c r="AU299" s="226" t="s">
        <v>82</v>
      </c>
      <c r="AY299" s="19" t="s">
        <v>156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163</v>
      </c>
      <c r="BM299" s="226" t="s">
        <v>930</v>
      </c>
    </row>
    <row r="300" s="2" customFormat="1">
      <c r="A300" s="40"/>
      <c r="B300" s="41"/>
      <c r="C300" s="42"/>
      <c r="D300" s="228" t="s">
        <v>165</v>
      </c>
      <c r="E300" s="42"/>
      <c r="F300" s="229" t="s">
        <v>931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165</v>
      </c>
      <c r="AU300" s="19" t="s">
        <v>82</v>
      </c>
    </row>
    <row r="301" s="2" customFormat="1" ht="24.15" customHeight="1">
      <c r="A301" s="40"/>
      <c r="B301" s="41"/>
      <c r="C301" s="267" t="s">
        <v>609</v>
      </c>
      <c r="D301" s="267" t="s">
        <v>275</v>
      </c>
      <c r="E301" s="268" t="s">
        <v>932</v>
      </c>
      <c r="F301" s="269" t="s">
        <v>933</v>
      </c>
      <c r="G301" s="270" t="s">
        <v>445</v>
      </c>
      <c r="H301" s="271">
        <v>2</v>
      </c>
      <c r="I301" s="272"/>
      <c r="J301" s="273">
        <f>ROUND(I301*H301,2)</f>
        <v>0</v>
      </c>
      <c r="K301" s="269" t="s">
        <v>19</v>
      </c>
      <c r="L301" s="274"/>
      <c r="M301" s="275" t="s">
        <v>19</v>
      </c>
      <c r="N301" s="276" t="s">
        <v>45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211</v>
      </c>
      <c r="AT301" s="226" t="s">
        <v>275</v>
      </c>
      <c r="AU301" s="226" t="s">
        <v>82</v>
      </c>
      <c r="AY301" s="19" t="s">
        <v>156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163</v>
      </c>
      <c r="BM301" s="226" t="s">
        <v>934</v>
      </c>
    </row>
    <row r="302" s="2" customFormat="1" ht="24.15" customHeight="1">
      <c r="A302" s="40"/>
      <c r="B302" s="41"/>
      <c r="C302" s="267" t="s">
        <v>617</v>
      </c>
      <c r="D302" s="267" t="s">
        <v>275</v>
      </c>
      <c r="E302" s="268" t="s">
        <v>908</v>
      </c>
      <c r="F302" s="269" t="s">
        <v>909</v>
      </c>
      <c r="G302" s="270" t="s">
        <v>445</v>
      </c>
      <c r="H302" s="271">
        <v>2</v>
      </c>
      <c r="I302" s="272"/>
      <c r="J302" s="273">
        <f>ROUND(I302*H302,2)</f>
        <v>0</v>
      </c>
      <c r="K302" s="269" t="s">
        <v>19</v>
      </c>
      <c r="L302" s="274"/>
      <c r="M302" s="275" t="s">
        <v>19</v>
      </c>
      <c r="N302" s="276" t="s">
        <v>45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211</v>
      </c>
      <c r="AT302" s="226" t="s">
        <v>275</v>
      </c>
      <c r="AU302" s="226" t="s">
        <v>82</v>
      </c>
      <c r="AY302" s="19" t="s">
        <v>156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163</v>
      </c>
      <c r="BM302" s="226" t="s">
        <v>935</v>
      </c>
    </row>
    <row r="303" s="2" customFormat="1" ht="16.5" customHeight="1">
      <c r="A303" s="40"/>
      <c r="B303" s="41"/>
      <c r="C303" s="215" t="s">
        <v>624</v>
      </c>
      <c r="D303" s="215" t="s">
        <v>158</v>
      </c>
      <c r="E303" s="216" t="s">
        <v>936</v>
      </c>
      <c r="F303" s="217" t="s">
        <v>937</v>
      </c>
      <c r="G303" s="218" t="s">
        <v>214</v>
      </c>
      <c r="H303" s="219">
        <v>6.9000000000000004</v>
      </c>
      <c r="I303" s="220"/>
      <c r="J303" s="221">
        <f>ROUND(I303*H303,2)</f>
        <v>0</v>
      </c>
      <c r="K303" s="217" t="s">
        <v>665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163</v>
      </c>
      <c r="AT303" s="226" t="s">
        <v>158</v>
      </c>
      <c r="AU303" s="226" t="s">
        <v>82</v>
      </c>
      <c r="AY303" s="19" t="s">
        <v>156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163</v>
      </c>
      <c r="BM303" s="226" t="s">
        <v>938</v>
      </c>
    </row>
    <row r="304" s="2" customFormat="1">
      <c r="A304" s="40"/>
      <c r="B304" s="41"/>
      <c r="C304" s="42"/>
      <c r="D304" s="228" t="s">
        <v>165</v>
      </c>
      <c r="E304" s="42"/>
      <c r="F304" s="229" t="s">
        <v>939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165</v>
      </c>
      <c r="AU304" s="19" t="s">
        <v>82</v>
      </c>
    </row>
    <row r="305" s="2" customFormat="1" ht="16.5" customHeight="1">
      <c r="A305" s="40"/>
      <c r="B305" s="41"/>
      <c r="C305" s="215" t="s">
        <v>633</v>
      </c>
      <c r="D305" s="215" t="s">
        <v>158</v>
      </c>
      <c r="E305" s="216" t="s">
        <v>940</v>
      </c>
      <c r="F305" s="217" t="s">
        <v>941</v>
      </c>
      <c r="G305" s="218" t="s">
        <v>214</v>
      </c>
      <c r="H305" s="219">
        <v>341.60000000000002</v>
      </c>
      <c r="I305" s="220"/>
      <c r="J305" s="221">
        <f>ROUND(I305*H305,2)</f>
        <v>0</v>
      </c>
      <c r="K305" s="217" t="s">
        <v>665</v>
      </c>
      <c r="L305" s="46"/>
      <c r="M305" s="222" t="s">
        <v>19</v>
      </c>
      <c r="N305" s="223" t="s">
        <v>45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163</v>
      </c>
      <c r="AT305" s="226" t="s">
        <v>158</v>
      </c>
      <c r="AU305" s="226" t="s">
        <v>82</v>
      </c>
      <c r="AY305" s="19" t="s">
        <v>156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163</v>
      </c>
      <c r="BM305" s="226" t="s">
        <v>942</v>
      </c>
    </row>
    <row r="306" s="2" customFormat="1">
      <c r="A306" s="40"/>
      <c r="B306" s="41"/>
      <c r="C306" s="42"/>
      <c r="D306" s="228" t="s">
        <v>165</v>
      </c>
      <c r="E306" s="42"/>
      <c r="F306" s="229" t="s">
        <v>943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165</v>
      </c>
      <c r="AU306" s="19" t="s">
        <v>82</v>
      </c>
    </row>
    <row r="307" s="2" customFormat="1" ht="16.5" customHeight="1">
      <c r="A307" s="40"/>
      <c r="B307" s="41"/>
      <c r="C307" s="215" t="s">
        <v>638</v>
      </c>
      <c r="D307" s="215" t="s">
        <v>158</v>
      </c>
      <c r="E307" s="216" t="s">
        <v>944</v>
      </c>
      <c r="F307" s="217" t="s">
        <v>945</v>
      </c>
      <c r="G307" s="218" t="s">
        <v>214</v>
      </c>
      <c r="H307" s="219">
        <v>348.5</v>
      </c>
      <c r="I307" s="220"/>
      <c r="J307" s="221">
        <f>ROUND(I307*H307,2)</f>
        <v>0</v>
      </c>
      <c r="K307" s="217" t="s">
        <v>665</v>
      </c>
      <c r="L307" s="46"/>
      <c r="M307" s="222" t="s">
        <v>19</v>
      </c>
      <c r="N307" s="223" t="s">
        <v>45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163</v>
      </c>
      <c r="AT307" s="226" t="s">
        <v>158</v>
      </c>
      <c r="AU307" s="226" t="s">
        <v>82</v>
      </c>
      <c r="AY307" s="19" t="s">
        <v>156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163</v>
      </c>
      <c r="BM307" s="226" t="s">
        <v>946</v>
      </c>
    </row>
    <row r="308" s="2" customFormat="1">
      <c r="A308" s="40"/>
      <c r="B308" s="41"/>
      <c r="C308" s="42"/>
      <c r="D308" s="228" t="s">
        <v>165</v>
      </c>
      <c r="E308" s="42"/>
      <c r="F308" s="229" t="s">
        <v>947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165</v>
      </c>
      <c r="AU308" s="19" t="s">
        <v>82</v>
      </c>
    </row>
    <row r="309" s="14" customFormat="1">
      <c r="A309" s="14"/>
      <c r="B309" s="245"/>
      <c r="C309" s="246"/>
      <c r="D309" s="233" t="s">
        <v>169</v>
      </c>
      <c r="E309" s="247" t="s">
        <v>19</v>
      </c>
      <c r="F309" s="248" t="s">
        <v>948</v>
      </c>
      <c r="G309" s="246"/>
      <c r="H309" s="249">
        <v>348.5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169</v>
      </c>
      <c r="AU309" s="255" t="s">
        <v>82</v>
      </c>
      <c r="AV309" s="14" t="s">
        <v>82</v>
      </c>
      <c r="AW309" s="14" t="s">
        <v>35</v>
      </c>
      <c r="AX309" s="14" t="s">
        <v>74</v>
      </c>
      <c r="AY309" s="255" t="s">
        <v>156</v>
      </c>
    </row>
    <row r="310" s="15" customFormat="1">
      <c r="A310" s="15"/>
      <c r="B310" s="256"/>
      <c r="C310" s="257"/>
      <c r="D310" s="233" t="s">
        <v>169</v>
      </c>
      <c r="E310" s="258" t="s">
        <v>19</v>
      </c>
      <c r="F310" s="259" t="s">
        <v>172</v>
      </c>
      <c r="G310" s="257"/>
      <c r="H310" s="260">
        <v>348.5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169</v>
      </c>
      <c r="AU310" s="266" t="s">
        <v>82</v>
      </c>
      <c r="AV310" s="15" t="s">
        <v>163</v>
      </c>
      <c r="AW310" s="15" t="s">
        <v>35</v>
      </c>
      <c r="AX310" s="15" t="s">
        <v>80</v>
      </c>
      <c r="AY310" s="266" t="s">
        <v>156</v>
      </c>
    </row>
    <row r="311" s="2" customFormat="1" ht="16.5" customHeight="1">
      <c r="A311" s="40"/>
      <c r="B311" s="41"/>
      <c r="C311" s="215" t="s">
        <v>643</v>
      </c>
      <c r="D311" s="215" t="s">
        <v>158</v>
      </c>
      <c r="E311" s="216" t="s">
        <v>949</v>
      </c>
      <c r="F311" s="217" t="s">
        <v>950</v>
      </c>
      <c r="G311" s="218" t="s">
        <v>445</v>
      </c>
      <c r="H311" s="219">
        <v>3</v>
      </c>
      <c r="I311" s="220"/>
      <c r="J311" s="221">
        <f>ROUND(I311*H311,2)</f>
        <v>0</v>
      </c>
      <c r="K311" s="217" t="s">
        <v>665</v>
      </c>
      <c r="L311" s="46"/>
      <c r="M311" s="222" t="s">
        <v>19</v>
      </c>
      <c r="N311" s="223" t="s">
        <v>45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163</v>
      </c>
      <c r="AT311" s="226" t="s">
        <v>158</v>
      </c>
      <c r="AU311" s="226" t="s">
        <v>82</v>
      </c>
      <c r="AY311" s="19" t="s">
        <v>156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163</v>
      </c>
      <c r="BM311" s="226" t="s">
        <v>951</v>
      </c>
    </row>
    <row r="312" s="2" customFormat="1">
      <c r="A312" s="40"/>
      <c r="B312" s="41"/>
      <c r="C312" s="42"/>
      <c r="D312" s="228" t="s">
        <v>165</v>
      </c>
      <c r="E312" s="42"/>
      <c r="F312" s="229" t="s">
        <v>952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165</v>
      </c>
      <c r="AU312" s="19" t="s">
        <v>82</v>
      </c>
    </row>
    <row r="313" s="2" customFormat="1" ht="16.5" customHeight="1">
      <c r="A313" s="40"/>
      <c r="B313" s="41"/>
      <c r="C313" s="215" t="s">
        <v>199</v>
      </c>
      <c r="D313" s="215" t="s">
        <v>158</v>
      </c>
      <c r="E313" s="216" t="s">
        <v>953</v>
      </c>
      <c r="F313" s="217" t="s">
        <v>954</v>
      </c>
      <c r="G313" s="218" t="s">
        <v>445</v>
      </c>
      <c r="H313" s="219">
        <v>34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45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163</v>
      </c>
      <c r="AT313" s="226" t="s">
        <v>158</v>
      </c>
      <c r="AU313" s="226" t="s">
        <v>82</v>
      </c>
      <c r="AY313" s="19" t="s">
        <v>156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163</v>
      </c>
      <c r="BM313" s="226" t="s">
        <v>955</v>
      </c>
    </row>
    <row r="314" s="2" customFormat="1" ht="24.15" customHeight="1">
      <c r="A314" s="40"/>
      <c r="B314" s="41"/>
      <c r="C314" s="267" t="s">
        <v>651</v>
      </c>
      <c r="D314" s="267" t="s">
        <v>275</v>
      </c>
      <c r="E314" s="268" t="s">
        <v>956</v>
      </c>
      <c r="F314" s="269" t="s">
        <v>957</v>
      </c>
      <c r="G314" s="270" t="s">
        <v>445</v>
      </c>
      <c r="H314" s="271">
        <v>34</v>
      </c>
      <c r="I314" s="272"/>
      <c r="J314" s="273">
        <f>ROUND(I314*H314,2)</f>
        <v>0</v>
      </c>
      <c r="K314" s="269" t="s">
        <v>19</v>
      </c>
      <c r="L314" s="274"/>
      <c r="M314" s="275" t="s">
        <v>19</v>
      </c>
      <c r="N314" s="276" t="s">
        <v>45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211</v>
      </c>
      <c r="AT314" s="226" t="s">
        <v>275</v>
      </c>
      <c r="AU314" s="226" t="s">
        <v>82</v>
      </c>
      <c r="AY314" s="19" t="s">
        <v>156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163</v>
      </c>
      <c r="BM314" s="226" t="s">
        <v>958</v>
      </c>
    </row>
    <row r="315" s="2" customFormat="1" ht="16.5" customHeight="1">
      <c r="A315" s="40"/>
      <c r="B315" s="41"/>
      <c r="C315" s="215" t="s">
        <v>656</v>
      </c>
      <c r="D315" s="215" t="s">
        <v>158</v>
      </c>
      <c r="E315" s="216" t="s">
        <v>959</v>
      </c>
      <c r="F315" s="217" t="s">
        <v>960</v>
      </c>
      <c r="G315" s="218" t="s">
        <v>445</v>
      </c>
      <c r="H315" s="219">
        <v>4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45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163</v>
      </c>
      <c r="AT315" s="226" t="s">
        <v>158</v>
      </c>
      <c r="AU315" s="226" t="s">
        <v>82</v>
      </c>
      <c r="AY315" s="19" t="s">
        <v>156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163</v>
      </c>
      <c r="BM315" s="226" t="s">
        <v>961</v>
      </c>
    </row>
    <row r="316" s="2" customFormat="1" ht="24.15" customHeight="1">
      <c r="A316" s="40"/>
      <c r="B316" s="41"/>
      <c r="C316" s="267" t="s">
        <v>962</v>
      </c>
      <c r="D316" s="267" t="s">
        <v>275</v>
      </c>
      <c r="E316" s="268" t="s">
        <v>963</v>
      </c>
      <c r="F316" s="269" t="s">
        <v>964</v>
      </c>
      <c r="G316" s="270" t="s">
        <v>445</v>
      </c>
      <c r="H316" s="271">
        <v>4</v>
      </c>
      <c r="I316" s="272"/>
      <c r="J316" s="273">
        <f>ROUND(I316*H316,2)</f>
        <v>0</v>
      </c>
      <c r="K316" s="269" t="s">
        <v>19</v>
      </c>
      <c r="L316" s="274"/>
      <c r="M316" s="275" t="s">
        <v>19</v>
      </c>
      <c r="N316" s="276" t="s">
        <v>45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211</v>
      </c>
      <c r="AT316" s="226" t="s">
        <v>275</v>
      </c>
      <c r="AU316" s="226" t="s">
        <v>82</v>
      </c>
      <c r="AY316" s="19" t="s">
        <v>156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163</v>
      </c>
      <c r="BM316" s="226" t="s">
        <v>965</v>
      </c>
    </row>
    <row r="317" s="2" customFormat="1" ht="16.5" customHeight="1">
      <c r="A317" s="40"/>
      <c r="B317" s="41"/>
      <c r="C317" s="215" t="s">
        <v>826</v>
      </c>
      <c r="D317" s="215" t="s">
        <v>158</v>
      </c>
      <c r="E317" s="216" t="s">
        <v>966</v>
      </c>
      <c r="F317" s="217" t="s">
        <v>967</v>
      </c>
      <c r="G317" s="218" t="s">
        <v>445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45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163</v>
      </c>
      <c r="AT317" s="226" t="s">
        <v>158</v>
      </c>
      <c r="AU317" s="226" t="s">
        <v>82</v>
      </c>
      <c r="AY317" s="19" t="s">
        <v>156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163</v>
      </c>
      <c r="BM317" s="226" t="s">
        <v>968</v>
      </c>
    </row>
    <row r="318" s="2" customFormat="1" ht="24.15" customHeight="1">
      <c r="A318" s="40"/>
      <c r="B318" s="41"/>
      <c r="C318" s="267" t="s">
        <v>969</v>
      </c>
      <c r="D318" s="267" t="s">
        <v>275</v>
      </c>
      <c r="E318" s="268" t="s">
        <v>970</v>
      </c>
      <c r="F318" s="269" t="s">
        <v>971</v>
      </c>
      <c r="G318" s="270" t="s">
        <v>445</v>
      </c>
      <c r="H318" s="271">
        <v>1</v>
      </c>
      <c r="I318" s="272"/>
      <c r="J318" s="273">
        <f>ROUND(I318*H318,2)</f>
        <v>0</v>
      </c>
      <c r="K318" s="269" t="s">
        <v>19</v>
      </c>
      <c r="L318" s="274"/>
      <c r="M318" s="275" t="s">
        <v>19</v>
      </c>
      <c r="N318" s="276" t="s">
        <v>45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211</v>
      </c>
      <c r="AT318" s="226" t="s">
        <v>275</v>
      </c>
      <c r="AU318" s="226" t="s">
        <v>82</v>
      </c>
      <c r="AY318" s="19" t="s">
        <v>156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163</v>
      </c>
      <c r="BM318" s="226" t="s">
        <v>972</v>
      </c>
    </row>
    <row r="319" s="2" customFormat="1" ht="16.5" customHeight="1">
      <c r="A319" s="40"/>
      <c r="B319" s="41"/>
      <c r="C319" s="215" t="s">
        <v>829</v>
      </c>
      <c r="D319" s="215" t="s">
        <v>158</v>
      </c>
      <c r="E319" s="216" t="s">
        <v>973</v>
      </c>
      <c r="F319" s="217" t="s">
        <v>974</v>
      </c>
      <c r="G319" s="218" t="s">
        <v>214</v>
      </c>
      <c r="H319" s="219">
        <v>443.625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163</v>
      </c>
      <c r="AT319" s="226" t="s">
        <v>158</v>
      </c>
      <c r="AU319" s="226" t="s">
        <v>82</v>
      </c>
      <c r="AY319" s="19" t="s">
        <v>156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163</v>
      </c>
      <c r="BM319" s="226" t="s">
        <v>975</v>
      </c>
    </row>
    <row r="320" s="2" customFormat="1" ht="16.5" customHeight="1">
      <c r="A320" s="40"/>
      <c r="B320" s="41"/>
      <c r="C320" s="215" t="s">
        <v>976</v>
      </c>
      <c r="D320" s="215" t="s">
        <v>158</v>
      </c>
      <c r="E320" s="216" t="s">
        <v>977</v>
      </c>
      <c r="F320" s="217" t="s">
        <v>978</v>
      </c>
      <c r="G320" s="218" t="s">
        <v>214</v>
      </c>
      <c r="H320" s="219">
        <v>351.98500000000001</v>
      </c>
      <c r="I320" s="220"/>
      <c r="J320" s="221">
        <f>ROUND(I320*H320,2)</f>
        <v>0</v>
      </c>
      <c r="K320" s="217" t="s">
        <v>665</v>
      </c>
      <c r="L320" s="46"/>
      <c r="M320" s="222" t="s">
        <v>19</v>
      </c>
      <c r="N320" s="223" t="s">
        <v>45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163</v>
      </c>
      <c r="AT320" s="226" t="s">
        <v>158</v>
      </c>
      <c r="AU320" s="226" t="s">
        <v>82</v>
      </c>
      <c r="AY320" s="19" t="s">
        <v>156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163</v>
      </c>
      <c r="BM320" s="226" t="s">
        <v>979</v>
      </c>
    </row>
    <row r="321" s="2" customFormat="1">
      <c r="A321" s="40"/>
      <c r="B321" s="41"/>
      <c r="C321" s="42"/>
      <c r="D321" s="228" t="s">
        <v>165</v>
      </c>
      <c r="E321" s="42"/>
      <c r="F321" s="229" t="s">
        <v>980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165</v>
      </c>
      <c r="AU321" s="19" t="s">
        <v>82</v>
      </c>
    </row>
    <row r="322" s="2" customFormat="1" ht="24.15" customHeight="1">
      <c r="A322" s="40"/>
      <c r="B322" s="41"/>
      <c r="C322" s="215" t="s">
        <v>833</v>
      </c>
      <c r="D322" s="215" t="s">
        <v>158</v>
      </c>
      <c r="E322" s="216" t="s">
        <v>981</v>
      </c>
      <c r="F322" s="217" t="s">
        <v>982</v>
      </c>
      <c r="G322" s="218" t="s">
        <v>223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45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163</v>
      </c>
      <c r="AT322" s="226" t="s">
        <v>158</v>
      </c>
      <c r="AU322" s="226" t="s">
        <v>82</v>
      </c>
      <c r="AY322" s="19" t="s">
        <v>156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163</v>
      </c>
      <c r="BM322" s="226" t="s">
        <v>983</v>
      </c>
    </row>
    <row r="323" s="12" customFormat="1" ht="22.8" customHeight="1">
      <c r="A323" s="12"/>
      <c r="B323" s="199"/>
      <c r="C323" s="200"/>
      <c r="D323" s="201" t="s">
        <v>73</v>
      </c>
      <c r="E323" s="213" t="s">
        <v>220</v>
      </c>
      <c r="F323" s="213" t="s">
        <v>520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SUM(P324:P340)</f>
        <v>0</v>
      </c>
      <c r="Q323" s="207"/>
      <c r="R323" s="208">
        <f>SUM(R324:R340)</f>
        <v>0</v>
      </c>
      <c r="S323" s="207"/>
      <c r="T323" s="209">
        <f>SUM(T324:T340)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80</v>
      </c>
      <c r="AT323" s="211" t="s">
        <v>73</v>
      </c>
      <c r="AU323" s="211" t="s">
        <v>80</v>
      </c>
      <c r="AY323" s="210" t="s">
        <v>156</v>
      </c>
      <c r="BK323" s="212">
        <f>SUM(BK324:BK340)</f>
        <v>0</v>
      </c>
    </row>
    <row r="324" s="2" customFormat="1" ht="24.15" customHeight="1">
      <c r="A324" s="40"/>
      <c r="B324" s="41"/>
      <c r="C324" s="215" t="s">
        <v>984</v>
      </c>
      <c r="D324" s="215" t="s">
        <v>158</v>
      </c>
      <c r="E324" s="216" t="s">
        <v>985</v>
      </c>
      <c r="F324" s="217" t="s">
        <v>986</v>
      </c>
      <c r="G324" s="218" t="s">
        <v>214</v>
      </c>
      <c r="H324" s="219">
        <v>2</v>
      </c>
      <c r="I324" s="220"/>
      <c r="J324" s="221">
        <f>ROUND(I324*H324,2)</f>
        <v>0</v>
      </c>
      <c r="K324" s="217" t="s">
        <v>665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163</v>
      </c>
      <c r="AT324" s="226" t="s">
        <v>158</v>
      </c>
      <c r="AU324" s="226" t="s">
        <v>82</v>
      </c>
      <c r="AY324" s="19" t="s">
        <v>156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163</v>
      </c>
      <c r="BM324" s="226" t="s">
        <v>987</v>
      </c>
    </row>
    <row r="325" s="2" customFormat="1">
      <c r="A325" s="40"/>
      <c r="B325" s="41"/>
      <c r="C325" s="42"/>
      <c r="D325" s="228" t="s">
        <v>165</v>
      </c>
      <c r="E325" s="42"/>
      <c r="F325" s="229" t="s">
        <v>988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165</v>
      </c>
      <c r="AU325" s="19" t="s">
        <v>82</v>
      </c>
    </row>
    <row r="326" s="2" customFormat="1" ht="16.5" customHeight="1">
      <c r="A326" s="40"/>
      <c r="B326" s="41"/>
      <c r="C326" s="267" t="s">
        <v>836</v>
      </c>
      <c r="D326" s="267" t="s">
        <v>275</v>
      </c>
      <c r="E326" s="268" t="s">
        <v>989</v>
      </c>
      <c r="F326" s="269" t="s">
        <v>990</v>
      </c>
      <c r="G326" s="270" t="s">
        <v>214</v>
      </c>
      <c r="H326" s="271">
        <v>2.04</v>
      </c>
      <c r="I326" s="272"/>
      <c r="J326" s="273">
        <f>ROUND(I326*H326,2)</f>
        <v>0</v>
      </c>
      <c r="K326" s="269" t="s">
        <v>665</v>
      </c>
      <c r="L326" s="274"/>
      <c r="M326" s="275" t="s">
        <v>19</v>
      </c>
      <c r="N326" s="276" t="s">
        <v>45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211</v>
      </c>
      <c r="AT326" s="226" t="s">
        <v>275</v>
      </c>
      <c r="AU326" s="226" t="s">
        <v>82</v>
      </c>
      <c r="AY326" s="19" t="s">
        <v>156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163</v>
      </c>
      <c r="BM326" s="226" t="s">
        <v>991</v>
      </c>
    </row>
    <row r="327" s="14" customFormat="1">
      <c r="A327" s="14"/>
      <c r="B327" s="245"/>
      <c r="C327" s="246"/>
      <c r="D327" s="233" t="s">
        <v>169</v>
      </c>
      <c r="E327" s="247" t="s">
        <v>19</v>
      </c>
      <c r="F327" s="248" t="s">
        <v>992</v>
      </c>
      <c r="G327" s="246"/>
      <c r="H327" s="249">
        <v>2.04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169</v>
      </c>
      <c r="AU327" s="255" t="s">
        <v>82</v>
      </c>
      <c r="AV327" s="14" t="s">
        <v>82</v>
      </c>
      <c r="AW327" s="14" t="s">
        <v>35</v>
      </c>
      <c r="AX327" s="14" t="s">
        <v>74</v>
      </c>
      <c r="AY327" s="255" t="s">
        <v>156</v>
      </c>
    </row>
    <row r="328" s="15" customFormat="1">
      <c r="A328" s="15"/>
      <c r="B328" s="256"/>
      <c r="C328" s="257"/>
      <c r="D328" s="233" t="s">
        <v>169</v>
      </c>
      <c r="E328" s="258" t="s">
        <v>19</v>
      </c>
      <c r="F328" s="259" t="s">
        <v>172</v>
      </c>
      <c r="G328" s="257"/>
      <c r="H328" s="260">
        <v>2.04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169</v>
      </c>
      <c r="AU328" s="266" t="s">
        <v>82</v>
      </c>
      <c r="AV328" s="15" t="s">
        <v>163</v>
      </c>
      <c r="AW328" s="15" t="s">
        <v>35</v>
      </c>
      <c r="AX328" s="15" t="s">
        <v>80</v>
      </c>
      <c r="AY328" s="266" t="s">
        <v>156</v>
      </c>
    </row>
    <row r="329" s="2" customFormat="1" ht="33" customHeight="1">
      <c r="A329" s="40"/>
      <c r="B329" s="41"/>
      <c r="C329" s="215" t="s">
        <v>436</v>
      </c>
      <c r="D329" s="215" t="s">
        <v>158</v>
      </c>
      <c r="E329" s="216" t="s">
        <v>569</v>
      </c>
      <c r="F329" s="217" t="s">
        <v>570</v>
      </c>
      <c r="G329" s="218" t="s">
        <v>214</v>
      </c>
      <c r="H329" s="219">
        <v>6</v>
      </c>
      <c r="I329" s="220"/>
      <c r="J329" s="221">
        <f>ROUND(I329*H329,2)</f>
        <v>0</v>
      </c>
      <c r="K329" s="217" t="s">
        <v>665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163</v>
      </c>
      <c r="AT329" s="226" t="s">
        <v>158</v>
      </c>
      <c r="AU329" s="226" t="s">
        <v>82</v>
      </c>
      <c r="AY329" s="19" t="s">
        <v>156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163</v>
      </c>
      <c r="BM329" s="226" t="s">
        <v>993</v>
      </c>
    </row>
    <row r="330" s="2" customFormat="1">
      <c r="A330" s="40"/>
      <c r="B330" s="41"/>
      <c r="C330" s="42"/>
      <c r="D330" s="228" t="s">
        <v>165</v>
      </c>
      <c r="E330" s="42"/>
      <c r="F330" s="229" t="s">
        <v>994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165</v>
      </c>
      <c r="AU330" s="19" t="s">
        <v>82</v>
      </c>
    </row>
    <row r="331" s="14" customFormat="1">
      <c r="A331" s="14"/>
      <c r="B331" s="245"/>
      <c r="C331" s="246"/>
      <c r="D331" s="233" t="s">
        <v>169</v>
      </c>
      <c r="E331" s="247" t="s">
        <v>19</v>
      </c>
      <c r="F331" s="248" t="s">
        <v>995</v>
      </c>
      <c r="G331" s="246"/>
      <c r="H331" s="249">
        <v>6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169</v>
      </c>
      <c r="AU331" s="255" t="s">
        <v>82</v>
      </c>
      <c r="AV331" s="14" t="s">
        <v>82</v>
      </c>
      <c r="AW331" s="14" t="s">
        <v>35</v>
      </c>
      <c r="AX331" s="14" t="s">
        <v>74</v>
      </c>
      <c r="AY331" s="255" t="s">
        <v>156</v>
      </c>
    </row>
    <row r="332" s="15" customFormat="1">
      <c r="A332" s="15"/>
      <c r="B332" s="256"/>
      <c r="C332" s="257"/>
      <c r="D332" s="233" t="s">
        <v>169</v>
      </c>
      <c r="E332" s="258" t="s">
        <v>19</v>
      </c>
      <c r="F332" s="259" t="s">
        <v>172</v>
      </c>
      <c r="G332" s="257"/>
      <c r="H332" s="260">
        <v>6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169</v>
      </c>
      <c r="AU332" s="266" t="s">
        <v>82</v>
      </c>
      <c r="AV332" s="15" t="s">
        <v>163</v>
      </c>
      <c r="AW332" s="15" t="s">
        <v>35</v>
      </c>
      <c r="AX332" s="15" t="s">
        <v>80</v>
      </c>
      <c r="AY332" s="266" t="s">
        <v>156</v>
      </c>
    </row>
    <row r="333" s="2" customFormat="1" ht="16.5" customHeight="1">
      <c r="A333" s="40"/>
      <c r="B333" s="41"/>
      <c r="C333" s="215" t="s">
        <v>840</v>
      </c>
      <c r="D333" s="215" t="s">
        <v>158</v>
      </c>
      <c r="E333" s="216" t="s">
        <v>563</v>
      </c>
      <c r="F333" s="217" t="s">
        <v>564</v>
      </c>
      <c r="G333" s="218" t="s">
        <v>214</v>
      </c>
      <c r="H333" s="219">
        <v>6</v>
      </c>
      <c r="I333" s="220"/>
      <c r="J333" s="221">
        <f>ROUND(I333*H333,2)</f>
        <v>0</v>
      </c>
      <c r="K333" s="217" t="s">
        <v>665</v>
      </c>
      <c r="L333" s="46"/>
      <c r="M333" s="222" t="s">
        <v>19</v>
      </c>
      <c r="N333" s="223" t="s">
        <v>45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163</v>
      </c>
      <c r="AT333" s="226" t="s">
        <v>158</v>
      </c>
      <c r="AU333" s="226" t="s">
        <v>82</v>
      </c>
      <c r="AY333" s="19" t="s">
        <v>156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163</v>
      </c>
      <c r="BM333" s="226" t="s">
        <v>996</v>
      </c>
    </row>
    <row r="334" s="2" customFormat="1">
      <c r="A334" s="40"/>
      <c r="B334" s="41"/>
      <c r="C334" s="42"/>
      <c r="D334" s="228" t="s">
        <v>165</v>
      </c>
      <c r="E334" s="42"/>
      <c r="F334" s="229" t="s">
        <v>997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165</v>
      </c>
      <c r="AU334" s="19" t="s">
        <v>82</v>
      </c>
    </row>
    <row r="335" s="2" customFormat="1" ht="37.8" customHeight="1">
      <c r="A335" s="40"/>
      <c r="B335" s="41"/>
      <c r="C335" s="215" t="s">
        <v>998</v>
      </c>
      <c r="D335" s="215" t="s">
        <v>158</v>
      </c>
      <c r="E335" s="216" t="s">
        <v>999</v>
      </c>
      <c r="F335" s="217" t="s">
        <v>1000</v>
      </c>
      <c r="G335" s="218" t="s">
        <v>214</v>
      </c>
      <c r="H335" s="219">
        <v>2</v>
      </c>
      <c r="I335" s="220"/>
      <c r="J335" s="221">
        <f>ROUND(I335*H335,2)</f>
        <v>0</v>
      </c>
      <c r="K335" s="217" t="s">
        <v>665</v>
      </c>
      <c r="L335" s="46"/>
      <c r="M335" s="222" t="s">
        <v>19</v>
      </c>
      <c r="N335" s="223" t="s">
        <v>45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163</v>
      </c>
      <c r="AT335" s="226" t="s">
        <v>158</v>
      </c>
      <c r="AU335" s="226" t="s">
        <v>82</v>
      </c>
      <c r="AY335" s="19" t="s">
        <v>156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163</v>
      </c>
      <c r="BM335" s="226" t="s">
        <v>1001</v>
      </c>
    </row>
    <row r="336" s="2" customFormat="1">
      <c r="A336" s="40"/>
      <c r="B336" s="41"/>
      <c r="C336" s="42"/>
      <c r="D336" s="228" t="s">
        <v>165</v>
      </c>
      <c r="E336" s="42"/>
      <c r="F336" s="229" t="s">
        <v>1002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165</v>
      </c>
      <c r="AU336" s="19" t="s">
        <v>82</v>
      </c>
    </row>
    <row r="337" s="2" customFormat="1" ht="37.8" customHeight="1">
      <c r="A337" s="40"/>
      <c r="B337" s="41"/>
      <c r="C337" s="215" t="s">
        <v>843</v>
      </c>
      <c r="D337" s="215" t="s">
        <v>158</v>
      </c>
      <c r="E337" s="216" t="s">
        <v>1003</v>
      </c>
      <c r="F337" s="217" t="s">
        <v>1004</v>
      </c>
      <c r="G337" s="218" t="s">
        <v>161</v>
      </c>
      <c r="H337" s="219">
        <v>5</v>
      </c>
      <c r="I337" s="220"/>
      <c r="J337" s="221">
        <f>ROUND(I337*H337,2)</f>
        <v>0</v>
      </c>
      <c r="K337" s="217" t="s">
        <v>665</v>
      </c>
      <c r="L337" s="46"/>
      <c r="M337" s="222" t="s">
        <v>19</v>
      </c>
      <c r="N337" s="223" t="s">
        <v>45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163</v>
      </c>
      <c r="AT337" s="226" t="s">
        <v>158</v>
      </c>
      <c r="AU337" s="226" t="s">
        <v>82</v>
      </c>
      <c r="AY337" s="19" t="s">
        <v>156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163</v>
      </c>
      <c r="BM337" s="226" t="s">
        <v>1005</v>
      </c>
    </row>
    <row r="338" s="2" customFormat="1">
      <c r="A338" s="40"/>
      <c r="B338" s="41"/>
      <c r="C338" s="42"/>
      <c r="D338" s="228" t="s">
        <v>165</v>
      </c>
      <c r="E338" s="42"/>
      <c r="F338" s="229" t="s">
        <v>1006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165</v>
      </c>
      <c r="AU338" s="19" t="s">
        <v>82</v>
      </c>
    </row>
    <row r="339" s="14" customFormat="1">
      <c r="A339" s="14"/>
      <c r="B339" s="245"/>
      <c r="C339" s="246"/>
      <c r="D339" s="233" t="s">
        <v>169</v>
      </c>
      <c r="E339" s="247" t="s">
        <v>19</v>
      </c>
      <c r="F339" s="248" t="s">
        <v>1007</v>
      </c>
      <c r="G339" s="246"/>
      <c r="H339" s="249">
        <v>5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169</v>
      </c>
      <c r="AU339" s="255" t="s">
        <v>82</v>
      </c>
      <c r="AV339" s="14" t="s">
        <v>82</v>
      </c>
      <c r="AW339" s="14" t="s">
        <v>35</v>
      </c>
      <c r="AX339" s="14" t="s">
        <v>74</v>
      </c>
      <c r="AY339" s="255" t="s">
        <v>156</v>
      </c>
    </row>
    <row r="340" s="15" customFormat="1">
      <c r="A340" s="15"/>
      <c r="B340" s="256"/>
      <c r="C340" s="257"/>
      <c r="D340" s="233" t="s">
        <v>169</v>
      </c>
      <c r="E340" s="258" t="s">
        <v>19</v>
      </c>
      <c r="F340" s="259" t="s">
        <v>172</v>
      </c>
      <c r="G340" s="257"/>
      <c r="H340" s="260">
        <v>5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169</v>
      </c>
      <c r="AU340" s="266" t="s">
        <v>82</v>
      </c>
      <c r="AV340" s="15" t="s">
        <v>163</v>
      </c>
      <c r="AW340" s="15" t="s">
        <v>35</v>
      </c>
      <c r="AX340" s="15" t="s">
        <v>80</v>
      </c>
      <c r="AY340" s="266" t="s">
        <v>156</v>
      </c>
    </row>
    <row r="341" s="12" customFormat="1" ht="22.8" customHeight="1">
      <c r="A341" s="12"/>
      <c r="B341" s="199"/>
      <c r="C341" s="200"/>
      <c r="D341" s="201" t="s">
        <v>73</v>
      </c>
      <c r="E341" s="213" t="s">
        <v>598</v>
      </c>
      <c r="F341" s="213" t="s">
        <v>599</v>
      </c>
      <c r="G341" s="200"/>
      <c r="H341" s="200"/>
      <c r="I341" s="203"/>
      <c r="J341" s="214">
        <f>BK341</f>
        <v>0</v>
      </c>
      <c r="K341" s="200"/>
      <c r="L341" s="205"/>
      <c r="M341" s="206"/>
      <c r="N341" s="207"/>
      <c r="O341" s="207"/>
      <c r="P341" s="208">
        <f>SUM(P342:P349)</f>
        <v>0</v>
      </c>
      <c r="Q341" s="207"/>
      <c r="R341" s="208">
        <f>SUM(R342:R349)</f>
        <v>0</v>
      </c>
      <c r="S341" s="207"/>
      <c r="T341" s="209">
        <f>SUM(T342:T349)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80</v>
      </c>
      <c r="AT341" s="211" t="s">
        <v>73</v>
      </c>
      <c r="AU341" s="211" t="s">
        <v>80</v>
      </c>
      <c r="AY341" s="210" t="s">
        <v>156</v>
      </c>
      <c r="BK341" s="212">
        <f>SUM(BK342:BK349)</f>
        <v>0</v>
      </c>
    </row>
    <row r="342" s="2" customFormat="1" ht="24.15" customHeight="1">
      <c r="A342" s="40"/>
      <c r="B342" s="41"/>
      <c r="C342" s="215" t="s">
        <v>1008</v>
      </c>
      <c r="D342" s="215" t="s">
        <v>158</v>
      </c>
      <c r="E342" s="216" t="s">
        <v>1009</v>
      </c>
      <c r="F342" s="217" t="s">
        <v>1010</v>
      </c>
      <c r="G342" s="218" t="s">
        <v>233</v>
      </c>
      <c r="H342" s="219">
        <v>3.1600000000000001</v>
      </c>
      <c r="I342" s="220"/>
      <c r="J342" s="221">
        <f>ROUND(I342*H342,2)</f>
        <v>0</v>
      </c>
      <c r="K342" s="217" t="s">
        <v>665</v>
      </c>
      <c r="L342" s="46"/>
      <c r="M342" s="222" t="s">
        <v>19</v>
      </c>
      <c r="N342" s="223" t="s">
        <v>45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163</v>
      </c>
      <c r="AT342" s="226" t="s">
        <v>158</v>
      </c>
      <c r="AU342" s="226" t="s">
        <v>82</v>
      </c>
      <c r="AY342" s="19" t="s">
        <v>156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163</v>
      </c>
      <c r="BM342" s="226" t="s">
        <v>1011</v>
      </c>
    </row>
    <row r="343" s="2" customFormat="1">
      <c r="A343" s="40"/>
      <c r="B343" s="41"/>
      <c r="C343" s="42"/>
      <c r="D343" s="228" t="s">
        <v>165</v>
      </c>
      <c r="E343" s="42"/>
      <c r="F343" s="229" t="s">
        <v>1012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165</v>
      </c>
      <c r="AU343" s="19" t="s">
        <v>82</v>
      </c>
    </row>
    <row r="344" s="2" customFormat="1" ht="24.15" customHeight="1">
      <c r="A344" s="40"/>
      <c r="B344" s="41"/>
      <c r="C344" s="215" t="s">
        <v>846</v>
      </c>
      <c r="D344" s="215" t="s">
        <v>158</v>
      </c>
      <c r="E344" s="216" t="s">
        <v>1013</v>
      </c>
      <c r="F344" s="217" t="s">
        <v>1014</v>
      </c>
      <c r="G344" s="218" t="s">
        <v>233</v>
      </c>
      <c r="H344" s="219">
        <v>15.800000000000001</v>
      </c>
      <c r="I344" s="220"/>
      <c r="J344" s="221">
        <f>ROUND(I344*H344,2)</f>
        <v>0</v>
      </c>
      <c r="K344" s="217" t="s">
        <v>665</v>
      </c>
      <c r="L344" s="46"/>
      <c r="M344" s="222" t="s">
        <v>19</v>
      </c>
      <c r="N344" s="223" t="s">
        <v>45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163</v>
      </c>
      <c r="AT344" s="226" t="s">
        <v>158</v>
      </c>
      <c r="AU344" s="226" t="s">
        <v>82</v>
      </c>
      <c r="AY344" s="19" t="s">
        <v>156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163</v>
      </c>
      <c r="BM344" s="226" t="s">
        <v>1015</v>
      </c>
    </row>
    <row r="345" s="2" customFormat="1">
      <c r="A345" s="40"/>
      <c r="B345" s="41"/>
      <c r="C345" s="42"/>
      <c r="D345" s="228" t="s">
        <v>165</v>
      </c>
      <c r="E345" s="42"/>
      <c r="F345" s="229" t="s">
        <v>1016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165</v>
      </c>
      <c r="AU345" s="19" t="s">
        <v>82</v>
      </c>
    </row>
    <row r="346" s="14" customFormat="1">
      <c r="A346" s="14"/>
      <c r="B346" s="245"/>
      <c r="C346" s="246"/>
      <c r="D346" s="233" t="s">
        <v>169</v>
      </c>
      <c r="E346" s="247" t="s">
        <v>19</v>
      </c>
      <c r="F346" s="248" t="s">
        <v>1017</v>
      </c>
      <c r="G346" s="246"/>
      <c r="H346" s="249">
        <v>15.800000000000001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169</v>
      </c>
      <c r="AU346" s="255" t="s">
        <v>82</v>
      </c>
      <c r="AV346" s="14" t="s">
        <v>82</v>
      </c>
      <c r="AW346" s="14" t="s">
        <v>35</v>
      </c>
      <c r="AX346" s="14" t="s">
        <v>74</v>
      </c>
      <c r="AY346" s="255" t="s">
        <v>156</v>
      </c>
    </row>
    <row r="347" s="15" customFormat="1">
      <c r="A347" s="15"/>
      <c r="B347" s="256"/>
      <c r="C347" s="257"/>
      <c r="D347" s="233" t="s">
        <v>169</v>
      </c>
      <c r="E347" s="258" t="s">
        <v>19</v>
      </c>
      <c r="F347" s="259" t="s">
        <v>172</v>
      </c>
      <c r="G347" s="257"/>
      <c r="H347" s="260">
        <v>15.800000000000001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169</v>
      </c>
      <c r="AU347" s="266" t="s">
        <v>82</v>
      </c>
      <c r="AV347" s="15" t="s">
        <v>163</v>
      </c>
      <c r="AW347" s="15" t="s">
        <v>35</v>
      </c>
      <c r="AX347" s="15" t="s">
        <v>80</v>
      </c>
      <c r="AY347" s="266" t="s">
        <v>156</v>
      </c>
    </row>
    <row r="348" s="2" customFormat="1" ht="24.15" customHeight="1">
      <c r="A348" s="40"/>
      <c r="B348" s="41"/>
      <c r="C348" s="215" t="s">
        <v>1018</v>
      </c>
      <c r="D348" s="215" t="s">
        <v>158</v>
      </c>
      <c r="E348" s="216" t="s">
        <v>1019</v>
      </c>
      <c r="F348" s="217" t="s">
        <v>1020</v>
      </c>
      <c r="G348" s="218" t="s">
        <v>233</v>
      </c>
      <c r="H348" s="219">
        <v>3.1600000000000001</v>
      </c>
      <c r="I348" s="220"/>
      <c r="J348" s="221">
        <f>ROUND(I348*H348,2)</f>
        <v>0</v>
      </c>
      <c r="K348" s="217" t="s">
        <v>665</v>
      </c>
      <c r="L348" s="46"/>
      <c r="M348" s="222" t="s">
        <v>19</v>
      </c>
      <c r="N348" s="223" t="s">
        <v>45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163</v>
      </c>
      <c r="AT348" s="226" t="s">
        <v>158</v>
      </c>
      <c r="AU348" s="226" t="s">
        <v>82</v>
      </c>
      <c r="AY348" s="19" t="s">
        <v>156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163</v>
      </c>
      <c r="BM348" s="226" t="s">
        <v>1021</v>
      </c>
    </row>
    <row r="349" s="2" customFormat="1">
      <c r="A349" s="40"/>
      <c r="B349" s="41"/>
      <c r="C349" s="42"/>
      <c r="D349" s="228" t="s">
        <v>165</v>
      </c>
      <c r="E349" s="42"/>
      <c r="F349" s="229" t="s">
        <v>1022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165</v>
      </c>
      <c r="AU349" s="19" t="s">
        <v>82</v>
      </c>
    </row>
    <row r="350" s="12" customFormat="1" ht="22.8" customHeight="1">
      <c r="A350" s="12"/>
      <c r="B350" s="199"/>
      <c r="C350" s="200"/>
      <c r="D350" s="201" t="s">
        <v>73</v>
      </c>
      <c r="E350" s="213" t="s">
        <v>622</v>
      </c>
      <c r="F350" s="213" t="s">
        <v>623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SUM(P351:P354)</f>
        <v>0</v>
      </c>
      <c r="Q350" s="207"/>
      <c r="R350" s="208">
        <f>SUM(R351:R354)</f>
        <v>0</v>
      </c>
      <c r="S350" s="207"/>
      <c r="T350" s="209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80</v>
      </c>
      <c r="AT350" s="211" t="s">
        <v>73</v>
      </c>
      <c r="AU350" s="211" t="s">
        <v>80</v>
      </c>
      <c r="AY350" s="210" t="s">
        <v>156</v>
      </c>
      <c r="BK350" s="212">
        <f>SUM(BK351:BK354)</f>
        <v>0</v>
      </c>
    </row>
    <row r="351" s="2" customFormat="1" ht="24.15" customHeight="1">
      <c r="A351" s="40"/>
      <c r="B351" s="41"/>
      <c r="C351" s="215" t="s">
        <v>325</v>
      </c>
      <c r="D351" s="215" t="s">
        <v>158</v>
      </c>
      <c r="E351" s="216" t="s">
        <v>625</v>
      </c>
      <c r="F351" s="217" t="s">
        <v>1023</v>
      </c>
      <c r="G351" s="218" t="s">
        <v>233</v>
      </c>
      <c r="H351" s="219">
        <v>340.30799999999999</v>
      </c>
      <c r="I351" s="220"/>
      <c r="J351" s="221">
        <f>ROUND(I351*H351,2)</f>
        <v>0</v>
      </c>
      <c r="K351" s="217" t="s">
        <v>665</v>
      </c>
      <c r="L351" s="46"/>
      <c r="M351" s="222" t="s">
        <v>19</v>
      </c>
      <c r="N351" s="223" t="s">
        <v>45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163</v>
      </c>
      <c r="AT351" s="226" t="s">
        <v>158</v>
      </c>
      <c r="AU351" s="226" t="s">
        <v>82</v>
      </c>
      <c r="AY351" s="19" t="s">
        <v>156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163</v>
      </c>
      <c r="BM351" s="226" t="s">
        <v>1024</v>
      </c>
    </row>
    <row r="352" s="2" customFormat="1">
      <c r="A352" s="40"/>
      <c r="B352" s="41"/>
      <c r="C352" s="42"/>
      <c r="D352" s="228" t="s">
        <v>165</v>
      </c>
      <c r="E352" s="42"/>
      <c r="F352" s="229" t="s">
        <v>1025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165</v>
      </c>
      <c r="AU352" s="19" t="s">
        <v>82</v>
      </c>
    </row>
    <row r="353" s="2" customFormat="1" ht="24.15" customHeight="1">
      <c r="A353" s="40"/>
      <c r="B353" s="41"/>
      <c r="C353" s="215" t="s">
        <v>1026</v>
      </c>
      <c r="D353" s="215" t="s">
        <v>158</v>
      </c>
      <c r="E353" s="216" t="s">
        <v>1027</v>
      </c>
      <c r="F353" s="217" t="s">
        <v>1028</v>
      </c>
      <c r="G353" s="218" t="s">
        <v>233</v>
      </c>
      <c r="H353" s="219">
        <v>15.706</v>
      </c>
      <c r="I353" s="220"/>
      <c r="J353" s="221">
        <f>ROUND(I353*H353,2)</f>
        <v>0</v>
      </c>
      <c r="K353" s="217" t="s">
        <v>665</v>
      </c>
      <c r="L353" s="46"/>
      <c r="M353" s="222" t="s">
        <v>19</v>
      </c>
      <c r="N353" s="223" t="s">
        <v>45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163</v>
      </c>
      <c r="AT353" s="226" t="s">
        <v>158</v>
      </c>
      <c r="AU353" s="226" t="s">
        <v>82</v>
      </c>
      <c r="AY353" s="19" t="s">
        <v>156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163</v>
      </c>
      <c r="BM353" s="226" t="s">
        <v>1029</v>
      </c>
    </row>
    <row r="354" s="2" customFormat="1">
      <c r="A354" s="40"/>
      <c r="B354" s="41"/>
      <c r="C354" s="42"/>
      <c r="D354" s="228" t="s">
        <v>165</v>
      </c>
      <c r="E354" s="42"/>
      <c r="F354" s="229" t="s">
        <v>1030</v>
      </c>
      <c r="G354" s="42"/>
      <c r="H354" s="42"/>
      <c r="I354" s="230"/>
      <c r="J354" s="42"/>
      <c r="K354" s="42"/>
      <c r="L354" s="46"/>
      <c r="M354" s="293"/>
      <c r="N354" s="294"/>
      <c r="O354" s="279"/>
      <c r="P354" s="279"/>
      <c r="Q354" s="279"/>
      <c r="R354" s="279"/>
      <c r="S354" s="279"/>
      <c r="T354" s="295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165</v>
      </c>
      <c r="AU354" s="19" t="s">
        <v>82</v>
      </c>
    </row>
    <row r="355" s="2" customFormat="1" ht="6.96" customHeight="1">
      <c r="A355" s="40"/>
      <c r="B355" s="61"/>
      <c r="C355" s="62"/>
      <c r="D355" s="62"/>
      <c r="E355" s="62"/>
      <c r="F355" s="62"/>
      <c r="G355" s="62"/>
      <c r="H355" s="62"/>
      <c r="I355" s="62"/>
      <c r="J355" s="62"/>
      <c r="K355" s="62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OsVOxLqEl56EJ4053uh35I2oSC1ZBoOxJWEZ+wRzoAGdpAGkgP9TnBQ8vKlxOQLVr+xj3maeNG5R/Jg2xz8Ntg==" hashValue="3VeS5dLwZZiXFmXvBFWt1r457yb+fxy7lGQRnKF/j+NwngTh3dXc/iHMq1mgHxaSfXtped1si13ILCAmAqIbbQ==" algorithmName="SHA-512" password="CC35"/>
  <autoFilter ref="C92:K3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3106171"/>
    <hyperlink ref="F102" r:id="rId2" display="https://podminky.urs.cz/item/CS_URS_2024_01/113107183"/>
    <hyperlink ref="F107" r:id="rId3" display="https://podminky.urs.cz/item/CS_URS_2024_01/113107222"/>
    <hyperlink ref="F112" r:id="rId4" display="https://podminky.urs.cz/item/CS_URS_2024_01/113107223"/>
    <hyperlink ref="F118" r:id="rId5" display="https://podminky.urs.cz/item/CS_URS_2024_01/113201111"/>
    <hyperlink ref="F122" r:id="rId6" display="https://podminky.urs.cz/item/CS_URS_2024_01/113201112"/>
    <hyperlink ref="F126" r:id="rId7" display="https://podminky.urs.cz/item/CS_URS_2024_01/119001401"/>
    <hyperlink ref="F131" r:id="rId8" display="https://podminky.urs.cz/item/CS_URS_2024_01/119001411"/>
    <hyperlink ref="F136" r:id="rId9" display="https://podminky.urs.cz/item/CS_URS_2024_01/119001421"/>
    <hyperlink ref="F141" r:id="rId10" display="https://podminky.urs.cz/item/CS_URS_2024_01/120001101"/>
    <hyperlink ref="F147" r:id="rId11" display="https://podminky.urs.cz/item/CS_URS_2024_01/132254204"/>
    <hyperlink ref="F156" r:id="rId12" display="https://podminky.urs.cz/item/CS_URS_2024_01/132354204"/>
    <hyperlink ref="F158" r:id="rId13" display="https://podminky.urs.cz/item/CS_URS_2024_01/151101101"/>
    <hyperlink ref="F163" r:id="rId14" display="https://podminky.urs.cz/item/CS_URS_2024_01/151101111"/>
    <hyperlink ref="F165" r:id="rId15" display="https://podminky.urs.cz/item/CS_URS_2024_01/162551108"/>
    <hyperlink ref="F169" r:id="rId16" display="https://podminky.urs.cz/item/CS_URS_2024_01/167151111"/>
    <hyperlink ref="F181" r:id="rId17" display="https://podminky.urs.cz/item/CS_URS_2024_01/174101101"/>
    <hyperlink ref="F191" r:id="rId18" display="https://podminky.urs.cz/item/CS_URS_2024_01/175151101"/>
    <hyperlink ref="F203" r:id="rId19" display="https://podminky.urs.cz/item/CS_URS_2024_01/451572111"/>
    <hyperlink ref="F212" r:id="rId20" display="https://podminky.urs.cz/item/CS_URS_2024_01/564851013"/>
    <hyperlink ref="F220" r:id="rId21" display="https://podminky.urs.cz/item/CS_URS_2024_01/565145101"/>
    <hyperlink ref="F224" r:id="rId22" display="https://podminky.urs.cz/item/CS_URS_2024_01/567130113"/>
    <hyperlink ref="F228" r:id="rId23" display="https://podminky.urs.cz/item/CS_URS_2024_01/577134031"/>
    <hyperlink ref="F236" r:id="rId24" display="https://podminky.urs.cz/item/CS_URS_2024_01/851241131"/>
    <hyperlink ref="F242" r:id="rId25" display="https://podminky.urs.cz/item/CS_URS_2024_01/851261131"/>
    <hyperlink ref="F250" r:id="rId26" display="https://podminky.urs.cz/item/CS_URS_2024_01/857241131"/>
    <hyperlink ref="F253" r:id="rId27" display="https://podminky.urs.cz/item/CS_URS_2024_01/857242122"/>
    <hyperlink ref="F260" r:id="rId28" display="https://podminky.urs.cz/item/CS_URS_2024_01/857261131"/>
    <hyperlink ref="F265" r:id="rId29" display="https://podminky.urs.cz/item/CS_URS_2024_01/857262122"/>
    <hyperlink ref="F271" r:id="rId30" display="https://podminky.urs.cz/item/CS_URS_2024_01/857263131"/>
    <hyperlink ref="F274" r:id="rId31" display="https://podminky.urs.cz/item/CS_URS_2024_01/857264122"/>
    <hyperlink ref="F277" r:id="rId32" display="https://podminky.urs.cz/item/CS_URS_2024_01/871161211"/>
    <hyperlink ref="F282" r:id="rId33" display="https://podminky.urs.cz/item/CS_URS_2024_01/879161111"/>
    <hyperlink ref="F285" r:id="rId34" display="https://podminky.urs.cz/item/CS_URS_2024_01/891161324"/>
    <hyperlink ref="F289" r:id="rId35" display="https://podminky.urs.cz/item/CS_URS_2024_01/891241112"/>
    <hyperlink ref="F293" r:id="rId36" display="https://podminky.urs.cz/item/CS_URS_2024_01/891247112"/>
    <hyperlink ref="F297" r:id="rId37" display="https://podminky.urs.cz/item/CS_URS_2024_01/891269111"/>
    <hyperlink ref="F300" r:id="rId38" display="https://podminky.urs.cz/item/CS_URS_2024_01/891261112"/>
    <hyperlink ref="F304" r:id="rId39" display="https://podminky.urs.cz/item/CS_URS_2024_01/892241111"/>
    <hyperlink ref="F306" r:id="rId40" display="https://podminky.urs.cz/item/CS_URS_2024_01/892271111"/>
    <hyperlink ref="F308" r:id="rId41" display="https://podminky.urs.cz/item/CS_URS_2024_01/892273122"/>
    <hyperlink ref="F312" r:id="rId42" display="https://podminky.urs.cz/item/CS_URS_2024_01/892372111"/>
    <hyperlink ref="F321" r:id="rId43" display="https://podminky.urs.cz/item/CS_URS_2024_01/899722113"/>
    <hyperlink ref="F325" r:id="rId44" display="https://podminky.urs.cz/item/CS_URS_2024_01/916131113"/>
    <hyperlink ref="F330" r:id="rId45" display="https://podminky.urs.cz/item/CS_URS_2024_01/919732211"/>
    <hyperlink ref="F334" r:id="rId46" display="https://podminky.urs.cz/item/CS_URS_2024_01/919735112"/>
    <hyperlink ref="F336" r:id="rId47" display="https://podminky.urs.cz/item/CS_URS_2024_01/979024443"/>
    <hyperlink ref="F338" r:id="rId48" display="https://podminky.urs.cz/item/CS_URS_2024_01/979054442"/>
    <hyperlink ref="F343" r:id="rId49" display="https://podminky.urs.cz/item/CS_URS_2024_01/997221551"/>
    <hyperlink ref="F345" r:id="rId50" display="https://podminky.urs.cz/item/CS_URS_2024_01/997221559"/>
    <hyperlink ref="F349" r:id="rId51" display="https://podminky.urs.cz/item/CS_URS_2024_01/997221645"/>
    <hyperlink ref="F352" r:id="rId52" display="https://podminky.urs.cz/item/CS_URS_2024_01/998225111"/>
    <hyperlink ref="F354" r:id="rId53" display="https://podminky.urs.cz/item/CS_URS_2024_01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661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662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663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ROUND((SUM(BE90:BE134)),  2)</f>
        <v>0</v>
      </c>
      <c r="G35" s="40"/>
      <c r="H35" s="40"/>
      <c r="I35" s="160">
        <v>0.20999999999999999</v>
      </c>
      <c r="J35" s="159">
        <f>ROUND(((SUM(BE90:BE134))*I35),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ROUND((SUM(BF90:BF134)),  2)</f>
        <v>0</v>
      </c>
      <c r="G36" s="40"/>
      <c r="H36" s="40"/>
      <c r="I36" s="160">
        <v>0.12</v>
      </c>
      <c r="J36" s="159">
        <f>ROUND(((SUM(BF90:BF134))*I36),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ROUND((SUM(BG90:BG134)),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ROUND((SUM(BH90:BH134)),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ROUND((SUM(BI90:BI134)),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301-1 - OPRAVY NA KANALIZACI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Ing. Smolařová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Šumavské vodovody a kanalizace a.s.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132</v>
      </c>
      <c r="E66" s="185"/>
      <c r="F66" s="185"/>
      <c r="G66" s="185"/>
      <c r="H66" s="185"/>
      <c r="I66" s="185"/>
      <c r="J66" s="186">
        <f>J102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134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137</v>
      </c>
      <c r="E68" s="185"/>
      <c r="F68" s="185"/>
      <c r="G68" s="185"/>
      <c r="H68" s="185"/>
      <c r="I68" s="185"/>
      <c r="J68" s="186">
        <f>J132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141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komunikací, výměna vodovodu a opravy na kanalizaci v Klatovech 2025, 1.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122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301-1 - OPRAVY NA KANALIZACI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2. 12. 2024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Klatovy</v>
      </c>
      <c r="G86" s="42"/>
      <c r="H86" s="42"/>
      <c r="I86" s="34" t="s">
        <v>33</v>
      </c>
      <c r="J86" s="38" t="str">
        <f>E23</f>
        <v>Ing. Smolařová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Šumavské vodovody a kanalizace a.s.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142</v>
      </c>
      <c r="D89" s="191" t="s">
        <v>59</v>
      </c>
      <c r="E89" s="191" t="s">
        <v>55</v>
      </c>
      <c r="F89" s="191" t="s">
        <v>56</v>
      </c>
      <c r="G89" s="191" t="s">
        <v>143</v>
      </c>
      <c r="H89" s="191" t="s">
        <v>144</v>
      </c>
      <c r="I89" s="191" t="s">
        <v>145</v>
      </c>
      <c r="J89" s="191" t="s">
        <v>127</v>
      </c>
      <c r="K89" s="192" t="s">
        <v>146</v>
      </c>
      <c r="L89" s="193"/>
      <c r="M89" s="94" t="s">
        <v>19</v>
      </c>
      <c r="N89" s="95" t="s">
        <v>44</v>
      </c>
      <c r="O89" s="95" t="s">
        <v>147</v>
      </c>
      <c r="P89" s="95" t="s">
        <v>148</v>
      </c>
      <c r="Q89" s="95" t="s">
        <v>149</v>
      </c>
      <c r="R89" s="95" t="s">
        <v>150</v>
      </c>
      <c r="S89" s="95" t="s">
        <v>151</v>
      </c>
      <c r="T89" s="96" t="s">
        <v>152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153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128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154</v>
      </c>
      <c r="F91" s="202" t="s">
        <v>155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P92+P102+P108+P132</f>
        <v>0</v>
      </c>
      <c r="Q91" s="207"/>
      <c r="R91" s="208">
        <f>R92+R102+R108+R132</f>
        <v>0</v>
      </c>
      <c r="S91" s="207"/>
      <c r="T91" s="209">
        <f>T92+T102+T108+T132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73</v>
      </c>
      <c r="AU91" s="211" t="s">
        <v>74</v>
      </c>
      <c r="AY91" s="210" t="s">
        <v>156</v>
      </c>
      <c r="BK91" s="212">
        <f>BK92+BK102+BK108+BK132</f>
        <v>0</v>
      </c>
    </row>
    <row r="92" s="12" customFormat="1" ht="22.8" customHeight="1">
      <c r="A92" s="12"/>
      <c r="B92" s="199"/>
      <c r="C92" s="200"/>
      <c r="D92" s="201" t="s">
        <v>73</v>
      </c>
      <c r="E92" s="213" t="s">
        <v>178</v>
      </c>
      <c r="F92" s="213" t="s">
        <v>1033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SUM(P93:P101)</f>
        <v>0</v>
      </c>
      <c r="Q92" s="207"/>
      <c r="R92" s="208">
        <f>SUM(R93:R101)</f>
        <v>0</v>
      </c>
      <c r="S92" s="207"/>
      <c r="T92" s="209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73</v>
      </c>
      <c r="AU92" s="211" t="s">
        <v>80</v>
      </c>
      <c r="AY92" s="210" t="s">
        <v>156</v>
      </c>
      <c r="BK92" s="212">
        <f>SUM(BK93:BK101)</f>
        <v>0</v>
      </c>
    </row>
    <row r="93" s="2" customFormat="1" ht="16.5" customHeight="1">
      <c r="A93" s="40"/>
      <c r="B93" s="41"/>
      <c r="C93" s="215" t="s">
        <v>80</v>
      </c>
      <c r="D93" s="215" t="s">
        <v>158</v>
      </c>
      <c r="E93" s="216" t="s">
        <v>1034</v>
      </c>
      <c r="F93" s="217" t="s">
        <v>1035</v>
      </c>
      <c r="G93" s="218" t="s">
        <v>214</v>
      </c>
      <c r="H93" s="219">
        <v>344</v>
      </c>
      <c r="I93" s="220"/>
      <c r="J93" s="221">
        <f>ROUND(I93*H93,2)</f>
        <v>0</v>
      </c>
      <c r="K93" s="217" t="s">
        <v>665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163</v>
      </c>
      <c r="AT93" s="226" t="s">
        <v>158</v>
      </c>
      <c r="AU93" s="226" t="s">
        <v>82</v>
      </c>
      <c r="AY93" s="19" t="s">
        <v>156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163</v>
      </c>
      <c r="BM93" s="226" t="s">
        <v>82</v>
      </c>
    </row>
    <row r="94" s="2" customFormat="1">
      <c r="A94" s="40"/>
      <c r="B94" s="41"/>
      <c r="C94" s="42"/>
      <c r="D94" s="228" t="s">
        <v>165</v>
      </c>
      <c r="E94" s="42"/>
      <c r="F94" s="229" t="s">
        <v>1036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165</v>
      </c>
      <c r="AU94" s="19" t="s">
        <v>82</v>
      </c>
    </row>
    <row r="95" s="2" customFormat="1" ht="16.5" customHeight="1">
      <c r="A95" s="40"/>
      <c r="B95" s="41"/>
      <c r="C95" s="215" t="s">
        <v>82</v>
      </c>
      <c r="D95" s="215" t="s">
        <v>158</v>
      </c>
      <c r="E95" s="216" t="s">
        <v>1037</v>
      </c>
      <c r="F95" s="217" t="s">
        <v>1038</v>
      </c>
      <c r="G95" s="218" t="s">
        <v>214</v>
      </c>
      <c r="H95" s="219">
        <v>344</v>
      </c>
      <c r="I95" s="220"/>
      <c r="J95" s="221">
        <f>ROUND(I95*H95,2)</f>
        <v>0</v>
      </c>
      <c r="K95" s="217" t="s">
        <v>665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163</v>
      </c>
      <c r="AT95" s="226" t="s">
        <v>158</v>
      </c>
      <c r="AU95" s="226" t="s">
        <v>82</v>
      </c>
      <c r="AY95" s="19" t="s">
        <v>156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163</v>
      </c>
      <c r="BM95" s="226" t="s">
        <v>163</v>
      </c>
    </row>
    <row r="96" s="2" customFormat="1">
      <c r="A96" s="40"/>
      <c r="B96" s="41"/>
      <c r="C96" s="42"/>
      <c r="D96" s="228" t="s">
        <v>165</v>
      </c>
      <c r="E96" s="42"/>
      <c r="F96" s="229" t="s">
        <v>1039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165</v>
      </c>
      <c r="AU96" s="19" t="s">
        <v>82</v>
      </c>
    </row>
    <row r="97" s="2" customFormat="1" ht="21.75" customHeight="1">
      <c r="A97" s="40"/>
      <c r="B97" s="41"/>
      <c r="C97" s="215" t="s">
        <v>178</v>
      </c>
      <c r="D97" s="215" t="s">
        <v>158</v>
      </c>
      <c r="E97" s="216" t="s">
        <v>1040</v>
      </c>
      <c r="F97" s="217" t="s">
        <v>1041</v>
      </c>
      <c r="G97" s="218" t="s">
        <v>105</v>
      </c>
      <c r="H97" s="219">
        <v>5.9749999999999996</v>
      </c>
      <c r="I97" s="220"/>
      <c r="J97" s="221">
        <f>ROUND(I97*H97,2)</f>
        <v>0</v>
      </c>
      <c r="K97" s="217" t="s">
        <v>665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163</v>
      </c>
      <c r="AT97" s="226" t="s">
        <v>158</v>
      </c>
      <c r="AU97" s="226" t="s">
        <v>82</v>
      </c>
      <c r="AY97" s="19" t="s">
        <v>156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163</v>
      </c>
      <c r="BM97" s="226" t="s">
        <v>200</v>
      </c>
    </row>
    <row r="98" s="2" customFormat="1">
      <c r="A98" s="40"/>
      <c r="B98" s="41"/>
      <c r="C98" s="42"/>
      <c r="D98" s="228" t="s">
        <v>165</v>
      </c>
      <c r="E98" s="42"/>
      <c r="F98" s="229" t="s">
        <v>1042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165</v>
      </c>
      <c r="AU98" s="19" t="s">
        <v>82</v>
      </c>
    </row>
    <row r="99" s="14" customFormat="1">
      <c r="A99" s="14"/>
      <c r="B99" s="245"/>
      <c r="C99" s="246"/>
      <c r="D99" s="233" t="s">
        <v>169</v>
      </c>
      <c r="E99" s="247" t="s">
        <v>19</v>
      </c>
      <c r="F99" s="248" t="s">
        <v>1043</v>
      </c>
      <c r="G99" s="246"/>
      <c r="H99" s="249">
        <v>2.9249999999999998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169</v>
      </c>
      <c r="AU99" s="255" t="s">
        <v>82</v>
      </c>
      <c r="AV99" s="14" t="s">
        <v>82</v>
      </c>
      <c r="AW99" s="14" t="s">
        <v>35</v>
      </c>
      <c r="AX99" s="14" t="s">
        <v>74</v>
      </c>
      <c r="AY99" s="255" t="s">
        <v>156</v>
      </c>
    </row>
    <row r="100" s="14" customFormat="1">
      <c r="A100" s="14"/>
      <c r="B100" s="245"/>
      <c r="C100" s="246"/>
      <c r="D100" s="233" t="s">
        <v>169</v>
      </c>
      <c r="E100" s="247" t="s">
        <v>19</v>
      </c>
      <c r="F100" s="248" t="s">
        <v>1044</v>
      </c>
      <c r="G100" s="246"/>
      <c r="H100" s="249">
        <v>3.0499999999999998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169</v>
      </c>
      <c r="AU100" s="255" t="s">
        <v>82</v>
      </c>
      <c r="AV100" s="14" t="s">
        <v>82</v>
      </c>
      <c r="AW100" s="14" t="s">
        <v>35</v>
      </c>
      <c r="AX100" s="14" t="s">
        <v>74</v>
      </c>
      <c r="AY100" s="255" t="s">
        <v>156</v>
      </c>
    </row>
    <row r="101" s="15" customFormat="1">
      <c r="A101" s="15"/>
      <c r="B101" s="256"/>
      <c r="C101" s="257"/>
      <c r="D101" s="233" t="s">
        <v>169</v>
      </c>
      <c r="E101" s="258" t="s">
        <v>19</v>
      </c>
      <c r="F101" s="259" t="s">
        <v>172</v>
      </c>
      <c r="G101" s="257"/>
      <c r="H101" s="260">
        <v>5.9749999999999996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169</v>
      </c>
      <c r="AU101" s="266" t="s">
        <v>82</v>
      </c>
      <c r="AV101" s="15" t="s">
        <v>163</v>
      </c>
      <c r="AW101" s="15" t="s">
        <v>35</v>
      </c>
      <c r="AX101" s="15" t="s">
        <v>80</v>
      </c>
      <c r="AY101" s="266" t="s">
        <v>156</v>
      </c>
    </row>
    <row r="102" s="12" customFormat="1" ht="22.8" customHeight="1">
      <c r="A102" s="12"/>
      <c r="B102" s="199"/>
      <c r="C102" s="200"/>
      <c r="D102" s="201" t="s">
        <v>73</v>
      </c>
      <c r="E102" s="213" t="s">
        <v>163</v>
      </c>
      <c r="F102" s="213" t="s">
        <v>333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SUM(P103:P107)</f>
        <v>0</v>
      </c>
      <c r="Q102" s="207"/>
      <c r="R102" s="208">
        <f>SUM(R103:R107)</f>
        <v>0</v>
      </c>
      <c r="S102" s="207"/>
      <c r="T102" s="209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73</v>
      </c>
      <c r="AU102" s="211" t="s">
        <v>80</v>
      </c>
      <c r="AY102" s="210" t="s">
        <v>156</v>
      </c>
      <c r="BK102" s="212">
        <f>SUM(BK103:BK107)</f>
        <v>0</v>
      </c>
    </row>
    <row r="103" s="2" customFormat="1" ht="16.5" customHeight="1">
      <c r="A103" s="40"/>
      <c r="B103" s="41"/>
      <c r="C103" s="215" t="s">
        <v>163</v>
      </c>
      <c r="D103" s="215" t="s">
        <v>158</v>
      </c>
      <c r="E103" s="216" t="s">
        <v>1045</v>
      </c>
      <c r="F103" s="217" t="s">
        <v>1046</v>
      </c>
      <c r="G103" s="218" t="s">
        <v>445</v>
      </c>
      <c r="H103" s="219">
        <v>7</v>
      </c>
      <c r="I103" s="220"/>
      <c r="J103" s="221">
        <f>ROUND(I103*H103,2)</f>
        <v>0</v>
      </c>
      <c r="K103" s="217" t="s">
        <v>665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163</v>
      </c>
      <c r="AT103" s="226" t="s">
        <v>158</v>
      </c>
      <c r="AU103" s="226" t="s">
        <v>82</v>
      </c>
      <c r="AY103" s="19" t="s">
        <v>156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163</v>
      </c>
      <c r="BM103" s="226" t="s">
        <v>211</v>
      </c>
    </row>
    <row r="104" s="2" customFormat="1">
      <c r="A104" s="40"/>
      <c r="B104" s="41"/>
      <c r="C104" s="42"/>
      <c r="D104" s="228" t="s">
        <v>165</v>
      </c>
      <c r="E104" s="42"/>
      <c r="F104" s="229" t="s">
        <v>1047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165</v>
      </c>
      <c r="AU104" s="19" t="s">
        <v>82</v>
      </c>
    </row>
    <row r="105" s="2" customFormat="1" ht="16.5" customHeight="1">
      <c r="A105" s="40"/>
      <c r="B105" s="41"/>
      <c r="C105" s="267" t="s">
        <v>192</v>
      </c>
      <c r="D105" s="267" t="s">
        <v>275</v>
      </c>
      <c r="E105" s="268" t="s">
        <v>1048</v>
      </c>
      <c r="F105" s="269" t="s">
        <v>1049</v>
      </c>
      <c r="G105" s="270" t="s">
        <v>445</v>
      </c>
      <c r="H105" s="271">
        <v>1</v>
      </c>
      <c r="I105" s="272"/>
      <c r="J105" s="273">
        <f>ROUND(I105*H105,2)</f>
        <v>0</v>
      </c>
      <c r="K105" s="269" t="s">
        <v>665</v>
      </c>
      <c r="L105" s="274"/>
      <c r="M105" s="275" t="s">
        <v>19</v>
      </c>
      <c r="N105" s="276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211</v>
      </c>
      <c r="AT105" s="226" t="s">
        <v>275</v>
      </c>
      <c r="AU105" s="226" t="s">
        <v>82</v>
      </c>
      <c r="AY105" s="19" t="s">
        <v>156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163</v>
      </c>
      <c r="BM105" s="226" t="s">
        <v>226</v>
      </c>
    </row>
    <row r="106" s="2" customFormat="1" ht="16.5" customHeight="1">
      <c r="A106" s="40"/>
      <c r="B106" s="41"/>
      <c r="C106" s="267" t="s">
        <v>200</v>
      </c>
      <c r="D106" s="267" t="s">
        <v>275</v>
      </c>
      <c r="E106" s="268" t="s">
        <v>1050</v>
      </c>
      <c r="F106" s="269" t="s">
        <v>1051</v>
      </c>
      <c r="G106" s="270" t="s">
        <v>445</v>
      </c>
      <c r="H106" s="271">
        <v>1</v>
      </c>
      <c r="I106" s="272"/>
      <c r="J106" s="273">
        <f>ROUND(I106*H106,2)</f>
        <v>0</v>
      </c>
      <c r="K106" s="269" t="s">
        <v>665</v>
      </c>
      <c r="L106" s="274"/>
      <c r="M106" s="275" t="s">
        <v>19</v>
      </c>
      <c r="N106" s="276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211</v>
      </c>
      <c r="AT106" s="226" t="s">
        <v>275</v>
      </c>
      <c r="AU106" s="226" t="s">
        <v>82</v>
      </c>
      <c r="AY106" s="19" t="s">
        <v>156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163</v>
      </c>
      <c r="BM106" s="226" t="s">
        <v>8</v>
      </c>
    </row>
    <row r="107" s="2" customFormat="1" ht="16.5" customHeight="1">
      <c r="A107" s="40"/>
      <c r="B107" s="41"/>
      <c r="C107" s="267" t="s">
        <v>205</v>
      </c>
      <c r="D107" s="267" t="s">
        <v>275</v>
      </c>
      <c r="E107" s="268" t="s">
        <v>1052</v>
      </c>
      <c r="F107" s="269" t="s">
        <v>1053</v>
      </c>
      <c r="G107" s="270" t="s">
        <v>445</v>
      </c>
      <c r="H107" s="271">
        <v>5</v>
      </c>
      <c r="I107" s="272"/>
      <c r="J107" s="273">
        <f>ROUND(I107*H107,2)</f>
        <v>0</v>
      </c>
      <c r="K107" s="269" t="s">
        <v>665</v>
      </c>
      <c r="L107" s="274"/>
      <c r="M107" s="275" t="s">
        <v>19</v>
      </c>
      <c r="N107" s="276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211</v>
      </c>
      <c r="AT107" s="226" t="s">
        <v>275</v>
      </c>
      <c r="AU107" s="226" t="s">
        <v>82</v>
      </c>
      <c r="AY107" s="19" t="s">
        <v>156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163</v>
      </c>
      <c r="BM107" s="226" t="s">
        <v>264</v>
      </c>
    </row>
    <row r="108" s="12" customFormat="1" ht="22.8" customHeight="1">
      <c r="A108" s="12"/>
      <c r="B108" s="199"/>
      <c r="C108" s="200"/>
      <c r="D108" s="201" t="s">
        <v>73</v>
      </c>
      <c r="E108" s="213" t="s">
        <v>211</v>
      </c>
      <c r="F108" s="213" t="s">
        <v>425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SUM(P109:P131)</f>
        <v>0</v>
      </c>
      <c r="Q108" s="207"/>
      <c r="R108" s="208">
        <f>SUM(R109:R131)</f>
        <v>0</v>
      </c>
      <c r="S108" s="207"/>
      <c r="T108" s="209">
        <f>SUM(T109:T131)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73</v>
      </c>
      <c r="AU108" s="211" t="s">
        <v>80</v>
      </c>
      <c r="AY108" s="210" t="s">
        <v>156</v>
      </c>
      <c r="BK108" s="212">
        <f>SUM(BK109:BK131)</f>
        <v>0</v>
      </c>
    </row>
    <row r="109" s="2" customFormat="1" ht="24.15" customHeight="1">
      <c r="A109" s="40"/>
      <c r="B109" s="41"/>
      <c r="C109" s="215" t="s">
        <v>211</v>
      </c>
      <c r="D109" s="215" t="s">
        <v>158</v>
      </c>
      <c r="E109" s="216" t="s">
        <v>1054</v>
      </c>
      <c r="F109" s="217" t="s">
        <v>1055</v>
      </c>
      <c r="G109" s="218" t="s">
        <v>445</v>
      </c>
      <c r="H109" s="219">
        <v>2</v>
      </c>
      <c r="I109" s="220"/>
      <c r="J109" s="221">
        <f>ROUND(I109*H109,2)</f>
        <v>0</v>
      </c>
      <c r="K109" s="217" t="s">
        <v>665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163</v>
      </c>
      <c r="AT109" s="226" t="s">
        <v>158</v>
      </c>
      <c r="AU109" s="226" t="s">
        <v>82</v>
      </c>
      <c r="AY109" s="19" t="s">
        <v>156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163</v>
      </c>
      <c r="BM109" s="226" t="s">
        <v>274</v>
      </c>
    </row>
    <row r="110" s="2" customFormat="1">
      <c r="A110" s="40"/>
      <c r="B110" s="41"/>
      <c r="C110" s="42"/>
      <c r="D110" s="228" t="s">
        <v>165</v>
      </c>
      <c r="E110" s="42"/>
      <c r="F110" s="229" t="s">
        <v>1056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165</v>
      </c>
      <c r="AU110" s="19" t="s">
        <v>82</v>
      </c>
    </row>
    <row r="111" s="14" customFormat="1">
      <c r="A111" s="14"/>
      <c r="B111" s="245"/>
      <c r="C111" s="246"/>
      <c r="D111" s="233" t="s">
        <v>169</v>
      </c>
      <c r="E111" s="247" t="s">
        <v>19</v>
      </c>
      <c r="F111" s="248" t="s">
        <v>1057</v>
      </c>
      <c r="G111" s="246"/>
      <c r="H111" s="249">
        <v>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169</v>
      </c>
      <c r="AU111" s="255" t="s">
        <v>82</v>
      </c>
      <c r="AV111" s="14" t="s">
        <v>82</v>
      </c>
      <c r="AW111" s="14" t="s">
        <v>35</v>
      </c>
      <c r="AX111" s="14" t="s">
        <v>74</v>
      </c>
      <c r="AY111" s="255" t="s">
        <v>156</v>
      </c>
    </row>
    <row r="112" s="15" customFormat="1">
      <c r="A112" s="15"/>
      <c r="B112" s="256"/>
      <c r="C112" s="257"/>
      <c r="D112" s="233" t="s">
        <v>169</v>
      </c>
      <c r="E112" s="258" t="s">
        <v>19</v>
      </c>
      <c r="F112" s="259" t="s">
        <v>172</v>
      </c>
      <c r="G112" s="257"/>
      <c r="H112" s="260">
        <v>2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169</v>
      </c>
      <c r="AU112" s="266" t="s">
        <v>82</v>
      </c>
      <c r="AV112" s="15" t="s">
        <v>163</v>
      </c>
      <c r="AW112" s="15" t="s">
        <v>35</v>
      </c>
      <c r="AX112" s="15" t="s">
        <v>80</v>
      </c>
      <c r="AY112" s="266" t="s">
        <v>156</v>
      </c>
    </row>
    <row r="113" s="2" customFormat="1" ht="16.5" customHeight="1">
      <c r="A113" s="40"/>
      <c r="B113" s="41"/>
      <c r="C113" s="267" t="s">
        <v>220</v>
      </c>
      <c r="D113" s="267" t="s">
        <v>275</v>
      </c>
      <c r="E113" s="268" t="s">
        <v>1058</v>
      </c>
      <c r="F113" s="269" t="s">
        <v>1059</v>
      </c>
      <c r="G113" s="270" t="s">
        <v>445</v>
      </c>
      <c r="H113" s="271">
        <v>2</v>
      </c>
      <c r="I113" s="272"/>
      <c r="J113" s="273">
        <f>ROUND(I113*H113,2)</f>
        <v>0</v>
      </c>
      <c r="K113" s="269" t="s">
        <v>665</v>
      </c>
      <c r="L113" s="274"/>
      <c r="M113" s="275" t="s">
        <v>19</v>
      </c>
      <c r="N113" s="276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211</v>
      </c>
      <c r="AT113" s="226" t="s">
        <v>275</v>
      </c>
      <c r="AU113" s="226" t="s">
        <v>82</v>
      </c>
      <c r="AY113" s="19" t="s">
        <v>156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163</v>
      </c>
      <c r="BM113" s="226" t="s">
        <v>289</v>
      </c>
    </row>
    <row r="114" s="2" customFormat="1" ht="16.5" customHeight="1">
      <c r="A114" s="40"/>
      <c r="B114" s="41"/>
      <c r="C114" s="267" t="s">
        <v>226</v>
      </c>
      <c r="D114" s="267" t="s">
        <v>275</v>
      </c>
      <c r="E114" s="268" t="s">
        <v>1060</v>
      </c>
      <c r="F114" s="269" t="s">
        <v>1061</v>
      </c>
      <c r="G114" s="270" t="s">
        <v>445</v>
      </c>
      <c r="H114" s="271">
        <v>2</v>
      </c>
      <c r="I114" s="272"/>
      <c r="J114" s="273">
        <f>ROUND(I114*H114,2)</f>
        <v>0</v>
      </c>
      <c r="K114" s="269" t="s">
        <v>665</v>
      </c>
      <c r="L114" s="274"/>
      <c r="M114" s="275" t="s">
        <v>19</v>
      </c>
      <c r="N114" s="276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211</v>
      </c>
      <c r="AT114" s="226" t="s">
        <v>275</v>
      </c>
      <c r="AU114" s="226" t="s">
        <v>82</v>
      </c>
      <c r="AY114" s="19" t="s">
        <v>156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163</v>
      </c>
      <c r="BM114" s="226" t="s">
        <v>301</v>
      </c>
    </row>
    <row r="115" s="2" customFormat="1" ht="16.5" customHeight="1">
      <c r="A115" s="40"/>
      <c r="B115" s="41"/>
      <c r="C115" s="267" t="s">
        <v>225</v>
      </c>
      <c r="D115" s="267" t="s">
        <v>275</v>
      </c>
      <c r="E115" s="268" t="s">
        <v>1062</v>
      </c>
      <c r="F115" s="269" t="s">
        <v>1063</v>
      </c>
      <c r="G115" s="270" t="s">
        <v>445</v>
      </c>
      <c r="H115" s="271">
        <v>2</v>
      </c>
      <c r="I115" s="272"/>
      <c r="J115" s="273">
        <f>ROUND(I115*H115,2)</f>
        <v>0</v>
      </c>
      <c r="K115" s="269" t="s">
        <v>665</v>
      </c>
      <c r="L115" s="274"/>
      <c r="M115" s="275" t="s">
        <v>19</v>
      </c>
      <c r="N115" s="276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211</v>
      </c>
      <c r="AT115" s="226" t="s">
        <v>275</v>
      </c>
      <c r="AU115" s="226" t="s">
        <v>82</v>
      </c>
      <c r="AY115" s="19" t="s">
        <v>156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163</v>
      </c>
      <c r="BM115" s="226" t="s">
        <v>327</v>
      </c>
    </row>
    <row r="116" s="2" customFormat="1" ht="24.15" customHeight="1">
      <c r="A116" s="40"/>
      <c r="B116" s="41"/>
      <c r="C116" s="215" t="s">
        <v>8</v>
      </c>
      <c r="D116" s="215" t="s">
        <v>158</v>
      </c>
      <c r="E116" s="216" t="s">
        <v>1064</v>
      </c>
      <c r="F116" s="217" t="s">
        <v>1065</v>
      </c>
      <c r="G116" s="218" t="s">
        <v>445</v>
      </c>
      <c r="H116" s="219">
        <v>8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163</v>
      </c>
      <c r="AT116" s="226" t="s">
        <v>158</v>
      </c>
      <c r="AU116" s="226" t="s">
        <v>82</v>
      </c>
      <c r="AY116" s="19" t="s">
        <v>156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163</v>
      </c>
      <c r="BM116" s="226" t="s">
        <v>341</v>
      </c>
    </row>
    <row r="117" s="2" customFormat="1" ht="24.15" customHeight="1">
      <c r="A117" s="40"/>
      <c r="B117" s="41"/>
      <c r="C117" s="267" t="s">
        <v>253</v>
      </c>
      <c r="D117" s="267" t="s">
        <v>275</v>
      </c>
      <c r="E117" s="268" t="s">
        <v>1066</v>
      </c>
      <c r="F117" s="269" t="s">
        <v>1067</v>
      </c>
      <c r="G117" s="270" t="s">
        <v>445</v>
      </c>
      <c r="H117" s="271">
        <v>8</v>
      </c>
      <c r="I117" s="272"/>
      <c r="J117" s="273">
        <f>ROUND(I117*H117,2)</f>
        <v>0</v>
      </c>
      <c r="K117" s="269" t="s">
        <v>19</v>
      </c>
      <c r="L117" s="274"/>
      <c r="M117" s="275" t="s">
        <v>19</v>
      </c>
      <c r="N117" s="276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211</v>
      </c>
      <c r="AT117" s="226" t="s">
        <v>275</v>
      </c>
      <c r="AU117" s="226" t="s">
        <v>82</v>
      </c>
      <c r="AY117" s="19" t="s">
        <v>156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163</v>
      </c>
      <c r="BM117" s="226" t="s">
        <v>351</v>
      </c>
    </row>
    <row r="118" s="2" customFormat="1" ht="16.5" customHeight="1">
      <c r="A118" s="40"/>
      <c r="B118" s="41"/>
      <c r="C118" s="215" t="s">
        <v>264</v>
      </c>
      <c r="D118" s="215" t="s">
        <v>158</v>
      </c>
      <c r="E118" s="216" t="s">
        <v>1068</v>
      </c>
      <c r="F118" s="217" t="s">
        <v>1069</v>
      </c>
      <c r="G118" s="218" t="s">
        <v>445</v>
      </c>
      <c r="H118" s="219">
        <v>8</v>
      </c>
      <c r="I118" s="220"/>
      <c r="J118" s="221">
        <f>ROUND(I118*H118,2)</f>
        <v>0</v>
      </c>
      <c r="K118" s="217" t="s">
        <v>665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163</v>
      </c>
      <c r="AT118" s="226" t="s">
        <v>158</v>
      </c>
      <c r="AU118" s="226" t="s">
        <v>82</v>
      </c>
      <c r="AY118" s="19" t="s">
        <v>156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163</v>
      </c>
      <c r="BM118" s="226" t="s">
        <v>361</v>
      </c>
    </row>
    <row r="119" s="2" customFormat="1">
      <c r="A119" s="40"/>
      <c r="B119" s="41"/>
      <c r="C119" s="42"/>
      <c r="D119" s="228" t="s">
        <v>165</v>
      </c>
      <c r="E119" s="42"/>
      <c r="F119" s="229" t="s">
        <v>1070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165</v>
      </c>
      <c r="AU119" s="19" t="s">
        <v>82</v>
      </c>
    </row>
    <row r="120" s="2" customFormat="1" ht="21.75" customHeight="1">
      <c r="A120" s="40"/>
      <c r="B120" s="41"/>
      <c r="C120" s="215" t="s">
        <v>268</v>
      </c>
      <c r="D120" s="215" t="s">
        <v>158</v>
      </c>
      <c r="E120" s="216" t="s">
        <v>1071</v>
      </c>
      <c r="F120" s="217" t="s">
        <v>1072</v>
      </c>
      <c r="G120" s="218" t="s">
        <v>223</v>
      </c>
      <c r="H120" s="219">
        <v>11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163</v>
      </c>
      <c r="AT120" s="226" t="s">
        <v>158</v>
      </c>
      <c r="AU120" s="226" t="s">
        <v>82</v>
      </c>
      <c r="AY120" s="19" t="s">
        <v>156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163</v>
      </c>
      <c r="BM120" s="226" t="s">
        <v>191</v>
      </c>
    </row>
    <row r="121" s="14" customFormat="1">
      <c r="A121" s="14"/>
      <c r="B121" s="245"/>
      <c r="C121" s="246"/>
      <c r="D121" s="233" t="s">
        <v>169</v>
      </c>
      <c r="E121" s="247" t="s">
        <v>19</v>
      </c>
      <c r="F121" s="248" t="s">
        <v>1073</v>
      </c>
      <c r="G121" s="246"/>
      <c r="H121" s="249">
        <v>11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169</v>
      </c>
      <c r="AU121" s="255" t="s">
        <v>82</v>
      </c>
      <c r="AV121" s="14" t="s">
        <v>82</v>
      </c>
      <c r="AW121" s="14" t="s">
        <v>35</v>
      </c>
      <c r="AX121" s="14" t="s">
        <v>74</v>
      </c>
      <c r="AY121" s="255" t="s">
        <v>156</v>
      </c>
    </row>
    <row r="122" s="15" customFormat="1">
      <c r="A122" s="15"/>
      <c r="B122" s="256"/>
      <c r="C122" s="257"/>
      <c r="D122" s="233" t="s">
        <v>169</v>
      </c>
      <c r="E122" s="258" t="s">
        <v>19</v>
      </c>
      <c r="F122" s="259" t="s">
        <v>172</v>
      </c>
      <c r="G122" s="257"/>
      <c r="H122" s="260">
        <v>11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169</v>
      </c>
      <c r="AU122" s="266" t="s">
        <v>82</v>
      </c>
      <c r="AV122" s="15" t="s">
        <v>163</v>
      </c>
      <c r="AW122" s="15" t="s">
        <v>35</v>
      </c>
      <c r="AX122" s="15" t="s">
        <v>80</v>
      </c>
      <c r="AY122" s="266" t="s">
        <v>156</v>
      </c>
    </row>
    <row r="123" s="2" customFormat="1" ht="24.15" customHeight="1">
      <c r="A123" s="40"/>
      <c r="B123" s="41"/>
      <c r="C123" s="215" t="s">
        <v>274</v>
      </c>
      <c r="D123" s="215" t="s">
        <v>158</v>
      </c>
      <c r="E123" s="216" t="s">
        <v>1074</v>
      </c>
      <c r="F123" s="217" t="s">
        <v>1075</v>
      </c>
      <c r="G123" s="218" t="s">
        <v>223</v>
      </c>
      <c r="H123" s="219">
        <v>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163</v>
      </c>
      <c r="AT123" s="226" t="s">
        <v>158</v>
      </c>
      <c r="AU123" s="226" t="s">
        <v>82</v>
      </c>
      <c r="AY123" s="19" t="s">
        <v>156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163</v>
      </c>
      <c r="BM123" s="226" t="s">
        <v>381</v>
      </c>
    </row>
    <row r="124" s="14" customFormat="1">
      <c r="A124" s="14"/>
      <c r="B124" s="245"/>
      <c r="C124" s="246"/>
      <c r="D124" s="233" t="s">
        <v>169</v>
      </c>
      <c r="E124" s="247" t="s">
        <v>19</v>
      </c>
      <c r="F124" s="248" t="s">
        <v>1076</v>
      </c>
      <c r="G124" s="246"/>
      <c r="H124" s="249">
        <v>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169</v>
      </c>
      <c r="AU124" s="255" t="s">
        <v>82</v>
      </c>
      <c r="AV124" s="14" t="s">
        <v>82</v>
      </c>
      <c r="AW124" s="14" t="s">
        <v>35</v>
      </c>
      <c r="AX124" s="14" t="s">
        <v>74</v>
      </c>
      <c r="AY124" s="255" t="s">
        <v>156</v>
      </c>
    </row>
    <row r="125" s="15" customFormat="1">
      <c r="A125" s="15"/>
      <c r="B125" s="256"/>
      <c r="C125" s="257"/>
      <c r="D125" s="233" t="s">
        <v>169</v>
      </c>
      <c r="E125" s="258" t="s">
        <v>19</v>
      </c>
      <c r="F125" s="259" t="s">
        <v>172</v>
      </c>
      <c r="G125" s="257"/>
      <c r="H125" s="260">
        <v>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169</v>
      </c>
      <c r="AU125" s="266" t="s">
        <v>82</v>
      </c>
      <c r="AV125" s="15" t="s">
        <v>163</v>
      </c>
      <c r="AW125" s="15" t="s">
        <v>35</v>
      </c>
      <c r="AX125" s="15" t="s">
        <v>80</v>
      </c>
      <c r="AY125" s="266" t="s">
        <v>156</v>
      </c>
    </row>
    <row r="126" s="2" customFormat="1" ht="21.75" customHeight="1">
      <c r="A126" s="40"/>
      <c r="B126" s="41"/>
      <c r="C126" s="215" t="s">
        <v>281</v>
      </c>
      <c r="D126" s="215" t="s">
        <v>158</v>
      </c>
      <c r="E126" s="216" t="s">
        <v>1077</v>
      </c>
      <c r="F126" s="217" t="s">
        <v>1078</v>
      </c>
      <c r="G126" s="218" t="s">
        <v>223</v>
      </c>
      <c r="H126" s="219">
        <v>4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163</v>
      </c>
      <c r="AT126" s="226" t="s">
        <v>158</v>
      </c>
      <c r="AU126" s="226" t="s">
        <v>82</v>
      </c>
      <c r="AY126" s="19" t="s">
        <v>156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163</v>
      </c>
      <c r="BM126" s="226" t="s">
        <v>393</v>
      </c>
    </row>
    <row r="127" s="14" customFormat="1">
      <c r="A127" s="14"/>
      <c r="B127" s="245"/>
      <c r="C127" s="246"/>
      <c r="D127" s="233" t="s">
        <v>169</v>
      </c>
      <c r="E127" s="247" t="s">
        <v>19</v>
      </c>
      <c r="F127" s="248" t="s">
        <v>1079</v>
      </c>
      <c r="G127" s="246"/>
      <c r="H127" s="249">
        <v>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169</v>
      </c>
      <c r="AU127" s="255" t="s">
        <v>82</v>
      </c>
      <c r="AV127" s="14" t="s">
        <v>82</v>
      </c>
      <c r="AW127" s="14" t="s">
        <v>35</v>
      </c>
      <c r="AX127" s="14" t="s">
        <v>74</v>
      </c>
      <c r="AY127" s="255" t="s">
        <v>156</v>
      </c>
    </row>
    <row r="128" s="15" customFormat="1">
      <c r="A128" s="15"/>
      <c r="B128" s="256"/>
      <c r="C128" s="257"/>
      <c r="D128" s="233" t="s">
        <v>169</v>
      </c>
      <c r="E128" s="258" t="s">
        <v>19</v>
      </c>
      <c r="F128" s="259" t="s">
        <v>172</v>
      </c>
      <c r="G128" s="257"/>
      <c r="H128" s="260">
        <v>4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169</v>
      </c>
      <c r="AU128" s="266" t="s">
        <v>82</v>
      </c>
      <c r="AV128" s="15" t="s">
        <v>163</v>
      </c>
      <c r="AW128" s="15" t="s">
        <v>35</v>
      </c>
      <c r="AX128" s="15" t="s">
        <v>80</v>
      </c>
      <c r="AY128" s="266" t="s">
        <v>156</v>
      </c>
    </row>
    <row r="129" s="2" customFormat="1" ht="16.5" customHeight="1">
      <c r="A129" s="40"/>
      <c r="B129" s="41"/>
      <c r="C129" s="215" t="s">
        <v>289</v>
      </c>
      <c r="D129" s="215" t="s">
        <v>158</v>
      </c>
      <c r="E129" s="216" t="s">
        <v>1080</v>
      </c>
      <c r="F129" s="217" t="s">
        <v>1081</v>
      </c>
      <c r="G129" s="218" t="s">
        <v>223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163</v>
      </c>
      <c r="AT129" s="226" t="s">
        <v>158</v>
      </c>
      <c r="AU129" s="226" t="s">
        <v>82</v>
      </c>
      <c r="AY129" s="19" t="s">
        <v>156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163</v>
      </c>
      <c r="BM129" s="226" t="s">
        <v>409</v>
      </c>
    </row>
    <row r="130" s="14" customFormat="1">
      <c r="A130" s="14"/>
      <c r="B130" s="245"/>
      <c r="C130" s="246"/>
      <c r="D130" s="233" t="s">
        <v>169</v>
      </c>
      <c r="E130" s="247" t="s">
        <v>19</v>
      </c>
      <c r="F130" s="248" t="s">
        <v>1082</v>
      </c>
      <c r="G130" s="246"/>
      <c r="H130" s="249">
        <v>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169</v>
      </c>
      <c r="AU130" s="255" t="s">
        <v>82</v>
      </c>
      <c r="AV130" s="14" t="s">
        <v>82</v>
      </c>
      <c r="AW130" s="14" t="s">
        <v>35</v>
      </c>
      <c r="AX130" s="14" t="s">
        <v>74</v>
      </c>
      <c r="AY130" s="255" t="s">
        <v>156</v>
      </c>
    </row>
    <row r="131" s="15" customFormat="1">
      <c r="A131" s="15"/>
      <c r="B131" s="256"/>
      <c r="C131" s="257"/>
      <c r="D131" s="233" t="s">
        <v>169</v>
      </c>
      <c r="E131" s="258" t="s">
        <v>19</v>
      </c>
      <c r="F131" s="259" t="s">
        <v>172</v>
      </c>
      <c r="G131" s="257"/>
      <c r="H131" s="260">
        <v>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169</v>
      </c>
      <c r="AU131" s="266" t="s">
        <v>82</v>
      </c>
      <c r="AV131" s="15" t="s">
        <v>163</v>
      </c>
      <c r="AW131" s="15" t="s">
        <v>35</v>
      </c>
      <c r="AX131" s="15" t="s">
        <v>80</v>
      </c>
      <c r="AY131" s="266" t="s">
        <v>156</v>
      </c>
    </row>
    <row r="132" s="12" customFormat="1" ht="22.8" customHeight="1">
      <c r="A132" s="12"/>
      <c r="B132" s="199"/>
      <c r="C132" s="200"/>
      <c r="D132" s="201" t="s">
        <v>73</v>
      </c>
      <c r="E132" s="213" t="s">
        <v>622</v>
      </c>
      <c r="F132" s="213" t="s">
        <v>623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SUM(P133:P134)</f>
        <v>0</v>
      </c>
      <c r="Q132" s="207"/>
      <c r="R132" s="208">
        <f>SUM(R133:R134)</f>
        <v>0</v>
      </c>
      <c r="S132" s="207"/>
      <c r="T132" s="209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80</v>
      </c>
      <c r="AT132" s="211" t="s">
        <v>73</v>
      </c>
      <c r="AU132" s="211" t="s">
        <v>80</v>
      </c>
      <c r="AY132" s="210" t="s">
        <v>156</v>
      </c>
      <c r="BK132" s="212">
        <f>SUM(BK133:BK134)</f>
        <v>0</v>
      </c>
    </row>
    <row r="133" s="2" customFormat="1" ht="24.15" customHeight="1">
      <c r="A133" s="40"/>
      <c r="B133" s="41"/>
      <c r="C133" s="215" t="s">
        <v>294</v>
      </c>
      <c r="D133" s="215" t="s">
        <v>158</v>
      </c>
      <c r="E133" s="216" t="s">
        <v>1083</v>
      </c>
      <c r="F133" s="217" t="s">
        <v>1084</v>
      </c>
      <c r="G133" s="218" t="s">
        <v>233</v>
      </c>
      <c r="H133" s="219">
        <v>8.6530000000000005</v>
      </c>
      <c r="I133" s="220"/>
      <c r="J133" s="221">
        <f>ROUND(I133*H133,2)</f>
        <v>0</v>
      </c>
      <c r="K133" s="217" t="s">
        <v>665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163</v>
      </c>
      <c r="AT133" s="226" t="s">
        <v>158</v>
      </c>
      <c r="AU133" s="226" t="s">
        <v>82</v>
      </c>
      <c r="AY133" s="19" t="s">
        <v>156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163</v>
      </c>
      <c r="BM133" s="226" t="s">
        <v>419</v>
      </c>
    </row>
    <row r="134" s="2" customFormat="1">
      <c r="A134" s="40"/>
      <c r="B134" s="41"/>
      <c r="C134" s="42"/>
      <c r="D134" s="228" t="s">
        <v>165</v>
      </c>
      <c r="E134" s="42"/>
      <c r="F134" s="229" t="s">
        <v>1085</v>
      </c>
      <c r="G134" s="42"/>
      <c r="H134" s="42"/>
      <c r="I134" s="230"/>
      <c r="J134" s="42"/>
      <c r="K134" s="42"/>
      <c r="L134" s="46"/>
      <c r="M134" s="293"/>
      <c r="N134" s="294"/>
      <c r="O134" s="279"/>
      <c r="P134" s="279"/>
      <c r="Q134" s="279"/>
      <c r="R134" s="279"/>
      <c r="S134" s="279"/>
      <c r="T134" s="29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165</v>
      </c>
      <c r="AU134" s="19" t="s">
        <v>82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VA44ZGsMIOZpFrYM1mfthb2e8iqlmzOTKit1QdrPUQcRg6vlVXP1HZbDHNqE2bUowuQqffnj/qmZUYahpRZV5g==" hashValue="BEoQv9Wl3W6I2YmzjmptmPmnYXJ19qj/pxx9qR9GM/RdwEyQ2034G7Zh7vfMGAH7SH98c90NaEgXA8EO+JzO3g==" algorithmName="SHA-512" password="CC35"/>
  <autoFilter ref="C89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359901111"/>
    <hyperlink ref="F96" r:id="rId2" display="https://podminky.urs.cz/item/CS_URS_2024_01/359901212"/>
    <hyperlink ref="F98" r:id="rId3" display="https://podminky.urs.cz/item/CS_URS_2024_01/890451851"/>
    <hyperlink ref="F104" r:id="rId4" display="https://podminky.urs.cz/item/CS_URS_2024_01/452112112"/>
    <hyperlink ref="F110" r:id="rId5" display="https://podminky.urs.cz/item/CS_URS_2024_01/894411121"/>
    <hyperlink ref="F119" r:id="rId6" display="https://podminky.urs.cz/item/CS_URS_2024_01/899304811"/>
    <hyperlink ref="F134" r:id="rId7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1086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661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662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1087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ROUND((SUM(BE90:BE138)),  2)</f>
        <v>0</v>
      </c>
      <c r="G35" s="40"/>
      <c r="H35" s="40"/>
      <c r="I35" s="160">
        <v>0.20999999999999999</v>
      </c>
      <c r="J35" s="159">
        <f>ROUND(((SUM(BE90:BE138))*I35),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ROUND((SUM(BF90:BF138)),  2)</f>
        <v>0</v>
      </c>
      <c r="G36" s="40"/>
      <c r="H36" s="40"/>
      <c r="I36" s="160">
        <v>0.12</v>
      </c>
      <c r="J36" s="159">
        <f>ROUND(((SUM(BF90:BF138))*I36),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ROUND((SUM(BH90:BH138)),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ROUND((SUM(BI90:BI138)),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401-1 - VRN V+K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Ing. Smolařová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Šumavské vodovody a kanalizace, a.s.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138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139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1088</v>
      </c>
      <c r="E66" s="185"/>
      <c r="F66" s="185"/>
      <c r="G66" s="185"/>
      <c r="H66" s="185"/>
      <c r="I66" s="185"/>
      <c r="J66" s="186">
        <f>J106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140</v>
      </c>
      <c r="E67" s="185"/>
      <c r="F67" s="185"/>
      <c r="G67" s="185"/>
      <c r="H67" s="185"/>
      <c r="I67" s="185"/>
      <c r="J67" s="186">
        <f>J114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1089</v>
      </c>
      <c r="E68" s="185"/>
      <c r="F68" s="185"/>
      <c r="G68" s="185"/>
      <c r="H68" s="185"/>
      <c r="I68" s="185"/>
      <c r="J68" s="186">
        <f>J127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141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Oprava povrchu komunikací, výměna vodovodu a opravy na kanalizaci v Klatovech 2025, 1. část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122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401-1 - VRN V+K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2. 12. 2024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Klatovy</v>
      </c>
      <c r="G86" s="42"/>
      <c r="H86" s="42"/>
      <c r="I86" s="34" t="s">
        <v>33</v>
      </c>
      <c r="J86" s="38" t="str">
        <f>E23</f>
        <v>Ing. Smolařová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Šumavské vodovody a kanalizace, a.s.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142</v>
      </c>
      <c r="D89" s="191" t="s">
        <v>59</v>
      </c>
      <c r="E89" s="191" t="s">
        <v>55</v>
      </c>
      <c r="F89" s="191" t="s">
        <v>56</v>
      </c>
      <c r="G89" s="191" t="s">
        <v>143</v>
      </c>
      <c r="H89" s="191" t="s">
        <v>144</v>
      </c>
      <c r="I89" s="191" t="s">
        <v>145</v>
      </c>
      <c r="J89" s="191" t="s">
        <v>127</v>
      </c>
      <c r="K89" s="192" t="s">
        <v>146</v>
      </c>
      <c r="L89" s="193"/>
      <c r="M89" s="94" t="s">
        <v>19</v>
      </c>
      <c r="N89" s="95" t="s">
        <v>44</v>
      </c>
      <c r="O89" s="95" t="s">
        <v>147</v>
      </c>
      <c r="P89" s="95" t="s">
        <v>148</v>
      </c>
      <c r="Q89" s="95" t="s">
        <v>149</v>
      </c>
      <c r="R89" s="95" t="s">
        <v>150</v>
      </c>
      <c r="S89" s="95" t="s">
        <v>151</v>
      </c>
      <c r="T89" s="96" t="s">
        <v>152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153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128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629</v>
      </c>
      <c r="F91" s="202" t="s">
        <v>630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P92+P106+P114+P127</f>
        <v>0</v>
      </c>
      <c r="Q91" s="207"/>
      <c r="R91" s="208">
        <f>R92+R106+R114+R127</f>
        <v>0</v>
      </c>
      <c r="S91" s="207"/>
      <c r="T91" s="209">
        <f>T92+T106+T114+T127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192</v>
      </c>
      <c r="AT91" s="211" t="s">
        <v>73</v>
      </c>
      <c r="AU91" s="211" t="s">
        <v>74</v>
      </c>
      <c r="AY91" s="210" t="s">
        <v>156</v>
      </c>
      <c r="BK91" s="212">
        <f>BK92+BK106+BK114+BK127</f>
        <v>0</v>
      </c>
    </row>
    <row r="92" s="12" customFormat="1" ht="22.8" customHeight="1">
      <c r="A92" s="12"/>
      <c r="B92" s="199"/>
      <c r="C92" s="200"/>
      <c r="D92" s="201" t="s">
        <v>73</v>
      </c>
      <c r="E92" s="213" t="s">
        <v>631</v>
      </c>
      <c r="F92" s="213" t="s">
        <v>632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SUM(P93:P105)</f>
        <v>0</v>
      </c>
      <c r="Q92" s="207"/>
      <c r="R92" s="208">
        <f>SUM(R93:R105)</f>
        <v>0</v>
      </c>
      <c r="S92" s="207"/>
      <c r="T92" s="209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192</v>
      </c>
      <c r="AT92" s="211" t="s">
        <v>73</v>
      </c>
      <c r="AU92" s="211" t="s">
        <v>80</v>
      </c>
      <c r="AY92" s="210" t="s">
        <v>156</v>
      </c>
      <c r="BK92" s="212">
        <f>SUM(BK93:BK105)</f>
        <v>0</v>
      </c>
    </row>
    <row r="93" s="2" customFormat="1" ht="16.5" customHeight="1">
      <c r="A93" s="40"/>
      <c r="B93" s="41"/>
      <c r="C93" s="215" t="s">
        <v>80</v>
      </c>
      <c r="D93" s="215" t="s">
        <v>158</v>
      </c>
      <c r="E93" s="216" t="s">
        <v>1090</v>
      </c>
      <c r="F93" s="217" t="s">
        <v>1091</v>
      </c>
      <c r="G93" s="218" t="s">
        <v>1092</v>
      </c>
      <c r="H93" s="219">
        <v>1</v>
      </c>
      <c r="I93" s="220"/>
      <c r="J93" s="221">
        <f>ROUND(I93*H93,2)</f>
        <v>0</v>
      </c>
      <c r="K93" s="217" t="s">
        <v>665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163</v>
      </c>
      <c r="AT93" s="226" t="s">
        <v>158</v>
      </c>
      <c r="AU93" s="226" t="s">
        <v>82</v>
      </c>
      <c r="AY93" s="19" t="s">
        <v>156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163</v>
      </c>
      <c r="BM93" s="226" t="s">
        <v>82</v>
      </c>
    </row>
    <row r="94" s="2" customFormat="1">
      <c r="A94" s="40"/>
      <c r="B94" s="41"/>
      <c r="C94" s="42"/>
      <c r="D94" s="228" t="s">
        <v>165</v>
      </c>
      <c r="E94" s="42"/>
      <c r="F94" s="229" t="s">
        <v>1093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165</v>
      </c>
      <c r="AU94" s="19" t="s">
        <v>82</v>
      </c>
    </row>
    <row r="95" s="2" customFormat="1" ht="16.5" customHeight="1">
      <c r="A95" s="40"/>
      <c r="B95" s="41"/>
      <c r="C95" s="215" t="s">
        <v>82</v>
      </c>
      <c r="D95" s="215" t="s">
        <v>158</v>
      </c>
      <c r="E95" s="216" t="s">
        <v>1094</v>
      </c>
      <c r="F95" s="217" t="s">
        <v>1095</v>
      </c>
      <c r="G95" s="218" t="s">
        <v>1092</v>
      </c>
      <c r="H95" s="219">
        <v>1</v>
      </c>
      <c r="I95" s="220"/>
      <c r="J95" s="221">
        <f>ROUND(I95*H95,2)</f>
        <v>0</v>
      </c>
      <c r="K95" s="217" t="s">
        <v>665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163</v>
      </c>
      <c r="AT95" s="226" t="s">
        <v>158</v>
      </c>
      <c r="AU95" s="226" t="s">
        <v>82</v>
      </c>
      <c r="AY95" s="19" t="s">
        <v>156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163</v>
      </c>
      <c r="BM95" s="226" t="s">
        <v>163</v>
      </c>
    </row>
    <row r="96" s="2" customFormat="1">
      <c r="A96" s="40"/>
      <c r="B96" s="41"/>
      <c r="C96" s="42"/>
      <c r="D96" s="228" t="s">
        <v>165</v>
      </c>
      <c r="E96" s="42"/>
      <c r="F96" s="229" t="s">
        <v>1096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165</v>
      </c>
      <c r="AU96" s="19" t="s">
        <v>82</v>
      </c>
    </row>
    <row r="97" s="13" customFormat="1">
      <c r="A97" s="13"/>
      <c r="B97" s="235"/>
      <c r="C97" s="236"/>
      <c r="D97" s="233" t="s">
        <v>169</v>
      </c>
      <c r="E97" s="237" t="s">
        <v>19</v>
      </c>
      <c r="F97" s="238" t="s">
        <v>1097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169</v>
      </c>
      <c r="AU97" s="244" t="s">
        <v>82</v>
      </c>
      <c r="AV97" s="13" t="s">
        <v>80</v>
      </c>
      <c r="AW97" s="13" t="s">
        <v>35</v>
      </c>
      <c r="AX97" s="13" t="s">
        <v>74</v>
      </c>
      <c r="AY97" s="244" t="s">
        <v>156</v>
      </c>
    </row>
    <row r="98" s="13" customFormat="1">
      <c r="A98" s="13"/>
      <c r="B98" s="235"/>
      <c r="C98" s="236"/>
      <c r="D98" s="233" t="s">
        <v>169</v>
      </c>
      <c r="E98" s="237" t="s">
        <v>19</v>
      </c>
      <c r="F98" s="238" t="s">
        <v>1098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169</v>
      </c>
      <c r="AU98" s="244" t="s">
        <v>82</v>
      </c>
      <c r="AV98" s="13" t="s">
        <v>80</v>
      </c>
      <c r="AW98" s="13" t="s">
        <v>35</v>
      </c>
      <c r="AX98" s="13" t="s">
        <v>74</v>
      </c>
      <c r="AY98" s="244" t="s">
        <v>156</v>
      </c>
    </row>
    <row r="99" s="14" customFormat="1">
      <c r="A99" s="14"/>
      <c r="B99" s="245"/>
      <c r="C99" s="246"/>
      <c r="D99" s="233" t="s">
        <v>169</v>
      </c>
      <c r="E99" s="247" t="s">
        <v>19</v>
      </c>
      <c r="F99" s="248" t="s">
        <v>80</v>
      </c>
      <c r="G99" s="246"/>
      <c r="H99" s="249">
        <v>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169</v>
      </c>
      <c r="AU99" s="255" t="s">
        <v>82</v>
      </c>
      <c r="AV99" s="14" t="s">
        <v>82</v>
      </c>
      <c r="AW99" s="14" t="s">
        <v>35</v>
      </c>
      <c r="AX99" s="14" t="s">
        <v>74</v>
      </c>
      <c r="AY99" s="255" t="s">
        <v>156</v>
      </c>
    </row>
    <row r="100" s="15" customFormat="1">
      <c r="A100" s="15"/>
      <c r="B100" s="256"/>
      <c r="C100" s="257"/>
      <c r="D100" s="233" t="s">
        <v>169</v>
      </c>
      <c r="E100" s="258" t="s">
        <v>19</v>
      </c>
      <c r="F100" s="259" t="s">
        <v>172</v>
      </c>
      <c r="G100" s="257"/>
      <c r="H100" s="260">
        <v>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169</v>
      </c>
      <c r="AU100" s="266" t="s">
        <v>82</v>
      </c>
      <c r="AV100" s="15" t="s">
        <v>163</v>
      </c>
      <c r="AW100" s="15" t="s">
        <v>35</v>
      </c>
      <c r="AX100" s="15" t="s">
        <v>80</v>
      </c>
      <c r="AY100" s="266" t="s">
        <v>156</v>
      </c>
    </row>
    <row r="101" s="2" customFormat="1" ht="16.5" customHeight="1">
      <c r="A101" s="40"/>
      <c r="B101" s="41"/>
      <c r="C101" s="215" t="s">
        <v>178</v>
      </c>
      <c r="D101" s="215" t="s">
        <v>158</v>
      </c>
      <c r="E101" s="216" t="s">
        <v>644</v>
      </c>
      <c r="F101" s="217" t="s">
        <v>645</v>
      </c>
      <c r="G101" s="218" t="s">
        <v>1092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158</v>
      </c>
      <c r="AU101" s="226" t="s">
        <v>82</v>
      </c>
      <c r="AY101" s="19" t="s">
        <v>156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163</v>
      </c>
      <c r="BM101" s="226" t="s">
        <v>200</v>
      </c>
    </row>
    <row r="102" s="13" customFormat="1">
      <c r="A102" s="13"/>
      <c r="B102" s="235"/>
      <c r="C102" s="236"/>
      <c r="D102" s="233" t="s">
        <v>169</v>
      </c>
      <c r="E102" s="237" t="s">
        <v>19</v>
      </c>
      <c r="F102" s="238" t="s">
        <v>1099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169</v>
      </c>
      <c r="AU102" s="244" t="s">
        <v>82</v>
      </c>
      <c r="AV102" s="13" t="s">
        <v>80</v>
      </c>
      <c r="AW102" s="13" t="s">
        <v>35</v>
      </c>
      <c r="AX102" s="13" t="s">
        <v>74</v>
      </c>
      <c r="AY102" s="244" t="s">
        <v>156</v>
      </c>
    </row>
    <row r="103" s="13" customFormat="1">
      <c r="A103" s="13"/>
      <c r="B103" s="235"/>
      <c r="C103" s="236"/>
      <c r="D103" s="233" t="s">
        <v>169</v>
      </c>
      <c r="E103" s="237" t="s">
        <v>19</v>
      </c>
      <c r="F103" s="238" t="s">
        <v>1100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169</v>
      </c>
      <c r="AU103" s="244" t="s">
        <v>82</v>
      </c>
      <c r="AV103" s="13" t="s">
        <v>80</v>
      </c>
      <c r="AW103" s="13" t="s">
        <v>35</v>
      </c>
      <c r="AX103" s="13" t="s">
        <v>74</v>
      </c>
      <c r="AY103" s="244" t="s">
        <v>156</v>
      </c>
    </row>
    <row r="104" s="14" customFormat="1">
      <c r="A104" s="14"/>
      <c r="B104" s="245"/>
      <c r="C104" s="246"/>
      <c r="D104" s="233" t="s">
        <v>169</v>
      </c>
      <c r="E104" s="247" t="s">
        <v>19</v>
      </c>
      <c r="F104" s="248" t="s">
        <v>80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169</v>
      </c>
      <c r="AU104" s="255" t="s">
        <v>82</v>
      </c>
      <c r="AV104" s="14" t="s">
        <v>82</v>
      </c>
      <c r="AW104" s="14" t="s">
        <v>35</v>
      </c>
      <c r="AX104" s="14" t="s">
        <v>74</v>
      </c>
      <c r="AY104" s="255" t="s">
        <v>156</v>
      </c>
    </row>
    <row r="105" s="15" customFormat="1">
      <c r="A105" s="15"/>
      <c r="B105" s="256"/>
      <c r="C105" s="257"/>
      <c r="D105" s="233" t="s">
        <v>169</v>
      </c>
      <c r="E105" s="258" t="s">
        <v>19</v>
      </c>
      <c r="F105" s="259" t="s">
        <v>172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169</v>
      </c>
      <c r="AU105" s="266" t="s">
        <v>82</v>
      </c>
      <c r="AV105" s="15" t="s">
        <v>163</v>
      </c>
      <c r="AW105" s="15" t="s">
        <v>35</v>
      </c>
      <c r="AX105" s="15" t="s">
        <v>80</v>
      </c>
      <c r="AY105" s="266" t="s">
        <v>156</v>
      </c>
    </row>
    <row r="106" s="12" customFormat="1" ht="22.8" customHeight="1">
      <c r="A106" s="12"/>
      <c r="B106" s="199"/>
      <c r="C106" s="200"/>
      <c r="D106" s="201" t="s">
        <v>73</v>
      </c>
      <c r="E106" s="213" t="s">
        <v>1101</v>
      </c>
      <c r="F106" s="213" t="s">
        <v>1102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SUM(P107:P113)</f>
        <v>0</v>
      </c>
      <c r="Q106" s="207"/>
      <c r="R106" s="208">
        <f>SUM(R107:R113)</f>
        <v>0</v>
      </c>
      <c r="S106" s="207"/>
      <c r="T106" s="209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192</v>
      </c>
      <c r="AT106" s="211" t="s">
        <v>73</v>
      </c>
      <c r="AU106" s="211" t="s">
        <v>80</v>
      </c>
      <c r="AY106" s="210" t="s">
        <v>156</v>
      </c>
      <c r="BK106" s="212">
        <f>SUM(BK107:BK113)</f>
        <v>0</v>
      </c>
    </row>
    <row r="107" s="2" customFormat="1" ht="16.5" customHeight="1">
      <c r="A107" s="40"/>
      <c r="B107" s="41"/>
      <c r="C107" s="215" t="s">
        <v>163</v>
      </c>
      <c r="D107" s="215" t="s">
        <v>158</v>
      </c>
      <c r="E107" s="216" t="s">
        <v>1103</v>
      </c>
      <c r="F107" s="217" t="s">
        <v>1102</v>
      </c>
      <c r="G107" s="218" t="s">
        <v>1092</v>
      </c>
      <c r="H107" s="219">
        <v>1</v>
      </c>
      <c r="I107" s="220"/>
      <c r="J107" s="221">
        <f>ROUND(I107*H107,2)</f>
        <v>0</v>
      </c>
      <c r="K107" s="217" t="s">
        <v>665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163</v>
      </c>
      <c r="AT107" s="226" t="s">
        <v>158</v>
      </c>
      <c r="AU107" s="226" t="s">
        <v>82</v>
      </c>
      <c r="AY107" s="19" t="s">
        <v>156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163</v>
      </c>
      <c r="BM107" s="226" t="s">
        <v>211</v>
      </c>
    </row>
    <row r="108" s="2" customFormat="1">
      <c r="A108" s="40"/>
      <c r="B108" s="41"/>
      <c r="C108" s="42"/>
      <c r="D108" s="228" t="s">
        <v>165</v>
      </c>
      <c r="E108" s="42"/>
      <c r="F108" s="229" t="s">
        <v>1104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165</v>
      </c>
      <c r="AU108" s="19" t="s">
        <v>82</v>
      </c>
    </row>
    <row r="109" s="13" customFormat="1">
      <c r="A109" s="13"/>
      <c r="B109" s="235"/>
      <c r="C109" s="236"/>
      <c r="D109" s="233" t="s">
        <v>169</v>
      </c>
      <c r="E109" s="237" t="s">
        <v>19</v>
      </c>
      <c r="F109" s="238" t="s">
        <v>1105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169</v>
      </c>
      <c r="AU109" s="244" t="s">
        <v>82</v>
      </c>
      <c r="AV109" s="13" t="s">
        <v>80</v>
      </c>
      <c r="AW109" s="13" t="s">
        <v>35</v>
      </c>
      <c r="AX109" s="13" t="s">
        <v>74</v>
      </c>
      <c r="AY109" s="244" t="s">
        <v>156</v>
      </c>
    </row>
    <row r="110" s="13" customFormat="1">
      <c r="A110" s="13"/>
      <c r="B110" s="235"/>
      <c r="C110" s="236"/>
      <c r="D110" s="233" t="s">
        <v>169</v>
      </c>
      <c r="E110" s="237" t="s">
        <v>19</v>
      </c>
      <c r="F110" s="238" t="s">
        <v>1106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169</v>
      </c>
      <c r="AU110" s="244" t="s">
        <v>82</v>
      </c>
      <c r="AV110" s="13" t="s">
        <v>80</v>
      </c>
      <c r="AW110" s="13" t="s">
        <v>35</v>
      </c>
      <c r="AX110" s="13" t="s">
        <v>74</v>
      </c>
      <c r="AY110" s="244" t="s">
        <v>156</v>
      </c>
    </row>
    <row r="111" s="13" customFormat="1">
      <c r="A111" s="13"/>
      <c r="B111" s="235"/>
      <c r="C111" s="236"/>
      <c r="D111" s="233" t="s">
        <v>169</v>
      </c>
      <c r="E111" s="237" t="s">
        <v>19</v>
      </c>
      <c r="F111" s="238" t="s">
        <v>1107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169</v>
      </c>
      <c r="AU111" s="244" t="s">
        <v>82</v>
      </c>
      <c r="AV111" s="13" t="s">
        <v>80</v>
      </c>
      <c r="AW111" s="13" t="s">
        <v>35</v>
      </c>
      <c r="AX111" s="13" t="s">
        <v>74</v>
      </c>
      <c r="AY111" s="244" t="s">
        <v>156</v>
      </c>
    </row>
    <row r="112" s="14" customFormat="1">
      <c r="A112" s="14"/>
      <c r="B112" s="245"/>
      <c r="C112" s="246"/>
      <c r="D112" s="233" t="s">
        <v>169</v>
      </c>
      <c r="E112" s="247" t="s">
        <v>19</v>
      </c>
      <c r="F112" s="248" t="s">
        <v>80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169</v>
      </c>
      <c r="AU112" s="255" t="s">
        <v>82</v>
      </c>
      <c r="AV112" s="14" t="s">
        <v>82</v>
      </c>
      <c r="AW112" s="14" t="s">
        <v>35</v>
      </c>
      <c r="AX112" s="14" t="s">
        <v>74</v>
      </c>
      <c r="AY112" s="255" t="s">
        <v>156</v>
      </c>
    </row>
    <row r="113" s="15" customFormat="1">
      <c r="A113" s="15"/>
      <c r="B113" s="256"/>
      <c r="C113" s="257"/>
      <c r="D113" s="233" t="s">
        <v>169</v>
      </c>
      <c r="E113" s="258" t="s">
        <v>19</v>
      </c>
      <c r="F113" s="259" t="s">
        <v>172</v>
      </c>
      <c r="G113" s="257"/>
      <c r="H113" s="260">
        <v>1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169</v>
      </c>
      <c r="AU113" s="266" t="s">
        <v>82</v>
      </c>
      <c r="AV113" s="15" t="s">
        <v>163</v>
      </c>
      <c r="AW113" s="15" t="s">
        <v>35</v>
      </c>
      <c r="AX113" s="15" t="s">
        <v>80</v>
      </c>
      <c r="AY113" s="266" t="s">
        <v>156</v>
      </c>
    </row>
    <row r="114" s="12" customFormat="1" ht="22.8" customHeight="1">
      <c r="A114" s="12"/>
      <c r="B114" s="199"/>
      <c r="C114" s="200"/>
      <c r="D114" s="201" t="s">
        <v>73</v>
      </c>
      <c r="E114" s="213" t="s">
        <v>647</v>
      </c>
      <c r="F114" s="213" t="s">
        <v>648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SUM(P115:P126)</f>
        <v>0</v>
      </c>
      <c r="Q114" s="207"/>
      <c r="R114" s="208">
        <f>SUM(R115:R126)</f>
        <v>0</v>
      </c>
      <c r="S114" s="207"/>
      <c r="T114" s="209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192</v>
      </c>
      <c r="AT114" s="211" t="s">
        <v>73</v>
      </c>
      <c r="AU114" s="211" t="s">
        <v>80</v>
      </c>
      <c r="AY114" s="210" t="s">
        <v>156</v>
      </c>
      <c r="BK114" s="212">
        <f>SUM(BK115:BK126)</f>
        <v>0</v>
      </c>
    </row>
    <row r="115" s="2" customFormat="1" ht="16.5" customHeight="1">
      <c r="A115" s="40"/>
      <c r="B115" s="41"/>
      <c r="C115" s="215" t="s">
        <v>192</v>
      </c>
      <c r="D115" s="215" t="s">
        <v>158</v>
      </c>
      <c r="E115" s="216" t="s">
        <v>649</v>
      </c>
      <c r="F115" s="217" t="s">
        <v>648</v>
      </c>
      <c r="G115" s="218" t="s">
        <v>1092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163</v>
      </c>
      <c r="AT115" s="226" t="s">
        <v>158</v>
      </c>
      <c r="AU115" s="226" t="s">
        <v>82</v>
      </c>
      <c r="AY115" s="19" t="s">
        <v>156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163</v>
      </c>
      <c r="BM115" s="226" t="s">
        <v>226</v>
      </c>
    </row>
    <row r="116" s="13" customFormat="1">
      <c r="A116" s="13"/>
      <c r="B116" s="235"/>
      <c r="C116" s="236"/>
      <c r="D116" s="233" t="s">
        <v>169</v>
      </c>
      <c r="E116" s="237" t="s">
        <v>19</v>
      </c>
      <c r="F116" s="238" t="s">
        <v>1108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169</v>
      </c>
      <c r="AU116" s="244" t="s">
        <v>82</v>
      </c>
      <c r="AV116" s="13" t="s">
        <v>80</v>
      </c>
      <c r="AW116" s="13" t="s">
        <v>35</v>
      </c>
      <c r="AX116" s="13" t="s">
        <v>74</v>
      </c>
      <c r="AY116" s="244" t="s">
        <v>156</v>
      </c>
    </row>
    <row r="117" s="14" customFormat="1">
      <c r="A117" s="14"/>
      <c r="B117" s="245"/>
      <c r="C117" s="246"/>
      <c r="D117" s="233" t="s">
        <v>169</v>
      </c>
      <c r="E117" s="247" t="s">
        <v>19</v>
      </c>
      <c r="F117" s="248" t="s">
        <v>80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169</v>
      </c>
      <c r="AU117" s="255" t="s">
        <v>82</v>
      </c>
      <c r="AV117" s="14" t="s">
        <v>82</v>
      </c>
      <c r="AW117" s="14" t="s">
        <v>35</v>
      </c>
      <c r="AX117" s="14" t="s">
        <v>74</v>
      </c>
      <c r="AY117" s="255" t="s">
        <v>156</v>
      </c>
    </row>
    <row r="118" s="15" customFormat="1">
      <c r="A118" s="15"/>
      <c r="B118" s="256"/>
      <c r="C118" s="257"/>
      <c r="D118" s="233" t="s">
        <v>169</v>
      </c>
      <c r="E118" s="258" t="s">
        <v>19</v>
      </c>
      <c r="F118" s="259" t="s">
        <v>172</v>
      </c>
      <c r="G118" s="257"/>
      <c r="H118" s="260">
        <v>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169</v>
      </c>
      <c r="AU118" s="266" t="s">
        <v>82</v>
      </c>
      <c r="AV118" s="15" t="s">
        <v>163</v>
      </c>
      <c r="AW118" s="15" t="s">
        <v>35</v>
      </c>
      <c r="AX118" s="15" t="s">
        <v>80</v>
      </c>
      <c r="AY118" s="266" t="s">
        <v>156</v>
      </c>
    </row>
    <row r="119" s="2" customFormat="1" ht="16.5" customHeight="1">
      <c r="A119" s="40"/>
      <c r="B119" s="41"/>
      <c r="C119" s="215" t="s">
        <v>200</v>
      </c>
      <c r="D119" s="215" t="s">
        <v>158</v>
      </c>
      <c r="E119" s="216" t="s">
        <v>652</v>
      </c>
      <c r="F119" s="217" t="s">
        <v>1109</v>
      </c>
      <c r="G119" s="218" t="s">
        <v>1092</v>
      </c>
      <c r="H119" s="219">
        <v>1</v>
      </c>
      <c r="I119" s="220"/>
      <c r="J119" s="221">
        <f>ROUND(I119*H119,2)</f>
        <v>0</v>
      </c>
      <c r="K119" s="217" t="s">
        <v>665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163</v>
      </c>
      <c r="AT119" s="226" t="s">
        <v>158</v>
      </c>
      <c r="AU119" s="226" t="s">
        <v>82</v>
      </c>
      <c r="AY119" s="19" t="s">
        <v>156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163</v>
      </c>
      <c r="BM119" s="226" t="s">
        <v>8</v>
      </c>
    </row>
    <row r="120" s="2" customFormat="1">
      <c r="A120" s="40"/>
      <c r="B120" s="41"/>
      <c r="C120" s="42"/>
      <c r="D120" s="228" t="s">
        <v>165</v>
      </c>
      <c r="E120" s="42"/>
      <c r="F120" s="229" t="s">
        <v>1110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165</v>
      </c>
      <c r="AU120" s="19" t="s">
        <v>82</v>
      </c>
    </row>
    <row r="121" s="13" customFormat="1">
      <c r="A121" s="13"/>
      <c r="B121" s="235"/>
      <c r="C121" s="236"/>
      <c r="D121" s="233" t="s">
        <v>169</v>
      </c>
      <c r="E121" s="237" t="s">
        <v>19</v>
      </c>
      <c r="F121" s="238" t="s">
        <v>1111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169</v>
      </c>
      <c r="AU121" s="244" t="s">
        <v>82</v>
      </c>
      <c r="AV121" s="13" t="s">
        <v>80</v>
      </c>
      <c r="AW121" s="13" t="s">
        <v>35</v>
      </c>
      <c r="AX121" s="13" t="s">
        <v>74</v>
      </c>
      <c r="AY121" s="244" t="s">
        <v>156</v>
      </c>
    </row>
    <row r="122" s="13" customFormat="1">
      <c r="A122" s="13"/>
      <c r="B122" s="235"/>
      <c r="C122" s="236"/>
      <c r="D122" s="233" t="s">
        <v>169</v>
      </c>
      <c r="E122" s="237" t="s">
        <v>19</v>
      </c>
      <c r="F122" s="238" t="s">
        <v>1112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169</v>
      </c>
      <c r="AU122" s="244" t="s">
        <v>82</v>
      </c>
      <c r="AV122" s="13" t="s">
        <v>80</v>
      </c>
      <c r="AW122" s="13" t="s">
        <v>35</v>
      </c>
      <c r="AX122" s="13" t="s">
        <v>74</v>
      </c>
      <c r="AY122" s="244" t="s">
        <v>156</v>
      </c>
    </row>
    <row r="123" s="13" customFormat="1">
      <c r="A123" s="13"/>
      <c r="B123" s="235"/>
      <c r="C123" s="236"/>
      <c r="D123" s="233" t="s">
        <v>169</v>
      </c>
      <c r="E123" s="237" t="s">
        <v>19</v>
      </c>
      <c r="F123" s="238" t="s">
        <v>1113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169</v>
      </c>
      <c r="AU123" s="244" t="s">
        <v>82</v>
      </c>
      <c r="AV123" s="13" t="s">
        <v>80</v>
      </c>
      <c r="AW123" s="13" t="s">
        <v>35</v>
      </c>
      <c r="AX123" s="13" t="s">
        <v>74</v>
      </c>
      <c r="AY123" s="244" t="s">
        <v>156</v>
      </c>
    </row>
    <row r="124" s="13" customFormat="1">
      <c r="A124" s="13"/>
      <c r="B124" s="235"/>
      <c r="C124" s="236"/>
      <c r="D124" s="233" t="s">
        <v>169</v>
      </c>
      <c r="E124" s="237" t="s">
        <v>19</v>
      </c>
      <c r="F124" s="238" t="s">
        <v>1114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169</v>
      </c>
      <c r="AU124" s="244" t="s">
        <v>82</v>
      </c>
      <c r="AV124" s="13" t="s">
        <v>80</v>
      </c>
      <c r="AW124" s="13" t="s">
        <v>35</v>
      </c>
      <c r="AX124" s="13" t="s">
        <v>74</v>
      </c>
      <c r="AY124" s="244" t="s">
        <v>156</v>
      </c>
    </row>
    <row r="125" s="14" customFormat="1">
      <c r="A125" s="14"/>
      <c r="B125" s="245"/>
      <c r="C125" s="246"/>
      <c r="D125" s="233" t="s">
        <v>169</v>
      </c>
      <c r="E125" s="247" t="s">
        <v>19</v>
      </c>
      <c r="F125" s="248" t="s">
        <v>80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169</v>
      </c>
      <c r="AU125" s="255" t="s">
        <v>82</v>
      </c>
      <c r="AV125" s="14" t="s">
        <v>82</v>
      </c>
      <c r="AW125" s="14" t="s">
        <v>35</v>
      </c>
      <c r="AX125" s="14" t="s">
        <v>74</v>
      </c>
      <c r="AY125" s="255" t="s">
        <v>156</v>
      </c>
    </row>
    <row r="126" s="15" customFormat="1">
      <c r="A126" s="15"/>
      <c r="B126" s="256"/>
      <c r="C126" s="257"/>
      <c r="D126" s="233" t="s">
        <v>169</v>
      </c>
      <c r="E126" s="258" t="s">
        <v>19</v>
      </c>
      <c r="F126" s="259" t="s">
        <v>172</v>
      </c>
      <c r="G126" s="257"/>
      <c r="H126" s="260">
        <v>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169</v>
      </c>
      <c r="AU126" s="266" t="s">
        <v>82</v>
      </c>
      <c r="AV126" s="15" t="s">
        <v>163</v>
      </c>
      <c r="AW126" s="15" t="s">
        <v>35</v>
      </c>
      <c r="AX126" s="15" t="s">
        <v>80</v>
      </c>
      <c r="AY126" s="266" t="s">
        <v>156</v>
      </c>
    </row>
    <row r="127" s="12" customFormat="1" ht="22.8" customHeight="1">
      <c r="A127" s="12"/>
      <c r="B127" s="199"/>
      <c r="C127" s="200"/>
      <c r="D127" s="201" t="s">
        <v>73</v>
      </c>
      <c r="E127" s="213" t="s">
        <v>1115</v>
      </c>
      <c r="F127" s="213" t="s">
        <v>1116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SUM(P128:P138)</f>
        <v>0</v>
      </c>
      <c r="Q127" s="207"/>
      <c r="R127" s="208">
        <f>SUM(R128:R138)</f>
        <v>0</v>
      </c>
      <c r="S127" s="207"/>
      <c r="T127" s="209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192</v>
      </c>
      <c r="AT127" s="211" t="s">
        <v>73</v>
      </c>
      <c r="AU127" s="211" t="s">
        <v>80</v>
      </c>
      <c r="AY127" s="210" t="s">
        <v>156</v>
      </c>
      <c r="BK127" s="212">
        <f>SUM(BK128:BK138)</f>
        <v>0</v>
      </c>
    </row>
    <row r="128" s="2" customFormat="1" ht="16.5" customHeight="1">
      <c r="A128" s="40"/>
      <c r="B128" s="41"/>
      <c r="C128" s="215" t="s">
        <v>205</v>
      </c>
      <c r="D128" s="215" t="s">
        <v>158</v>
      </c>
      <c r="E128" s="216" t="s">
        <v>1117</v>
      </c>
      <c r="F128" s="217" t="s">
        <v>1116</v>
      </c>
      <c r="G128" s="218" t="s">
        <v>1092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158</v>
      </c>
      <c r="AU128" s="226" t="s">
        <v>82</v>
      </c>
      <c r="AY128" s="19" t="s">
        <v>156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163</v>
      </c>
      <c r="BM128" s="226" t="s">
        <v>264</v>
      </c>
    </row>
    <row r="129" s="2" customFormat="1" ht="16.5" customHeight="1">
      <c r="A129" s="40"/>
      <c r="B129" s="41"/>
      <c r="C129" s="215" t="s">
        <v>211</v>
      </c>
      <c r="D129" s="215" t="s">
        <v>158</v>
      </c>
      <c r="E129" s="216" t="s">
        <v>1118</v>
      </c>
      <c r="F129" s="217" t="s">
        <v>1119</v>
      </c>
      <c r="G129" s="218" t="s">
        <v>1092</v>
      </c>
      <c r="H129" s="219">
        <v>1</v>
      </c>
      <c r="I129" s="220"/>
      <c r="J129" s="221">
        <f>ROUND(I129*H129,2)</f>
        <v>0</v>
      </c>
      <c r="K129" s="217" t="s">
        <v>665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163</v>
      </c>
      <c r="AT129" s="226" t="s">
        <v>158</v>
      </c>
      <c r="AU129" s="226" t="s">
        <v>82</v>
      </c>
      <c r="AY129" s="19" t="s">
        <v>156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163</v>
      </c>
      <c r="BM129" s="226" t="s">
        <v>274</v>
      </c>
    </row>
    <row r="130" s="2" customFormat="1">
      <c r="A130" s="40"/>
      <c r="B130" s="41"/>
      <c r="C130" s="42"/>
      <c r="D130" s="228" t="s">
        <v>165</v>
      </c>
      <c r="E130" s="42"/>
      <c r="F130" s="229" t="s">
        <v>1120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165</v>
      </c>
      <c r="AU130" s="19" t="s">
        <v>82</v>
      </c>
    </row>
    <row r="131" s="13" customFormat="1">
      <c r="A131" s="13"/>
      <c r="B131" s="235"/>
      <c r="C131" s="236"/>
      <c r="D131" s="233" t="s">
        <v>169</v>
      </c>
      <c r="E131" s="237" t="s">
        <v>19</v>
      </c>
      <c r="F131" s="238" t="s">
        <v>1121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169</v>
      </c>
      <c r="AU131" s="244" t="s">
        <v>82</v>
      </c>
      <c r="AV131" s="13" t="s">
        <v>80</v>
      </c>
      <c r="AW131" s="13" t="s">
        <v>35</v>
      </c>
      <c r="AX131" s="13" t="s">
        <v>74</v>
      </c>
      <c r="AY131" s="244" t="s">
        <v>156</v>
      </c>
    </row>
    <row r="132" s="14" customFormat="1">
      <c r="A132" s="14"/>
      <c r="B132" s="245"/>
      <c r="C132" s="246"/>
      <c r="D132" s="233" t="s">
        <v>169</v>
      </c>
      <c r="E132" s="247" t="s">
        <v>19</v>
      </c>
      <c r="F132" s="248" t="s">
        <v>80</v>
      </c>
      <c r="G132" s="246"/>
      <c r="H132" s="249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169</v>
      </c>
      <c r="AU132" s="255" t="s">
        <v>82</v>
      </c>
      <c r="AV132" s="14" t="s">
        <v>82</v>
      </c>
      <c r="AW132" s="14" t="s">
        <v>35</v>
      </c>
      <c r="AX132" s="14" t="s">
        <v>74</v>
      </c>
      <c r="AY132" s="255" t="s">
        <v>156</v>
      </c>
    </row>
    <row r="133" s="15" customFormat="1">
      <c r="A133" s="15"/>
      <c r="B133" s="256"/>
      <c r="C133" s="257"/>
      <c r="D133" s="233" t="s">
        <v>169</v>
      </c>
      <c r="E133" s="258" t="s">
        <v>19</v>
      </c>
      <c r="F133" s="259" t="s">
        <v>172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169</v>
      </c>
      <c r="AU133" s="266" t="s">
        <v>82</v>
      </c>
      <c r="AV133" s="15" t="s">
        <v>163</v>
      </c>
      <c r="AW133" s="15" t="s">
        <v>35</v>
      </c>
      <c r="AX133" s="15" t="s">
        <v>80</v>
      </c>
      <c r="AY133" s="266" t="s">
        <v>156</v>
      </c>
    </row>
    <row r="134" s="2" customFormat="1" ht="16.5" customHeight="1">
      <c r="A134" s="40"/>
      <c r="B134" s="41"/>
      <c r="C134" s="215" t="s">
        <v>220</v>
      </c>
      <c r="D134" s="215" t="s">
        <v>158</v>
      </c>
      <c r="E134" s="216" t="s">
        <v>1122</v>
      </c>
      <c r="F134" s="217" t="s">
        <v>1123</v>
      </c>
      <c r="G134" s="218" t="s">
        <v>1092</v>
      </c>
      <c r="H134" s="219">
        <v>1</v>
      </c>
      <c r="I134" s="220"/>
      <c r="J134" s="221">
        <f>ROUND(I134*H134,2)</f>
        <v>0</v>
      </c>
      <c r="K134" s="217" t="s">
        <v>665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158</v>
      </c>
      <c r="AU134" s="226" t="s">
        <v>82</v>
      </c>
      <c r="AY134" s="19" t="s">
        <v>156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163</v>
      </c>
      <c r="BM134" s="226" t="s">
        <v>289</v>
      </c>
    </row>
    <row r="135" s="2" customFormat="1">
      <c r="A135" s="40"/>
      <c r="B135" s="41"/>
      <c r="C135" s="42"/>
      <c r="D135" s="228" t="s">
        <v>165</v>
      </c>
      <c r="E135" s="42"/>
      <c r="F135" s="229" t="s">
        <v>1124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165</v>
      </c>
      <c r="AU135" s="19" t="s">
        <v>82</v>
      </c>
    </row>
    <row r="136" s="13" customFormat="1">
      <c r="A136" s="13"/>
      <c r="B136" s="235"/>
      <c r="C136" s="236"/>
      <c r="D136" s="233" t="s">
        <v>169</v>
      </c>
      <c r="E136" s="237" t="s">
        <v>19</v>
      </c>
      <c r="F136" s="238" t="s">
        <v>1125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169</v>
      </c>
      <c r="AU136" s="244" t="s">
        <v>82</v>
      </c>
      <c r="AV136" s="13" t="s">
        <v>80</v>
      </c>
      <c r="AW136" s="13" t="s">
        <v>35</v>
      </c>
      <c r="AX136" s="13" t="s">
        <v>74</v>
      </c>
      <c r="AY136" s="244" t="s">
        <v>156</v>
      </c>
    </row>
    <row r="137" s="14" customFormat="1">
      <c r="A137" s="14"/>
      <c r="B137" s="245"/>
      <c r="C137" s="246"/>
      <c r="D137" s="233" t="s">
        <v>169</v>
      </c>
      <c r="E137" s="247" t="s">
        <v>19</v>
      </c>
      <c r="F137" s="248" t="s">
        <v>80</v>
      </c>
      <c r="G137" s="246"/>
      <c r="H137" s="249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169</v>
      </c>
      <c r="AU137" s="255" t="s">
        <v>82</v>
      </c>
      <c r="AV137" s="14" t="s">
        <v>82</v>
      </c>
      <c r="AW137" s="14" t="s">
        <v>35</v>
      </c>
      <c r="AX137" s="14" t="s">
        <v>74</v>
      </c>
      <c r="AY137" s="255" t="s">
        <v>156</v>
      </c>
    </row>
    <row r="138" s="15" customFormat="1">
      <c r="A138" s="15"/>
      <c r="B138" s="256"/>
      <c r="C138" s="257"/>
      <c r="D138" s="233" t="s">
        <v>169</v>
      </c>
      <c r="E138" s="258" t="s">
        <v>19</v>
      </c>
      <c r="F138" s="259" t="s">
        <v>172</v>
      </c>
      <c r="G138" s="257"/>
      <c r="H138" s="260">
        <v>1</v>
      </c>
      <c r="I138" s="261"/>
      <c r="J138" s="257"/>
      <c r="K138" s="257"/>
      <c r="L138" s="262"/>
      <c r="M138" s="296"/>
      <c r="N138" s="297"/>
      <c r="O138" s="297"/>
      <c r="P138" s="297"/>
      <c r="Q138" s="297"/>
      <c r="R138" s="297"/>
      <c r="S138" s="297"/>
      <c r="T138" s="29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169</v>
      </c>
      <c r="AU138" s="266" t="s">
        <v>82</v>
      </c>
      <c r="AV138" s="15" t="s">
        <v>163</v>
      </c>
      <c r="AW138" s="15" t="s">
        <v>35</v>
      </c>
      <c r="AX138" s="15" t="s">
        <v>80</v>
      </c>
      <c r="AY138" s="266" t="s">
        <v>156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Gco4GJR2bSG4ac4gI7gODiiZhie162CY3omDr0LVzW2mv9vxKHYUWrDbbJEITsQ4Q+duGv5m32uNVEyv69FZ+g==" hashValue="cjVg1VncgGSxIRo6Agu3vCuk4+9UeZCbSH62mqFRWSV6oBZNgQx44nQoylUm8fixe5X+af65X8AQO+KzV5RAmQ==" algorithmName="SHA-512" password="CC35"/>
  <autoFilter ref="C89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011314000"/>
    <hyperlink ref="F96" r:id="rId2" display="https://podminky.urs.cz/item/CS_URS_2024_01/012002000"/>
    <hyperlink ref="F108" r:id="rId3" display="https://podminky.urs.cz/item/CS_URS_2024_01/020001000"/>
    <hyperlink ref="F120" r:id="rId4" display="https://podminky.urs.cz/item/CS_URS_2024_01/034303000"/>
    <hyperlink ref="F130" r:id="rId5" display="https://podminky.urs.cz/item/CS_URS_2024_01/043002000"/>
    <hyperlink ref="F135" r:id="rId6" display="https://podminky.urs.cz/item/CS_URS_2024_01/04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1126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661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1127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1128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ROUND((SUM(BE96:BE159)),  2)</f>
        <v>0</v>
      </c>
      <c r="G35" s="40"/>
      <c r="H35" s="40"/>
      <c r="I35" s="160">
        <v>0.20999999999999999</v>
      </c>
      <c r="J35" s="159">
        <f>ROUND(((SUM(BE96:BE159))*I35),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ROUND((SUM(BF96:BF159)),  2)</f>
        <v>0</v>
      </c>
      <c r="G36" s="40"/>
      <c r="H36" s="40"/>
      <c r="I36" s="160">
        <v>0.12</v>
      </c>
      <c r="J36" s="159">
        <f>ROUND(((SUM(BF96:BF159))*I36),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ROUND((SUM(BH96:BH159)),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ROUND((SUM(BI96:BI159)),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501-1 - VEŘEJNÉ OSVĚTLENÍ ALEŠOVA UL.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Pavel Prantner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INVEST TEL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1129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1130</v>
      </c>
      <c r="E65" s="180"/>
      <c r="F65" s="180"/>
      <c r="G65" s="180"/>
      <c r="H65" s="180"/>
      <c r="I65" s="180"/>
      <c r="J65" s="181">
        <f>J124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1131</v>
      </c>
      <c r="E66" s="180"/>
      <c r="F66" s="180"/>
      <c r="G66" s="180"/>
      <c r="H66" s="180"/>
      <c r="I66" s="180"/>
      <c r="J66" s="181">
        <f>J127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1132</v>
      </c>
      <c r="E67" s="180"/>
      <c r="F67" s="180"/>
      <c r="G67" s="180"/>
      <c r="H67" s="180"/>
      <c r="I67" s="180"/>
      <c r="J67" s="181">
        <f>J140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1133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1134</v>
      </c>
      <c r="E69" s="180"/>
      <c r="F69" s="180"/>
      <c r="G69" s="180"/>
      <c r="H69" s="180"/>
      <c r="I69" s="180"/>
      <c r="J69" s="181">
        <f>J147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1135</v>
      </c>
      <c r="E70" s="180"/>
      <c r="F70" s="180"/>
      <c r="G70" s="180"/>
      <c r="H70" s="180"/>
      <c r="I70" s="180"/>
      <c r="J70" s="181">
        <f>J149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1136</v>
      </c>
      <c r="E71" s="180"/>
      <c r="F71" s="180"/>
      <c r="G71" s="180"/>
      <c r="H71" s="180"/>
      <c r="I71" s="180"/>
      <c r="J71" s="181">
        <f>J153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1137</v>
      </c>
      <c r="E72" s="180"/>
      <c r="F72" s="180"/>
      <c r="G72" s="180"/>
      <c r="H72" s="180"/>
      <c r="I72" s="180"/>
      <c r="J72" s="181">
        <f>J154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1138</v>
      </c>
      <c r="E73" s="180"/>
      <c r="F73" s="180"/>
      <c r="G73" s="180"/>
      <c r="H73" s="180"/>
      <c r="I73" s="180"/>
      <c r="J73" s="181">
        <f>J156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1139</v>
      </c>
      <c r="E74" s="180"/>
      <c r="F74" s="180"/>
      <c r="G74" s="180"/>
      <c r="H74" s="180"/>
      <c r="I74" s="180"/>
      <c r="J74" s="181">
        <f>J158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141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Oprava povrchu komunikací, výměna vodovodu a opravy na kanalizaci v Klatovech 2025, 1. část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121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122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123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 501-1 - VEŘEJNÉ OSVĚTLENÍ ALEŠOVA UL.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2. 12. 2024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Město Klatovy</v>
      </c>
      <c r="G92" s="42"/>
      <c r="H92" s="42"/>
      <c r="I92" s="34" t="s">
        <v>33</v>
      </c>
      <c r="J92" s="38" t="str">
        <f>E23</f>
        <v>Pavel Prantner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INVEST TEL s.r.o.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142</v>
      </c>
      <c r="D95" s="191" t="s">
        <v>59</v>
      </c>
      <c r="E95" s="191" t="s">
        <v>55</v>
      </c>
      <c r="F95" s="191" t="s">
        <v>56</v>
      </c>
      <c r="G95" s="191" t="s">
        <v>143</v>
      </c>
      <c r="H95" s="191" t="s">
        <v>144</v>
      </c>
      <c r="I95" s="191" t="s">
        <v>145</v>
      </c>
      <c r="J95" s="191" t="s">
        <v>127</v>
      </c>
      <c r="K95" s="192" t="s">
        <v>146</v>
      </c>
      <c r="L95" s="193"/>
      <c r="M95" s="94" t="s">
        <v>19</v>
      </c>
      <c r="N95" s="95" t="s">
        <v>44</v>
      </c>
      <c r="O95" s="95" t="s">
        <v>147</v>
      </c>
      <c r="P95" s="95" t="s">
        <v>148</v>
      </c>
      <c r="Q95" s="95" t="s">
        <v>149</v>
      </c>
      <c r="R95" s="95" t="s">
        <v>150</v>
      </c>
      <c r="S95" s="95" t="s">
        <v>151</v>
      </c>
      <c r="T95" s="96" t="s">
        <v>152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153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P97+P124+P127+P140+P144+P147+P149+P153+P154+P156+P158</f>
        <v>0</v>
      </c>
      <c r="Q96" s="98"/>
      <c r="R96" s="196">
        <f>R97+R124+R127+R140+R144+R147+R149+R153+R154+R156+R158</f>
        <v>0</v>
      </c>
      <c r="S96" s="98"/>
      <c r="T96" s="197">
        <f>T97+T124+T127+T140+T144+T147+T149+T153+T154+T156+T158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128</v>
      </c>
      <c r="BK96" s="198">
        <f>BK97+BK124+BK127+BK140+BK144+BK147+BK149+BK153+BK154+BK156+BK158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1140</v>
      </c>
      <c r="F97" s="202" t="s">
        <v>1141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SUM(P98:P123)</f>
        <v>0</v>
      </c>
      <c r="Q97" s="207"/>
      <c r="R97" s="208">
        <f>SUM(R98:R123)</f>
        <v>0</v>
      </c>
      <c r="S97" s="207"/>
      <c r="T97" s="209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73</v>
      </c>
      <c r="AU97" s="211" t="s">
        <v>74</v>
      </c>
      <c r="AY97" s="210" t="s">
        <v>156</v>
      </c>
      <c r="BK97" s="212">
        <f>SUM(BK98:BK123)</f>
        <v>0</v>
      </c>
    </row>
    <row r="98" s="2" customFormat="1" ht="16.5" customHeight="1">
      <c r="A98" s="40"/>
      <c r="B98" s="41"/>
      <c r="C98" s="215" t="s">
        <v>80</v>
      </c>
      <c r="D98" s="215" t="s">
        <v>158</v>
      </c>
      <c r="E98" s="216" t="s">
        <v>1142</v>
      </c>
      <c r="F98" s="217" t="s">
        <v>1143</v>
      </c>
      <c r="G98" s="218" t="s">
        <v>445</v>
      </c>
      <c r="H98" s="219">
        <v>7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163</v>
      </c>
      <c r="AT98" s="226" t="s">
        <v>158</v>
      </c>
      <c r="AU98" s="226" t="s">
        <v>80</v>
      </c>
      <c r="AY98" s="19" t="s">
        <v>156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163</v>
      </c>
      <c r="BM98" s="226" t="s">
        <v>82</v>
      </c>
    </row>
    <row r="99" s="2" customFormat="1" ht="16.5" customHeight="1">
      <c r="A99" s="40"/>
      <c r="B99" s="41"/>
      <c r="C99" s="215" t="s">
        <v>82</v>
      </c>
      <c r="D99" s="215" t="s">
        <v>158</v>
      </c>
      <c r="E99" s="216" t="s">
        <v>1144</v>
      </c>
      <c r="F99" s="217" t="s">
        <v>1145</v>
      </c>
      <c r="G99" s="218" t="s">
        <v>445</v>
      </c>
      <c r="H99" s="219">
        <v>7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163</v>
      </c>
      <c r="AT99" s="226" t="s">
        <v>158</v>
      </c>
      <c r="AU99" s="226" t="s">
        <v>80</v>
      </c>
      <c r="AY99" s="19" t="s">
        <v>156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163</v>
      </c>
      <c r="BM99" s="226" t="s">
        <v>163</v>
      </c>
    </row>
    <row r="100" s="2" customFormat="1" ht="16.5" customHeight="1">
      <c r="A100" s="40"/>
      <c r="B100" s="41"/>
      <c r="C100" s="267" t="s">
        <v>178</v>
      </c>
      <c r="D100" s="267" t="s">
        <v>275</v>
      </c>
      <c r="E100" s="268" t="s">
        <v>1146</v>
      </c>
      <c r="F100" s="269" t="s">
        <v>1147</v>
      </c>
      <c r="G100" s="270" t="s">
        <v>445</v>
      </c>
      <c r="H100" s="271">
        <v>7</v>
      </c>
      <c r="I100" s="272"/>
      <c r="J100" s="273">
        <f>ROUND(I100*H100,2)</f>
        <v>0</v>
      </c>
      <c r="K100" s="269" t="s">
        <v>19</v>
      </c>
      <c r="L100" s="274"/>
      <c r="M100" s="275" t="s">
        <v>19</v>
      </c>
      <c r="N100" s="276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211</v>
      </c>
      <c r="AT100" s="226" t="s">
        <v>275</v>
      </c>
      <c r="AU100" s="226" t="s">
        <v>80</v>
      </c>
      <c r="AY100" s="19" t="s">
        <v>156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163</v>
      </c>
      <c r="BM100" s="226" t="s">
        <v>200</v>
      </c>
    </row>
    <row r="101" s="2" customFormat="1" ht="16.5" customHeight="1">
      <c r="A101" s="40"/>
      <c r="B101" s="41"/>
      <c r="C101" s="215" t="s">
        <v>163</v>
      </c>
      <c r="D101" s="215" t="s">
        <v>158</v>
      </c>
      <c r="E101" s="216" t="s">
        <v>1148</v>
      </c>
      <c r="F101" s="217" t="s">
        <v>1149</v>
      </c>
      <c r="G101" s="218" t="s">
        <v>445</v>
      </c>
      <c r="H101" s="219">
        <v>7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163</v>
      </c>
      <c r="AT101" s="226" t="s">
        <v>158</v>
      </c>
      <c r="AU101" s="226" t="s">
        <v>80</v>
      </c>
      <c r="AY101" s="19" t="s">
        <v>156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163</v>
      </c>
      <c r="BM101" s="226" t="s">
        <v>211</v>
      </c>
    </row>
    <row r="102" s="2" customFormat="1" ht="16.5" customHeight="1">
      <c r="A102" s="40"/>
      <c r="B102" s="41"/>
      <c r="C102" s="267" t="s">
        <v>192</v>
      </c>
      <c r="D102" s="267" t="s">
        <v>275</v>
      </c>
      <c r="E102" s="268" t="s">
        <v>1150</v>
      </c>
      <c r="F102" s="269" t="s">
        <v>1151</v>
      </c>
      <c r="G102" s="270" t="s">
        <v>445</v>
      </c>
      <c r="H102" s="271">
        <v>7</v>
      </c>
      <c r="I102" s="272"/>
      <c r="J102" s="273">
        <f>ROUND(I102*H102,2)</f>
        <v>0</v>
      </c>
      <c r="K102" s="269" t="s">
        <v>19</v>
      </c>
      <c r="L102" s="274"/>
      <c r="M102" s="275" t="s">
        <v>19</v>
      </c>
      <c r="N102" s="276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211</v>
      </c>
      <c r="AT102" s="226" t="s">
        <v>275</v>
      </c>
      <c r="AU102" s="226" t="s">
        <v>80</v>
      </c>
      <c r="AY102" s="19" t="s">
        <v>156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163</v>
      </c>
      <c r="BM102" s="226" t="s">
        <v>226</v>
      </c>
    </row>
    <row r="103" s="2" customFormat="1" ht="16.5" customHeight="1">
      <c r="A103" s="40"/>
      <c r="B103" s="41"/>
      <c r="C103" s="267" t="s">
        <v>200</v>
      </c>
      <c r="D103" s="267" t="s">
        <v>275</v>
      </c>
      <c r="E103" s="268" t="s">
        <v>1152</v>
      </c>
      <c r="F103" s="269" t="s">
        <v>1153</v>
      </c>
      <c r="G103" s="270" t="s">
        <v>214</v>
      </c>
      <c r="H103" s="271">
        <v>56</v>
      </c>
      <c r="I103" s="272"/>
      <c r="J103" s="273">
        <f>ROUND(I103*H103,2)</f>
        <v>0</v>
      </c>
      <c r="K103" s="269" t="s">
        <v>19</v>
      </c>
      <c r="L103" s="274"/>
      <c r="M103" s="275" t="s">
        <v>19</v>
      </c>
      <c r="N103" s="276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211</v>
      </c>
      <c r="AT103" s="226" t="s">
        <v>275</v>
      </c>
      <c r="AU103" s="226" t="s">
        <v>80</v>
      </c>
      <c r="AY103" s="19" t="s">
        <v>156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163</v>
      </c>
      <c r="BM103" s="226" t="s">
        <v>8</v>
      </c>
    </row>
    <row r="104" s="2" customFormat="1" ht="16.5" customHeight="1">
      <c r="A104" s="40"/>
      <c r="B104" s="41"/>
      <c r="C104" s="215" t="s">
        <v>205</v>
      </c>
      <c r="D104" s="215" t="s">
        <v>158</v>
      </c>
      <c r="E104" s="216" t="s">
        <v>1154</v>
      </c>
      <c r="F104" s="217" t="s">
        <v>1155</v>
      </c>
      <c r="G104" s="218" t="s">
        <v>214</v>
      </c>
      <c r="H104" s="219">
        <v>280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163</v>
      </c>
      <c r="AT104" s="226" t="s">
        <v>158</v>
      </c>
      <c r="AU104" s="226" t="s">
        <v>80</v>
      </c>
      <c r="AY104" s="19" t="s">
        <v>156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163</v>
      </c>
      <c r="BM104" s="226" t="s">
        <v>264</v>
      </c>
    </row>
    <row r="105" s="2" customFormat="1" ht="16.5" customHeight="1">
      <c r="A105" s="40"/>
      <c r="B105" s="41"/>
      <c r="C105" s="267" t="s">
        <v>211</v>
      </c>
      <c r="D105" s="267" t="s">
        <v>275</v>
      </c>
      <c r="E105" s="268" t="s">
        <v>1156</v>
      </c>
      <c r="F105" s="269" t="s">
        <v>1157</v>
      </c>
      <c r="G105" s="270" t="s">
        <v>214</v>
      </c>
      <c r="H105" s="271">
        <v>279.99900000000002</v>
      </c>
      <c r="I105" s="272"/>
      <c r="J105" s="273">
        <f>ROUND(I105*H105,2)</f>
        <v>0</v>
      </c>
      <c r="K105" s="269" t="s">
        <v>19</v>
      </c>
      <c r="L105" s="274"/>
      <c r="M105" s="275" t="s">
        <v>19</v>
      </c>
      <c r="N105" s="276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211</v>
      </c>
      <c r="AT105" s="226" t="s">
        <v>275</v>
      </c>
      <c r="AU105" s="226" t="s">
        <v>80</v>
      </c>
      <c r="AY105" s="19" t="s">
        <v>156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163</v>
      </c>
      <c r="BM105" s="226" t="s">
        <v>274</v>
      </c>
    </row>
    <row r="106" s="2" customFormat="1" ht="16.5" customHeight="1">
      <c r="A106" s="40"/>
      <c r="B106" s="41"/>
      <c r="C106" s="215" t="s">
        <v>220</v>
      </c>
      <c r="D106" s="215" t="s">
        <v>158</v>
      </c>
      <c r="E106" s="216" t="s">
        <v>1158</v>
      </c>
      <c r="F106" s="217" t="s">
        <v>1159</v>
      </c>
      <c r="G106" s="218" t="s">
        <v>214</v>
      </c>
      <c r="H106" s="219">
        <v>235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158</v>
      </c>
      <c r="AU106" s="226" t="s">
        <v>80</v>
      </c>
      <c r="AY106" s="19" t="s">
        <v>156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163</v>
      </c>
      <c r="BM106" s="226" t="s">
        <v>289</v>
      </c>
    </row>
    <row r="107" s="2" customFormat="1" ht="16.5" customHeight="1">
      <c r="A107" s="40"/>
      <c r="B107" s="41"/>
      <c r="C107" s="267" t="s">
        <v>226</v>
      </c>
      <c r="D107" s="267" t="s">
        <v>275</v>
      </c>
      <c r="E107" s="268" t="s">
        <v>1160</v>
      </c>
      <c r="F107" s="269" t="s">
        <v>1161</v>
      </c>
      <c r="G107" s="270" t="s">
        <v>214</v>
      </c>
      <c r="H107" s="271">
        <v>235.00100000000001</v>
      </c>
      <c r="I107" s="272"/>
      <c r="J107" s="273">
        <f>ROUND(I107*H107,2)</f>
        <v>0</v>
      </c>
      <c r="K107" s="269" t="s">
        <v>19</v>
      </c>
      <c r="L107" s="274"/>
      <c r="M107" s="275" t="s">
        <v>19</v>
      </c>
      <c r="N107" s="276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211</v>
      </c>
      <c r="AT107" s="226" t="s">
        <v>275</v>
      </c>
      <c r="AU107" s="226" t="s">
        <v>80</v>
      </c>
      <c r="AY107" s="19" t="s">
        <v>156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163</v>
      </c>
      <c r="BM107" s="226" t="s">
        <v>301</v>
      </c>
    </row>
    <row r="108" s="2" customFormat="1" ht="16.5" customHeight="1">
      <c r="A108" s="40"/>
      <c r="B108" s="41"/>
      <c r="C108" s="215" t="s">
        <v>225</v>
      </c>
      <c r="D108" s="215" t="s">
        <v>158</v>
      </c>
      <c r="E108" s="216" t="s">
        <v>1162</v>
      </c>
      <c r="F108" s="217" t="s">
        <v>1163</v>
      </c>
      <c r="G108" s="218" t="s">
        <v>214</v>
      </c>
      <c r="H108" s="219">
        <v>255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163</v>
      </c>
      <c r="AT108" s="226" t="s">
        <v>158</v>
      </c>
      <c r="AU108" s="226" t="s">
        <v>80</v>
      </c>
      <c r="AY108" s="19" t="s">
        <v>156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163</v>
      </c>
      <c r="BM108" s="226" t="s">
        <v>327</v>
      </c>
    </row>
    <row r="109" s="2" customFormat="1" ht="16.5" customHeight="1">
      <c r="A109" s="40"/>
      <c r="B109" s="41"/>
      <c r="C109" s="267" t="s">
        <v>8</v>
      </c>
      <c r="D109" s="267" t="s">
        <v>275</v>
      </c>
      <c r="E109" s="268" t="s">
        <v>1164</v>
      </c>
      <c r="F109" s="269" t="s">
        <v>1165</v>
      </c>
      <c r="G109" s="270" t="s">
        <v>1166</v>
      </c>
      <c r="H109" s="271">
        <v>158.09999999999999</v>
      </c>
      <c r="I109" s="272"/>
      <c r="J109" s="273">
        <f>ROUND(I109*H109,2)</f>
        <v>0</v>
      </c>
      <c r="K109" s="269" t="s">
        <v>19</v>
      </c>
      <c r="L109" s="274"/>
      <c r="M109" s="275" t="s">
        <v>19</v>
      </c>
      <c r="N109" s="276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211</v>
      </c>
      <c r="AT109" s="226" t="s">
        <v>275</v>
      </c>
      <c r="AU109" s="226" t="s">
        <v>80</v>
      </c>
      <c r="AY109" s="19" t="s">
        <v>156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163</v>
      </c>
      <c r="BM109" s="226" t="s">
        <v>341</v>
      </c>
    </row>
    <row r="110" s="2" customFormat="1" ht="16.5" customHeight="1">
      <c r="A110" s="40"/>
      <c r="B110" s="41"/>
      <c r="C110" s="215" t="s">
        <v>253</v>
      </c>
      <c r="D110" s="215" t="s">
        <v>158</v>
      </c>
      <c r="E110" s="216" t="s">
        <v>1167</v>
      </c>
      <c r="F110" s="217" t="s">
        <v>1168</v>
      </c>
      <c r="G110" s="218" t="s">
        <v>445</v>
      </c>
      <c r="H110" s="219">
        <v>65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163</v>
      </c>
      <c r="AT110" s="226" t="s">
        <v>158</v>
      </c>
      <c r="AU110" s="226" t="s">
        <v>80</v>
      </c>
      <c r="AY110" s="19" t="s">
        <v>156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163</v>
      </c>
      <c r="BM110" s="226" t="s">
        <v>351</v>
      </c>
    </row>
    <row r="111" s="2" customFormat="1" ht="16.5" customHeight="1">
      <c r="A111" s="40"/>
      <c r="B111" s="41"/>
      <c r="C111" s="267" t="s">
        <v>264</v>
      </c>
      <c r="D111" s="267" t="s">
        <v>275</v>
      </c>
      <c r="E111" s="268" t="s">
        <v>1169</v>
      </c>
      <c r="F111" s="269" t="s">
        <v>1170</v>
      </c>
      <c r="G111" s="270" t="s">
        <v>445</v>
      </c>
      <c r="H111" s="271">
        <v>44</v>
      </c>
      <c r="I111" s="272"/>
      <c r="J111" s="273">
        <f>ROUND(I111*H111,2)</f>
        <v>0</v>
      </c>
      <c r="K111" s="269" t="s">
        <v>19</v>
      </c>
      <c r="L111" s="274"/>
      <c r="M111" s="275" t="s">
        <v>19</v>
      </c>
      <c r="N111" s="276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211</v>
      </c>
      <c r="AT111" s="226" t="s">
        <v>275</v>
      </c>
      <c r="AU111" s="226" t="s">
        <v>80</v>
      </c>
      <c r="AY111" s="19" t="s">
        <v>156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163</v>
      </c>
      <c r="BM111" s="226" t="s">
        <v>361</v>
      </c>
    </row>
    <row r="112" s="2" customFormat="1" ht="16.5" customHeight="1">
      <c r="A112" s="40"/>
      <c r="B112" s="41"/>
      <c r="C112" s="267" t="s">
        <v>268</v>
      </c>
      <c r="D112" s="267" t="s">
        <v>275</v>
      </c>
      <c r="E112" s="268" t="s">
        <v>1171</v>
      </c>
      <c r="F112" s="269" t="s">
        <v>1172</v>
      </c>
      <c r="G112" s="270" t="s">
        <v>445</v>
      </c>
      <c r="H112" s="271">
        <v>21</v>
      </c>
      <c r="I112" s="272"/>
      <c r="J112" s="273">
        <f>ROUND(I112*H112,2)</f>
        <v>0</v>
      </c>
      <c r="K112" s="269" t="s">
        <v>19</v>
      </c>
      <c r="L112" s="274"/>
      <c r="M112" s="275" t="s">
        <v>19</v>
      </c>
      <c r="N112" s="276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211</v>
      </c>
      <c r="AT112" s="226" t="s">
        <v>275</v>
      </c>
      <c r="AU112" s="226" t="s">
        <v>80</v>
      </c>
      <c r="AY112" s="19" t="s">
        <v>156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163</v>
      </c>
      <c r="BM112" s="226" t="s">
        <v>191</v>
      </c>
    </row>
    <row r="113" s="2" customFormat="1" ht="16.5" customHeight="1">
      <c r="A113" s="40"/>
      <c r="B113" s="41"/>
      <c r="C113" s="215" t="s">
        <v>274</v>
      </c>
      <c r="D113" s="215" t="s">
        <v>158</v>
      </c>
      <c r="E113" s="216" t="s">
        <v>1173</v>
      </c>
      <c r="F113" s="217" t="s">
        <v>1174</v>
      </c>
      <c r="G113" s="218" t="s">
        <v>214</v>
      </c>
      <c r="H113" s="219">
        <v>280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163</v>
      </c>
      <c r="AT113" s="226" t="s">
        <v>158</v>
      </c>
      <c r="AU113" s="226" t="s">
        <v>80</v>
      </c>
      <c r="AY113" s="19" t="s">
        <v>156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163</v>
      </c>
      <c r="BM113" s="226" t="s">
        <v>381</v>
      </c>
    </row>
    <row r="114" s="2" customFormat="1" ht="16.5" customHeight="1">
      <c r="A114" s="40"/>
      <c r="B114" s="41"/>
      <c r="C114" s="267" t="s">
        <v>281</v>
      </c>
      <c r="D114" s="267" t="s">
        <v>275</v>
      </c>
      <c r="E114" s="268" t="s">
        <v>1175</v>
      </c>
      <c r="F114" s="269" t="s">
        <v>1176</v>
      </c>
      <c r="G114" s="270" t="s">
        <v>214</v>
      </c>
      <c r="H114" s="271">
        <v>280.005</v>
      </c>
      <c r="I114" s="272"/>
      <c r="J114" s="273">
        <f>ROUND(I114*H114,2)</f>
        <v>0</v>
      </c>
      <c r="K114" s="269" t="s">
        <v>19</v>
      </c>
      <c r="L114" s="274"/>
      <c r="M114" s="275" t="s">
        <v>19</v>
      </c>
      <c r="N114" s="276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211</v>
      </c>
      <c r="AT114" s="226" t="s">
        <v>275</v>
      </c>
      <c r="AU114" s="226" t="s">
        <v>80</v>
      </c>
      <c r="AY114" s="19" t="s">
        <v>156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163</v>
      </c>
      <c r="BM114" s="226" t="s">
        <v>393</v>
      </c>
    </row>
    <row r="115" s="2" customFormat="1" ht="16.5" customHeight="1">
      <c r="A115" s="40"/>
      <c r="B115" s="41"/>
      <c r="C115" s="215" t="s">
        <v>289</v>
      </c>
      <c r="D115" s="215" t="s">
        <v>158</v>
      </c>
      <c r="E115" s="216" t="s">
        <v>1177</v>
      </c>
      <c r="F115" s="217" t="s">
        <v>1178</v>
      </c>
      <c r="G115" s="218" t="s">
        <v>214</v>
      </c>
      <c r="H115" s="219">
        <v>235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163</v>
      </c>
      <c r="AT115" s="226" t="s">
        <v>158</v>
      </c>
      <c r="AU115" s="226" t="s">
        <v>80</v>
      </c>
      <c r="AY115" s="19" t="s">
        <v>156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163</v>
      </c>
      <c r="BM115" s="226" t="s">
        <v>409</v>
      </c>
    </row>
    <row r="116" s="2" customFormat="1" ht="16.5" customHeight="1">
      <c r="A116" s="40"/>
      <c r="B116" s="41"/>
      <c r="C116" s="267" t="s">
        <v>294</v>
      </c>
      <c r="D116" s="267" t="s">
        <v>275</v>
      </c>
      <c r="E116" s="268" t="s">
        <v>1179</v>
      </c>
      <c r="F116" s="269" t="s">
        <v>1180</v>
      </c>
      <c r="G116" s="270" t="s">
        <v>214</v>
      </c>
      <c r="H116" s="271">
        <v>234.99799999999999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211</v>
      </c>
      <c r="AT116" s="226" t="s">
        <v>275</v>
      </c>
      <c r="AU116" s="226" t="s">
        <v>80</v>
      </c>
      <c r="AY116" s="19" t="s">
        <v>156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163</v>
      </c>
      <c r="BM116" s="226" t="s">
        <v>419</v>
      </c>
    </row>
    <row r="117" s="2" customFormat="1" ht="16.5" customHeight="1">
      <c r="A117" s="40"/>
      <c r="B117" s="41"/>
      <c r="C117" s="215" t="s">
        <v>301</v>
      </c>
      <c r="D117" s="215" t="s">
        <v>158</v>
      </c>
      <c r="E117" s="216" t="s">
        <v>1181</v>
      </c>
      <c r="F117" s="217" t="s">
        <v>1182</v>
      </c>
      <c r="G117" s="218" t="s">
        <v>445</v>
      </c>
      <c r="H117" s="219">
        <v>14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158</v>
      </c>
      <c r="AU117" s="226" t="s">
        <v>80</v>
      </c>
      <c r="AY117" s="19" t="s">
        <v>156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163</v>
      </c>
      <c r="BM117" s="226" t="s">
        <v>431</v>
      </c>
    </row>
    <row r="118" s="2" customFormat="1" ht="16.5" customHeight="1">
      <c r="A118" s="40"/>
      <c r="B118" s="41"/>
      <c r="C118" s="215" t="s">
        <v>7</v>
      </c>
      <c r="D118" s="215" t="s">
        <v>158</v>
      </c>
      <c r="E118" s="216" t="s">
        <v>1183</v>
      </c>
      <c r="F118" s="217" t="s">
        <v>1184</v>
      </c>
      <c r="G118" s="218" t="s">
        <v>445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163</v>
      </c>
      <c r="AT118" s="226" t="s">
        <v>158</v>
      </c>
      <c r="AU118" s="226" t="s">
        <v>80</v>
      </c>
      <c r="AY118" s="19" t="s">
        <v>156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163</v>
      </c>
      <c r="BM118" s="226" t="s">
        <v>442</v>
      </c>
    </row>
    <row r="119" s="2" customFormat="1" ht="16.5" customHeight="1">
      <c r="A119" s="40"/>
      <c r="B119" s="41"/>
      <c r="C119" s="215" t="s">
        <v>327</v>
      </c>
      <c r="D119" s="215" t="s">
        <v>158</v>
      </c>
      <c r="E119" s="216" t="s">
        <v>1185</v>
      </c>
      <c r="F119" s="217" t="s">
        <v>1186</v>
      </c>
      <c r="G119" s="218" t="s">
        <v>445</v>
      </c>
      <c r="H119" s="219">
        <v>42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163</v>
      </c>
      <c r="AT119" s="226" t="s">
        <v>158</v>
      </c>
      <c r="AU119" s="226" t="s">
        <v>80</v>
      </c>
      <c r="AY119" s="19" t="s">
        <v>156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163</v>
      </c>
      <c r="BM119" s="226" t="s">
        <v>454</v>
      </c>
    </row>
    <row r="120" s="2" customFormat="1" ht="16.5" customHeight="1">
      <c r="A120" s="40"/>
      <c r="B120" s="41"/>
      <c r="C120" s="215" t="s">
        <v>334</v>
      </c>
      <c r="D120" s="215" t="s">
        <v>158</v>
      </c>
      <c r="E120" s="216" t="s">
        <v>1187</v>
      </c>
      <c r="F120" s="217" t="s">
        <v>1188</v>
      </c>
      <c r="G120" s="218" t="s">
        <v>445</v>
      </c>
      <c r="H120" s="219">
        <v>56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163</v>
      </c>
      <c r="AT120" s="226" t="s">
        <v>158</v>
      </c>
      <c r="AU120" s="226" t="s">
        <v>80</v>
      </c>
      <c r="AY120" s="19" t="s">
        <v>156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163</v>
      </c>
      <c r="BM120" s="226" t="s">
        <v>464</v>
      </c>
    </row>
    <row r="121" s="2" customFormat="1" ht="16.5" customHeight="1">
      <c r="A121" s="40"/>
      <c r="B121" s="41"/>
      <c r="C121" s="215" t="s">
        <v>341</v>
      </c>
      <c r="D121" s="215" t="s">
        <v>158</v>
      </c>
      <c r="E121" s="216" t="s">
        <v>1189</v>
      </c>
      <c r="F121" s="217" t="s">
        <v>1190</v>
      </c>
      <c r="G121" s="218" t="s">
        <v>445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163</v>
      </c>
      <c r="AT121" s="226" t="s">
        <v>158</v>
      </c>
      <c r="AU121" s="226" t="s">
        <v>80</v>
      </c>
      <c r="AY121" s="19" t="s">
        <v>156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163</v>
      </c>
      <c r="BM121" s="226" t="s">
        <v>473</v>
      </c>
    </row>
    <row r="122" s="2" customFormat="1" ht="16.5" customHeight="1">
      <c r="A122" s="40"/>
      <c r="B122" s="41"/>
      <c r="C122" s="215" t="s">
        <v>346</v>
      </c>
      <c r="D122" s="215" t="s">
        <v>158</v>
      </c>
      <c r="E122" s="216" t="s">
        <v>1191</v>
      </c>
      <c r="F122" s="217" t="s">
        <v>1192</v>
      </c>
      <c r="G122" s="218" t="s">
        <v>445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163</v>
      </c>
      <c r="AT122" s="226" t="s">
        <v>158</v>
      </c>
      <c r="AU122" s="226" t="s">
        <v>80</v>
      </c>
      <c r="AY122" s="19" t="s">
        <v>156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163</v>
      </c>
      <c r="BM122" s="226" t="s">
        <v>482</v>
      </c>
    </row>
    <row r="123" s="2" customFormat="1" ht="16.5" customHeight="1">
      <c r="A123" s="40"/>
      <c r="B123" s="41"/>
      <c r="C123" s="267" t="s">
        <v>351</v>
      </c>
      <c r="D123" s="267" t="s">
        <v>275</v>
      </c>
      <c r="E123" s="268" t="s">
        <v>1193</v>
      </c>
      <c r="F123" s="269" t="s">
        <v>1194</v>
      </c>
      <c r="G123" s="270" t="s">
        <v>445</v>
      </c>
      <c r="H123" s="271">
        <v>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211</v>
      </c>
      <c r="AT123" s="226" t="s">
        <v>275</v>
      </c>
      <c r="AU123" s="226" t="s">
        <v>80</v>
      </c>
      <c r="AY123" s="19" t="s">
        <v>156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163</v>
      </c>
      <c r="BM123" s="226" t="s">
        <v>491</v>
      </c>
    </row>
    <row r="124" s="12" customFormat="1" ht="25.92" customHeight="1">
      <c r="A124" s="12"/>
      <c r="B124" s="199"/>
      <c r="C124" s="200"/>
      <c r="D124" s="201" t="s">
        <v>73</v>
      </c>
      <c r="E124" s="202" t="s">
        <v>1195</v>
      </c>
      <c r="F124" s="202" t="s">
        <v>1196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SUM(P125:P126)</f>
        <v>0</v>
      </c>
      <c r="Q124" s="207"/>
      <c r="R124" s="208">
        <f>SUM(R125:R126)</f>
        <v>0</v>
      </c>
      <c r="S124" s="207"/>
      <c r="T124" s="20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80</v>
      </c>
      <c r="AT124" s="211" t="s">
        <v>73</v>
      </c>
      <c r="AU124" s="211" t="s">
        <v>74</v>
      </c>
      <c r="AY124" s="210" t="s">
        <v>156</v>
      </c>
      <c r="BK124" s="212">
        <f>SUM(BK125:BK126)</f>
        <v>0</v>
      </c>
    </row>
    <row r="125" s="2" customFormat="1" ht="16.5" customHeight="1">
      <c r="A125" s="40"/>
      <c r="B125" s="41"/>
      <c r="C125" s="215" t="s">
        <v>356</v>
      </c>
      <c r="D125" s="215" t="s">
        <v>158</v>
      </c>
      <c r="E125" s="216" t="s">
        <v>1197</v>
      </c>
      <c r="F125" s="217" t="s">
        <v>1198</v>
      </c>
      <c r="G125" s="218" t="s">
        <v>1199</v>
      </c>
      <c r="H125" s="219">
        <v>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163</v>
      </c>
      <c r="AT125" s="226" t="s">
        <v>158</v>
      </c>
      <c r="AU125" s="226" t="s">
        <v>80</v>
      </c>
      <c r="AY125" s="19" t="s">
        <v>156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163</v>
      </c>
      <c r="BM125" s="226" t="s">
        <v>500</v>
      </c>
    </row>
    <row r="126" s="2" customFormat="1" ht="16.5" customHeight="1">
      <c r="A126" s="40"/>
      <c r="B126" s="41"/>
      <c r="C126" s="215" t="s">
        <v>361</v>
      </c>
      <c r="D126" s="215" t="s">
        <v>158</v>
      </c>
      <c r="E126" s="216" t="s">
        <v>1200</v>
      </c>
      <c r="F126" s="217" t="s">
        <v>1201</v>
      </c>
      <c r="G126" s="218" t="s">
        <v>445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163</v>
      </c>
      <c r="AT126" s="226" t="s">
        <v>158</v>
      </c>
      <c r="AU126" s="226" t="s">
        <v>80</v>
      </c>
      <c r="AY126" s="19" t="s">
        <v>156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163</v>
      </c>
      <c r="BM126" s="226" t="s">
        <v>508</v>
      </c>
    </row>
    <row r="127" s="12" customFormat="1" ht="25.92" customHeight="1">
      <c r="A127" s="12"/>
      <c r="B127" s="199"/>
      <c r="C127" s="200"/>
      <c r="D127" s="201" t="s">
        <v>73</v>
      </c>
      <c r="E127" s="202" t="s">
        <v>1202</v>
      </c>
      <c r="F127" s="202" t="s">
        <v>1203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SUM(P128:P139)</f>
        <v>0</v>
      </c>
      <c r="Q127" s="207"/>
      <c r="R127" s="208">
        <f>SUM(R128:R139)</f>
        <v>0</v>
      </c>
      <c r="S127" s="207"/>
      <c r="T127" s="209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73</v>
      </c>
      <c r="AU127" s="211" t="s">
        <v>74</v>
      </c>
      <c r="AY127" s="210" t="s">
        <v>156</v>
      </c>
      <c r="BK127" s="212">
        <f>SUM(BK128:BK139)</f>
        <v>0</v>
      </c>
    </row>
    <row r="128" s="2" customFormat="1" ht="16.5" customHeight="1">
      <c r="A128" s="40"/>
      <c r="B128" s="41"/>
      <c r="C128" s="215" t="s">
        <v>366</v>
      </c>
      <c r="D128" s="215" t="s">
        <v>158</v>
      </c>
      <c r="E128" s="216" t="s">
        <v>1204</v>
      </c>
      <c r="F128" s="217" t="s">
        <v>1205</v>
      </c>
      <c r="G128" s="218" t="s">
        <v>105</v>
      </c>
      <c r="H128" s="219">
        <v>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163</v>
      </c>
      <c r="AT128" s="226" t="s">
        <v>158</v>
      </c>
      <c r="AU128" s="226" t="s">
        <v>80</v>
      </c>
      <c r="AY128" s="19" t="s">
        <v>156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163</v>
      </c>
      <c r="BM128" s="226" t="s">
        <v>521</v>
      </c>
    </row>
    <row r="129" s="2" customFormat="1" ht="16.5" customHeight="1">
      <c r="A129" s="40"/>
      <c r="B129" s="41"/>
      <c r="C129" s="215" t="s">
        <v>191</v>
      </c>
      <c r="D129" s="215" t="s">
        <v>158</v>
      </c>
      <c r="E129" s="216" t="s">
        <v>1206</v>
      </c>
      <c r="F129" s="217" t="s">
        <v>1207</v>
      </c>
      <c r="G129" s="218" t="s">
        <v>445</v>
      </c>
      <c r="H129" s="219">
        <v>7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163</v>
      </c>
      <c r="AT129" s="226" t="s">
        <v>158</v>
      </c>
      <c r="AU129" s="226" t="s">
        <v>80</v>
      </c>
      <c r="AY129" s="19" t="s">
        <v>156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163</v>
      </c>
      <c r="BM129" s="226" t="s">
        <v>531</v>
      </c>
    </row>
    <row r="130" s="2" customFormat="1" ht="16.5" customHeight="1">
      <c r="A130" s="40"/>
      <c r="B130" s="41"/>
      <c r="C130" s="267" t="s">
        <v>375</v>
      </c>
      <c r="D130" s="267" t="s">
        <v>275</v>
      </c>
      <c r="E130" s="268" t="s">
        <v>1208</v>
      </c>
      <c r="F130" s="269" t="s">
        <v>1209</v>
      </c>
      <c r="G130" s="270" t="s">
        <v>445</v>
      </c>
      <c r="H130" s="271">
        <v>7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211</v>
      </c>
      <c r="AT130" s="226" t="s">
        <v>275</v>
      </c>
      <c r="AU130" s="226" t="s">
        <v>80</v>
      </c>
      <c r="AY130" s="19" t="s">
        <v>156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163</v>
      </c>
      <c r="BM130" s="226" t="s">
        <v>540</v>
      </c>
    </row>
    <row r="131" s="2" customFormat="1" ht="16.5" customHeight="1">
      <c r="A131" s="40"/>
      <c r="B131" s="41"/>
      <c r="C131" s="267" t="s">
        <v>381</v>
      </c>
      <c r="D131" s="267" t="s">
        <v>275</v>
      </c>
      <c r="E131" s="268" t="s">
        <v>1210</v>
      </c>
      <c r="F131" s="269" t="s">
        <v>1211</v>
      </c>
      <c r="G131" s="270" t="s">
        <v>105</v>
      </c>
      <c r="H131" s="271">
        <v>3.5</v>
      </c>
      <c r="I131" s="272"/>
      <c r="J131" s="273">
        <f>ROUND(I131*H131,2)</f>
        <v>0</v>
      </c>
      <c r="K131" s="269" t="s">
        <v>19</v>
      </c>
      <c r="L131" s="274"/>
      <c r="M131" s="275" t="s">
        <v>19</v>
      </c>
      <c r="N131" s="276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211</v>
      </c>
      <c r="AT131" s="226" t="s">
        <v>275</v>
      </c>
      <c r="AU131" s="226" t="s">
        <v>80</v>
      </c>
      <c r="AY131" s="19" t="s">
        <v>156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163</v>
      </c>
      <c r="BM131" s="226" t="s">
        <v>552</v>
      </c>
    </row>
    <row r="132" s="2" customFormat="1" ht="16.5" customHeight="1">
      <c r="A132" s="40"/>
      <c r="B132" s="41"/>
      <c r="C132" s="267" t="s">
        <v>387</v>
      </c>
      <c r="D132" s="267" t="s">
        <v>275</v>
      </c>
      <c r="E132" s="268" t="s">
        <v>1212</v>
      </c>
      <c r="F132" s="269" t="s">
        <v>1213</v>
      </c>
      <c r="G132" s="270" t="s">
        <v>233</v>
      </c>
      <c r="H132" s="271">
        <v>7</v>
      </c>
      <c r="I132" s="272"/>
      <c r="J132" s="273">
        <f>ROUND(I132*H132,2)</f>
        <v>0</v>
      </c>
      <c r="K132" s="269" t="s">
        <v>19</v>
      </c>
      <c r="L132" s="274"/>
      <c r="M132" s="275" t="s">
        <v>19</v>
      </c>
      <c r="N132" s="276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211</v>
      </c>
      <c r="AT132" s="226" t="s">
        <v>275</v>
      </c>
      <c r="AU132" s="226" t="s">
        <v>80</v>
      </c>
      <c r="AY132" s="19" t="s">
        <v>156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163</v>
      </c>
      <c r="BM132" s="226" t="s">
        <v>562</v>
      </c>
    </row>
    <row r="133" s="2" customFormat="1" ht="16.5" customHeight="1">
      <c r="A133" s="40"/>
      <c r="B133" s="41"/>
      <c r="C133" s="215" t="s">
        <v>393</v>
      </c>
      <c r="D133" s="215" t="s">
        <v>158</v>
      </c>
      <c r="E133" s="216" t="s">
        <v>1214</v>
      </c>
      <c r="F133" s="217" t="s">
        <v>1215</v>
      </c>
      <c r="G133" s="218" t="s">
        <v>214</v>
      </c>
      <c r="H133" s="219">
        <v>235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163</v>
      </c>
      <c r="AT133" s="226" t="s">
        <v>158</v>
      </c>
      <c r="AU133" s="226" t="s">
        <v>80</v>
      </c>
      <c r="AY133" s="19" t="s">
        <v>156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163</v>
      </c>
      <c r="BM133" s="226" t="s">
        <v>573</v>
      </c>
    </row>
    <row r="134" s="2" customFormat="1" ht="16.5" customHeight="1">
      <c r="A134" s="40"/>
      <c r="B134" s="41"/>
      <c r="C134" s="215" t="s">
        <v>401</v>
      </c>
      <c r="D134" s="215" t="s">
        <v>158</v>
      </c>
      <c r="E134" s="216" t="s">
        <v>1216</v>
      </c>
      <c r="F134" s="217" t="s">
        <v>1217</v>
      </c>
      <c r="G134" s="218" t="s">
        <v>214</v>
      </c>
      <c r="H134" s="219">
        <v>235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163</v>
      </c>
      <c r="AT134" s="226" t="s">
        <v>158</v>
      </c>
      <c r="AU134" s="226" t="s">
        <v>80</v>
      </c>
      <c r="AY134" s="19" t="s">
        <v>156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163</v>
      </c>
      <c r="BM134" s="226" t="s">
        <v>583</v>
      </c>
    </row>
    <row r="135" s="2" customFormat="1" ht="16.5" customHeight="1">
      <c r="A135" s="40"/>
      <c r="B135" s="41"/>
      <c r="C135" s="267" t="s">
        <v>409</v>
      </c>
      <c r="D135" s="267" t="s">
        <v>275</v>
      </c>
      <c r="E135" s="268" t="s">
        <v>1218</v>
      </c>
      <c r="F135" s="269" t="s">
        <v>1219</v>
      </c>
      <c r="G135" s="270" t="s">
        <v>214</v>
      </c>
      <c r="H135" s="271">
        <v>235.00399999999999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211</v>
      </c>
      <c r="AT135" s="226" t="s">
        <v>275</v>
      </c>
      <c r="AU135" s="226" t="s">
        <v>80</v>
      </c>
      <c r="AY135" s="19" t="s">
        <v>156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163</v>
      </c>
      <c r="BM135" s="226" t="s">
        <v>593</v>
      </c>
    </row>
    <row r="136" s="2" customFormat="1" ht="16.5" customHeight="1">
      <c r="A136" s="40"/>
      <c r="B136" s="41"/>
      <c r="C136" s="215" t="s">
        <v>414</v>
      </c>
      <c r="D136" s="215" t="s">
        <v>158</v>
      </c>
      <c r="E136" s="216" t="s">
        <v>1220</v>
      </c>
      <c r="F136" s="217" t="s">
        <v>1221</v>
      </c>
      <c r="G136" s="218" t="s">
        <v>214</v>
      </c>
      <c r="H136" s="219">
        <v>235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163</v>
      </c>
      <c r="AT136" s="226" t="s">
        <v>158</v>
      </c>
      <c r="AU136" s="226" t="s">
        <v>80</v>
      </c>
      <c r="AY136" s="19" t="s">
        <v>156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163</v>
      </c>
      <c r="BM136" s="226" t="s">
        <v>609</v>
      </c>
    </row>
    <row r="137" s="2" customFormat="1" ht="16.5" customHeight="1">
      <c r="A137" s="40"/>
      <c r="B137" s="41"/>
      <c r="C137" s="215" t="s">
        <v>419</v>
      </c>
      <c r="D137" s="215" t="s">
        <v>158</v>
      </c>
      <c r="E137" s="216" t="s">
        <v>1222</v>
      </c>
      <c r="F137" s="217" t="s">
        <v>1223</v>
      </c>
      <c r="G137" s="218" t="s">
        <v>233</v>
      </c>
      <c r="H137" s="219">
        <v>17.193999999999999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163</v>
      </c>
      <c r="AT137" s="226" t="s">
        <v>158</v>
      </c>
      <c r="AU137" s="226" t="s">
        <v>80</v>
      </c>
      <c r="AY137" s="19" t="s">
        <v>156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163</v>
      </c>
      <c r="BM137" s="226" t="s">
        <v>624</v>
      </c>
    </row>
    <row r="138" s="2" customFormat="1" ht="16.5" customHeight="1">
      <c r="A138" s="40"/>
      <c r="B138" s="41"/>
      <c r="C138" s="215" t="s">
        <v>426</v>
      </c>
      <c r="D138" s="215" t="s">
        <v>158</v>
      </c>
      <c r="E138" s="216" t="s">
        <v>1224</v>
      </c>
      <c r="F138" s="217" t="s">
        <v>1225</v>
      </c>
      <c r="G138" s="218" t="s">
        <v>233</v>
      </c>
      <c r="H138" s="219">
        <v>85.950000000000003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163</v>
      </c>
      <c r="AT138" s="226" t="s">
        <v>158</v>
      </c>
      <c r="AU138" s="226" t="s">
        <v>80</v>
      </c>
      <c r="AY138" s="19" t="s">
        <v>156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163</v>
      </c>
      <c r="BM138" s="226" t="s">
        <v>638</v>
      </c>
    </row>
    <row r="139" s="2" customFormat="1" ht="16.5" customHeight="1">
      <c r="A139" s="40"/>
      <c r="B139" s="41"/>
      <c r="C139" s="215" t="s">
        <v>431</v>
      </c>
      <c r="D139" s="215" t="s">
        <v>158</v>
      </c>
      <c r="E139" s="216" t="s">
        <v>1226</v>
      </c>
      <c r="F139" s="217" t="s">
        <v>1227</v>
      </c>
      <c r="G139" s="218" t="s">
        <v>105</v>
      </c>
      <c r="H139" s="219">
        <v>7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163</v>
      </c>
      <c r="AT139" s="226" t="s">
        <v>158</v>
      </c>
      <c r="AU139" s="226" t="s">
        <v>80</v>
      </c>
      <c r="AY139" s="19" t="s">
        <v>156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163</v>
      </c>
      <c r="BM139" s="226" t="s">
        <v>199</v>
      </c>
    </row>
    <row r="140" s="12" customFormat="1" ht="25.92" customHeight="1">
      <c r="A140" s="12"/>
      <c r="B140" s="199"/>
      <c r="C140" s="200"/>
      <c r="D140" s="201" t="s">
        <v>73</v>
      </c>
      <c r="E140" s="202" t="s">
        <v>1228</v>
      </c>
      <c r="F140" s="202" t="s">
        <v>1229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SUM(P141:P143)</f>
        <v>0</v>
      </c>
      <c r="Q140" s="207"/>
      <c r="R140" s="208">
        <f>SUM(R141:R143)</f>
        <v>0</v>
      </c>
      <c r="S140" s="207"/>
      <c r="T140" s="20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80</v>
      </c>
      <c r="AT140" s="211" t="s">
        <v>73</v>
      </c>
      <c r="AU140" s="211" t="s">
        <v>74</v>
      </c>
      <c r="AY140" s="210" t="s">
        <v>156</v>
      </c>
      <c r="BK140" s="212">
        <f>SUM(BK141:BK143)</f>
        <v>0</v>
      </c>
    </row>
    <row r="141" s="2" customFormat="1" ht="16.5" customHeight="1">
      <c r="A141" s="40"/>
      <c r="B141" s="41"/>
      <c r="C141" s="215" t="s">
        <v>437</v>
      </c>
      <c r="D141" s="215" t="s">
        <v>158</v>
      </c>
      <c r="E141" s="216" t="s">
        <v>1230</v>
      </c>
      <c r="F141" s="217" t="s">
        <v>1231</v>
      </c>
      <c r="G141" s="218" t="s">
        <v>445</v>
      </c>
      <c r="H141" s="219">
        <v>7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163</v>
      </c>
      <c r="AT141" s="226" t="s">
        <v>158</v>
      </c>
      <c r="AU141" s="226" t="s">
        <v>80</v>
      </c>
      <c r="AY141" s="19" t="s">
        <v>156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163</v>
      </c>
      <c r="BM141" s="226" t="s">
        <v>656</v>
      </c>
    </row>
    <row r="142" s="2" customFormat="1" ht="16.5" customHeight="1">
      <c r="A142" s="40"/>
      <c r="B142" s="41"/>
      <c r="C142" s="215" t="s">
        <v>442</v>
      </c>
      <c r="D142" s="215" t="s">
        <v>158</v>
      </c>
      <c r="E142" s="216" t="s">
        <v>1232</v>
      </c>
      <c r="F142" s="217" t="s">
        <v>1233</v>
      </c>
      <c r="G142" s="218" t="s">
        <v>445</v>
      </c>
      <c r="H142" s="219">
        <v>7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163</v>
      </c>
      <c r="AT142" s="226" t="s">
        <v>158</v>
      </c>
      <c r="AU142" s="226" t="s">
        <v>80</v>
      </c>
      <c r="AY142" s="19" t="s">
        <v>156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163</v>
      </c>
      <c r="BM142" s="226" t="s">
        <v>826</v>
      </c>
    </row>
    <row r="143" s="2" customFormat="1" ht="16.5" customHeight="1">
      <c r="A143" s="40"/>
      <c r="B143" s="41"/>
      <c r="C143" s="215" t="s">
        <v>450</v>
      </c>
      <c r="D143" s="215" t="s">
        <v>158</v>
      </c>
      <c r="E143" s="216" t="s">
        <v>1234</v>
      </c>
      <c r="F143" s="217" t="s">
        <v>1235</v>
      </c>
      <c r="G143" s="218" t="s">
        <v>445</v>
      </c>
      <c r="H143" s="219">
        <v>7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163</v>
      </c>
      <c r="AT143" s="226" t="s">
        <v>158</v>
      </c>
      <c r="AU143" s="226" t="s">
        <v>80</v>
      </c>
      <c r="AY143" s="19" t="s">
        <v>156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163</v>
      </c>
      <c r="BM143" s="226" t="s">
        <v>829</v>
      </c>
    </row>
    <row r="144" s="12" customFormat="1" ht="25.92" customHeight="1">
      <c r="A144" s="12"/>
      <c r="B144" s="199"/>
      <c r="C144" s="200"/>
      <c r="D144" s="201" t="s">
        <v>73</v>
      </c>
      <c r="E144" s="202" t="s">
        <v>274</v>
      </c>
      <c r="F144" s="202" t="s">
        <v>1236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SUM(P145:P146)</f>
        <v>0</v>
      </c>
      <c r="Q144" s="207"/>
      <c r="R144" s="208">
        <f>SUM(R145:R146)</f>
        <v>0</v>
      </c>
      <c r="S144" s="207"/>
      <c r="T144" s="20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73</v>
      </c>
      <c r="AU144" s="211" t="s">
        <v>74</v>
      </c>
      <c r="AY144" s="210" t="s">
        <v>156</v>
      </c>
      <c r="BK144" s="212">
        <f>SUM(BK145:BK146)</f>
        <v>0</v>
      </c>
    </row>
    <row r="145" s="2" customFormat="1" ht="16.5" customHeight="1">
      <c r="A145" s="40"/>
      <c r="B145" s="41"/>
      <c r="C145" s="215" t="s">
        <v>454</v>
      </c>
      <c r="D145" s="215" t="s">
        <v>158</v>
      </c>
      <c r="E145" s="216" t="s">
        <v>1237</v>
      </c>
      <c r="F145" s="217" t="s">
        <v>1238</v>
      </c>
      <c r="G145" s="218" t="s">
        <v>105</v>
      </c>
      <c r="H145" s="219">
        <v>16.449999999999999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163</v>
      </c>
      <c r="AT145" s="226" t="s">
        <v>158</v>
      </c>
      <c r="AU145" s="226" t="s">
        <v>80</v>
      </c>
      <c r="AY145" s="19" t="s">
        <v>156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163</v>
      </c>
      <c r="BM145" s="226" t="s">
        <v>833</v>
      </c>
    </row>
    <row r="146" s="2" customFormat="1" ht="16.5" customHeight="1">
      <c r="A146" s="40"/>
      <c r="B146" s="41"/>
      <c r="C146" s="215" t="s">
        <v>460</v>
      </c>
      <c r="D146" s="215" t="s">
        <v>158</v>
      </c>
      <c r="E146" s="216" t="s">
        <v>1239</v>
      </c>
      <c r="F146" s="217" t="s">
        <v>1240</v>
      </c>
      <c r="G146" s="218" t="s">
        <v>105</v>
      </c>
      <c r="H146" s="219">
        <v>82.25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163</v>
      </c>
      <c r="AT146" s="226" t="s">
        <v>158</v>
      </c>
      <c r="AU146" s="226" t="s">
        <v>80</v>
      </c>
      <c r="AY146" s="19" t="s">
        <v>156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163</v>
      </c>
      <c r="BM146" s="226" t="s">
        <v>836</v>
      </c>
    </row>
    <row r="147" s="12" customFormat="1" ht="25.92" customHeight="1">
      <c r="A147" s="12"/>
      <c r="B147" s="199"/>
      <c r="C147" s="200"/>
      <c r="D147" s="201" t="s">
        <v>73</v>
      </c>
      <c r="E147" s="202" t="s">
        <v>294</v>
      </c>
      <c r="F147" s="202" t="s">
        <v>1241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P148</f>
        <v>0</v>
      </c>
      <c r="Q147" s="207"/>
      <c r="R147" s="208">
        <f>R148</f>
        <v>0</v>
      </c>
      <c r="S147" s="207"/>
      <c r="T147" s="20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73</v>
      </c>
      <c r="AU147" s="211" t="s">
        <v>74</v>
      </c>
      <c r="AY147" s="210" t="s">
        <v>156</v>
      </c>
      <c r="BK147" s="212">
        <f>BK148</f>
        <v>0</v>
      </c>
    </row>
    <row r="148" s="2" customFormat="1" ht="16.5" customHeight="1">
      <c r="A148" s="40"/>
      <c r="B148" s="41"/>
      <c r="C148" s="215" t="s">
        <v>464</v>
      </c>
      <c r="D148" s="215" t="s">
        <v>158</v>
      </c>
      <c r="E148" s="216" t="s">
        <v>1242</v>
      </c>
      <c r="F148" s="217" t="s">
        <v>1243</v>
      </c>
      <c r="G148" s="218" t="s">
        <v>233</v>
      </c>
      <c r="H148" s="219">
        <v>33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163</v>
      </c>
      <c r="AT148" s="226" t="s">
        <v>158</v>
      </c>
      <c r="AU148" s="226" t="s">
        <v>80</v>
      </c>
      <c r="AY148" s="19" t="s">
        <v>156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163</v>
      </c>
      <c r="BM148" s="226" t="s">
        <v>840</v>
      </c>
    </row>
    <row r="149" s="12" customFormat="1" ht="25.92" customHeight="1">
      <c r="A149" s="12"/>
      <c r="B149" s="199"/>
      <c r="C149" s="200"/>
      <c r="D149" s="201" t="s">
        <v>73</v>
      </c>
      <c r="E149" s="202" t="s">
        <v>1244</v>
      </c>
      <c r="F149" s="202" t="s">
        <v>1245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SUM(P150:P152)</f>
        <v>0</v>
      </c>
      <c r="Q149" s="207"/>
      <c r="R149" s="208">
        <f>SUM(R150:R152)</f>
        <v>0</v>
      </c>
      <c r="S149" s="207"/>
      <c r="T149" s="209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80</v>
      </c>
      <c r="AT149" s="211" t="s">
        <v>73</v>
      </c>
      <c r="AU149" s="211" t="s">
        <v>74</v>
      </c>
      <c r="AY149" s="210" t="s">
        <v>156</v>
      </c>
      <c r="BK149" s="212">
        <f>SUM(BK150:BK152)</f>
        <v>0</v>
      </c>
    </row>
    <row r="150" s="2" customFormat="1" ht="16.5" customHeight="1">
      <c r="A150" s="40"/>
      <c r="B150" s="41"/>
      <c r="C150" s="215" t="s">
        <v>469</v>
      </c>
      <c r="D150" s="215" t="s">
        <v>158</v>
      </c>
      <c r="E150" s="216" t="s">
        <v>1246</v>
      </c>
      <c r="F150" s="217" t="s">
        <v>1247</v>
      </c>
      <c r="G150" s="218" t="s">
        <v>233</v>
      </c>
      <c r="H150" s="219">
        <v>14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163</v>
      </c>
      <c r="AT150" s="226" t="s">
        <v>158</v>
      </c>
      <c r="AU150" s="226" t="s">
        <v>80</v>
      </c>
      <c r="AY150" s="19" t="s">
        <v>156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163</v>
      </c>
      <c r="BM150" s="226" t="s">
        <v>843</v>
      </c>
    </row>
    <row r="151" s="2" customFormat="1" ht="16.5" customHeight="1">
      <c r="A151" s="40"/>
      <c r="B151" s="41"/>
      <c r="C151" s="215" t="s">
        <v>473</v>
      </c>
      <c r="D151" s="215" t="s">
        <v>158</v>
      </c>
      <c r="E151" s="216" t="s">
        <v>1248</v>
      </c>
      <c r="F151" s="217" t="s">
        <v>1249</v>
      </c>
      <c r="G151" s="218" t="s">
        <v>233</v>
      </c>
      <c r="H151" s="219">
        <v>70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163</v>
      </c>
      <c r="AT151" s="226" t="s">
        <v>158</v>
      </c>
      <c r="AU151" s="226" t="s">
        <v>80</v>
      </c>
      <c r="AY151" s="19" t="s">
        <v>156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163</v>
      </c>
      <c r="BM151" s="226" t="s">
        <v>846</v>
      </c>
    </row>
    <row r="152" s="2" customFormat="1" ht="16.5" customHeight="1">
      <c r="A152" s="40"/>
      <c r="B152" s="41"/>
      <c r="C152" s="215" t="s">
        <v>478</v>
      </c>
      <c r="D152" s="215" t="s">
        <v>158</v>
      </c>
      <c r="E152" s="216" t="s">
        <v>1250</v>
      </c>
      <c r="F152" s="217" t="s">
        <v>1251</v>
      </c>
      <c r="G152" s="218" t="s">
        <v>233</v>
      </c>
      <c r="H152" s="219">
        <v>14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163</v>
      </c>
      <c r="AT152" s="226" t="s">
        <v>158</v>
      </c>
      <c r="AU152" s="226" t="s">
        <v>80</v>
      </c>
      <c r="AY152" s="19" t="s">
        <v>156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163</v>
      </c>
      <c r="BM152" s="226" t="s">
        <v>325</v>
      </c>
    </row>
    <row r="153" s="12" customFormat="1" ht="25.92" customHeight="1">
      <c r="A153" s="12"/>
      <c r="B153" s="199"/>
      <c r="C153" s="200"/>
      <c r="D153" s="201" t="s">
        <v>73</v>
      </c>
      <c r="E153" s="202" t="s">
        <v>1252</v>
      </c>
      <c r="F153" s="202" t="s">
        <v>1253</v>
      </c>
      <c r="G153" s="200"/>
      <c r="H153" s="200"/>
      <c r="I153" s="203"/>
      <c r="J153" s="204">
        <f>BK153</f>
        <v>0</v>
      </c>
      <c r="K153" s="200"/>
      <c r="L153" s="205"/>
      <c r="M153" s="206"/>
      <c r="N153" s="207"/>
      <c r="O153" s="207"/>
      <c r="P153" s="208">
        <v>0</v>
      </c>
      <c r="Q153" s="207"/>
      <c r="R153" s="208">
        <v>0</v>
      </c>
      <c r="S153" s="207"/>
      <c r="T153" s="209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80</v>
      </c>
      <c r="AT153" s="211" t="s">
        <v>73</v>
      </c>
      <c r="AU153" s="211" t="s">
        <v>74</v>
      </c>
      <c r="AY153" s="210" t="s">
        <v>156</v>
      </c>
      <c r="BK153" s="212">
        <v>0</v>
      </c>
    </row>
    <row r="154" s="12" customFormat="1" ht="25.92" customHeight="1">
      <c r="A154" s="12"/>
      <c r="B154" s="199"/>
      <c r="C154" s="200"/>
      <c r="D154" s="201" t="s">
        <v>73</v>
      </c>
      <c r="E154" s="202" t="s">
        <v>1254</v>
      </c>
      <c r="F154" s="202" t="s">
        <v>1255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P155</f>
        <v>0</v>
      </c>
      <c r="Q154" s="207"/>
      <c r="R154" s="208">
        <f>R155</f>
        <v>0</v>
      </c>
      <c r="S154" s="207"/>
      <c r="T154" s="20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80</v>
      </c>
      <c r="AT154" s="211" t="s">
        <v>73</v>
      </c>
      <c r="AU154" s="211" t="s">
        <v>74</v>
      </c>
      <c r="AY154" s="210" t="s">
        <v>156</v>
      </c>
      <c r="BK154" s="212">
        <f>BK155</f>
        <v>0</v>
      </c>
    </row>
    <row r="155" s="2" customFormat="1" ht="24.15" customHeight="1">
      <c r="A155" s="40"/>
      <c r="B155" s="41"/>
      <c r="C155" s="215" t="s">
        <v>482</v>
      </c>
      <c r="D155" s="215" t="s">
        <v>158</v>
      </c>
      <c r="E155" s="216" t="s">
        <v>1256</v>
      </c>
      <c r="F155" s="217" t="s">
        <v>1095</v>
      </c>
      <c r="G155" s="218" t="s">
        <v>1257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163</v>
      </c>
      <c r="AT155" s="226" t="s">
        <v>158</v>
      </c>
      <c r="AU155" s="226" t="s">
        <v>80</v>
      </c>
      <c r="AY155" s="19" t="s">
        <v>156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163</v>
      </c>
      <c r="BM155" s="226" t="s">
        <v>852</v>
      </c>
    </row>
    <row r="156" s="12" customFormat="1" ht="25.92" customHeight="1">
      <c r="A156" s="12"/>
      <c r="B156" s="199"/>
      <c r="C156" s="200"/>
      <c r="D156" s="201" t="s">
        <v>73</v>
      </c>
      <c r="E156" s="202" t="s">
        <v>1258</v>
      </c>
      <c r="F156" s="202" t="s">
        <v>648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P157</f>
        <v>0</v>
      </c>
      <c r="Q156" s="207"/>
      <c r="R156" s="208">
        <f>R157</f>
        <v>0</v>
      </c>
      <c r="S156" s="207"/>
      <c r="T156" s="209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80</v>
      </c>
      <c r="AT156" s="211" t="s">
        <v>73</v>
      </c>
      <c r="AU156" s="211" t="s">
        <v>74</v>
      </c>
      <c r="AY156" s="210" t="s">
        <v>156</v>
      </c>
      <c r="BK156" s="212">
        <f>BK157</f>
        <v>0</v>
      </c>
    </row>
    <row r="157" s="2" customFormat="1" ht="24.15" customHeight="1">
      <c r="A157" s="40"/>
      <c r="B157" s="41"/>
      <c r="C157" s="215" t="s">
        <v>487</v>
      </c>
      <c r="D157" s="215" t="s">
        <v>158</v>
      </c>
      <c r="E157" s="216" t="s">
        <v>1259</v>
      </c>
      <c r="F157" s="217" t="s">
        <v>1260</v>
      </c>
      <c r="G157" s="218" t="s">
        <v>1257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163</v>
      </c>
      <c r="AT157" s="226" t="s">
        <v>158</v>
      </c>
      <c r="AU157" s="226" t="s">
        <v>80</v>
      </c>
      <c r="AY157" s="19" t="s">
        <v>156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163</v>
      </c>
      <c r="BM157" s="226" t="s">
        <v>855</v>
      </c>
    </row>
    <row r="158" s="12" customFormat="1" ht="25.92" customHeight="1">
      <c r="A158" s="12"/>
      <c r="B158" s="199"/>
      <c r="C158" s="200"/>
      <c r="D158" s="201" t="s">
        <v>73</v>
      </c>
      <c r="E158" s="202" t="s">
        <v>1261</v>
      </c>
      <c r="F158" s="202" t="s">
        <v>1262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P159</f>
        <v>0</v>
      </c>
      <c r="Q158" s="207"/>
      <c r="R158" s="208">
        <f>R159</f>
        <v>0</v>
      </c>
      <c r="S158" s="207"/>
      <c r="T158" s="20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80</v>
      </c>
      <c r="AT158" s="211" t="s">
        <v>73</v>
      </c>
      <c r="AU158" s="211" t="s">
        <v>74</v>
      </c>
      <c r="AY158" s="210" t="s">
        <v>156</v>
      </c>
      <c r="BK158" s="212">
        <f>BK159</f>
        <v>0</v>
      </c>
    </row>
    <row r="159" s="2" customFormat="1" ht="24.15" customHeight="1">
      <c r="A159" s="40"/>
      <c r="B159" s="41"/>
      <c r="C159" s="215" t="s">
        <v>491</v>
      </c>
      <c r="D159" s="215" t="s">
        <v>158</v>
      </c>
      <c r="E159" s="216" t="s">
        <v>1263</v>
      </c>
      <c r="F159" s="217" t="s">
        <v>1262</v>
      </c>
      <c r="G159" s="218" t="s">
        <v>1257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77" t="s">
        <v>19</v>
      </c>
      <c r="N159" s="278" t="s">
        <v>45</v>
      </c>
      <c r="O159" s="279"/>
      <c r="P159" s="280">
        <f>O159*H159</f>
        <v>0</v>
      </c>
      <c r="Q159" s="280">
        <v>0</v>
      </c>
      <c r="R159" s="280">
        <f>Q159*H159</f>
        <v>0</v>
      </c>
      <c r="S159" s="280">
        <v>0</v>
      </c>
      <c r="T159" s="281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163</v>
      </c>
      <c r="AT159" s="226" t="s">
        <v>158</v>
      </c>
      <c r="AU159" s="226" t="s">
        <v>80</v>
      </c>
      <c r="AY159" s="19" t="s">
        <v>156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163</v>
      </c>
      <c r="BM159" s="226" t="s">
        <v>858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U3zu69JCfNXbuSqXHVRjRCp5tOKh8PGTogOm7pz1stE5nFFjcMgKXV02npvz8i9w+8hmbM1mPkfMfgufQ/aEpg==" hashValue="gRARgcOnNk2gKsLF4zOoiuNG04Af49YH2TPnLS0ujxV/3X8x5ZdaUXDsvYJGg6YRFZm2+RBrjr9mhiEA8ONPxA==" algorithmName="SHA-512" password="CC35"/>
  <autoFilter ref="C95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povrchu komunikací, výměna vodovodu a opravy na kanalizaci v Klatovech 2025, 1. část</v>
      </c>
      <c r="F7" s="145"/>
      <c r="G7" s="145"/>
      <c r="H7" s="145"/>
      <c r="L7" s="22"/>
    </row>
    <row r="8" s="1" customFormat="1" ht="12" customHeight="1">
      <c r="B8" s="22"/>
      <c r="D8" s="145" t="s">
        <v>121</v>
      </c>
      <c r="L8" s="22"/>
    </row>
    <row r="9" s="2" customFormat="1" ht="16.5" customHeight="1">
      <c r="A9" s="40"/>
      <c r="B9" s="46"/>
      <c r="C9" s="40"/>
      <c r="D9" s="40"/>
      <c r="E9" s="146" t="s">
        <v>122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661</v>
      </c>
      <c r="G14" s="40"/>
      <c r="H14" s="40"/>
      <c r="I14" s="145" t="s">
        <v>23</v>
      </c>
      <c r="J14" s="149" t="str">
        <f>'Rekapitulace stavby'!AN8</f>
        <v>2. 12. 2024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00255661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Klatovy</v>
      </c>
      <c r="F17" s="40"/>
      <c r="G17" s="40"/>
      <c r="H17" s="40"/>
      <c r="I17" s="145" t="s">
        <v>29</v>
      </c>
      <c r="J17" s="135" t="str">
        <f>IF('Rekapitulace stavby'!AN11="","",'Rekapitulace stavby'!AN11)</f>
        <v>CZ00255661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1127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1128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ROUND(J101,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ROUND((SUM(BE101:BE187)),  2)</f>
        <v>0</v>
      </c>
      <c r="G35" s="40"/>
      <c r="H35" s="40"/>
      <c r="I35" s="160">
        <v>0.20999999999999999</v>
      </c>
      <c r="J35" s="159">
        <f>ROUND(((SUM(BE101:BE187))*I35),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ROUND((SUM(BF101:BF187)),  2)</f>
        <v>0</v>
      </c>
      <c r="G36" s="40"/>
      <c r="H36" s="40"/>
      <c r="I36" s="160">
        <v>0.12</v>
      </c>
      <c r="J36" s="159">
        <f>ROUND(((SUM(BF101:BF187))*I36),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ROUND((SUM(BG101:BG187)),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ROUND((SUM(BH101:BH187)),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ROUND((SUM(BI101:BI187)),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Oprava povrchu komunikací, výměna vodovodu a opravy na kanalizaci v Klatovech 2025, 1. část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601-1 - VEŘEJNÉ OSVĚTLENÍ KOPERNÍKOVA UL.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2. 12. 2024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Klatovy</v>
      </c>
      <c r="G58" s="42"/>
      <c r="H58" s="42"/>
      <c r="I58" s="34" t="s">
        <v>33</v>
      </c>
      <c r="J58" s="38" t="str">
        <f>E23</f>
        <v>Pavel Prantner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INVEST TEL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1265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1266</v>
      </c>
      <c r="E65" s="180"/>
      <c r="F65" s="180"/>
      <c r="G65" s="180"/>
      <c r="H65" s="180"/>
      <c r="I65" s="180"/>
      <c r="J65" s="181">
        <f>J107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1267</v>
      </c>
      <c r="E66" s="180"/>
      <c r="F66" s="180"/>
      <c r="G66" s="180"/>
      <c r="H66" s="180"/>
      <c r="I66" s="180"/>
      <c r="J66" s="181">
        <f>J111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1268</v>
      </c>
      <c r="E67" s="180"/>
      <c r="F67" s="180"/>
      <c r="G67" s="180"/>
      <c r="H67" s="180"/>
      <c r="I67" s="180"/>
      <c r="J67" s="181">
        <f>J113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1269</v>
      </c>
      <c r="E68" s="180"/>
      <c r="F68" s="180"/>
      <c r="G68" s="180"/>
      <c r="H68" s="180"/>
      <c r="I68" s="180"/>
      <c r="J68" s="181">
        <f>J118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1129</v>
      </c>
      <c r="E69" s="180"/>
      <c r="F69" s="180"/>
      <c r="G69" s="180"/>
      <c r="H69" s="180"/>
      <c r="I69" s="180"/>
      <c r="J69" s="181">
        <f>J120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1130</v>
      </c>
      <c r="E70" s="180"/>
      <c r="F70" s="180"/>
      <c r="G70" s="180"/>
      <c r="H70" s="180"/>
      <c r="I70" s="180"/>
      <c r="J70" s="181">
        <f>J149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1131</v>
      </c>
      <c r="E71" s="180"/>
      <c r="F71" s="180"/>
      <c r="G71" s="180"/>
      <c r="H71" s="180"/>
      <c r="I71" s="180"/>
      <c r="J71" s="181">
        <f>J152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1132</v>
      </c>
      <c r="E72" s="180"/>
      <c r="F72" s="180"/>
      <c r="G72" s="180"/>
      <c r="H72" s="180"/>
      <c r="I72" s="180"/>
      <c r="J72" s="181">
        <f>J167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1133</v>
      </c>
      <c r="E73" s="180"/>
      <c r="F73" s="180"/>
      <c r="G73" s="180"/>
      <c r="H73" s="180"/>
      <c r="I73" s="180"/>
      <c r="J73" s="181">
        <f>J172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1134</v>
      </c>
      <c r="E74" s="180"/>
      <c r="F74" s="180"/>
      <c r="G74" s="180"/>
      <c r="H74" s="180"/>
      <c r="I74" s="180"/>
      <c r="J74" s="181">
        <f>J175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1135</v>
      </c>
      <c r="E75" s="180"/>
      <c r="F75" s="180"/>
      <c r="G75" s="180"/>
      <c r="H75" s="180"/>
      <c r="I75" s="180"/>
      <c r="J75" s="181">
        <f>J177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1136</v>
      </c>
      <c r="E76" s="180"/>
      <c r="F76" s="180"/>
      <c r="G76" s="180"/>
      <c r="H76" s="180"/>
      <c r="I76" s="180"/>
      <c r="J76" s="181">
        <f>J181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1137</v>
      </c>
      <c r="E77" s="180"/>
      <c r="F77" s="180"/>
      <c r="G77" s="180"/>
      <c r="H77" s="180"/>
      <c r="I77" s="180"/>
      <c r="J77" s="181">
        <f>J182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1138</v>
      </c>
      <c r="E78" s="180"/>
      <c r="F78" s="180"/>
      <c r="G78" s="180"/>
      <c r="H78" s="180"/>
      <c r="I78" s="180"/>
      <c r="J78" s="181">
        <f>J184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1139</v>
      </c>
      <c r="E79" s="180"/>
      <c r="F79" s="180"/>
      <c r="G79" s="180"/>
      <c r="H79" s="180"/>
      <c r="I79" s="180"/>
      <c r="J79" s="181">
        <f>J186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141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Oprava povrchu komunikací, výměna vodovodu a opravy na kanalizaci v Klatovech 2025, 1. část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121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122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123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601-1 - VEŘEJNÉ OSVĚTLENÍ KOPERNÍKOVA UL.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2. 12. 2024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Město Klatovy</v>
      </c>
      <c r="G97" s="42"/>
      <c r="H97" s="42"/>
      <c r="I97" s="34" t="s">
        <v>33</v>
      </c>
      <c r="J97" s="38" t="str">
        <f>E23</f>
        <v>Pavel Prantner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INVEST TEL s.r.o.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142</v>
      </c>
      <c r="D100" s="191" t="s">
        <v>59</v>
      </c>
      <c r="E100" s="191" t="s">
        <v>55</v>
      </c>
      <c r="F100" s="191" t="s">
        <v>56</v>
      </c>
      <c r="G100" s="191" t="s">
        <v>143</v>
      </c>
      <c r="H100" s="191" t="s">
        <v>144</v>
      </c>
      <c r="I100" s="191" t="s">
        <v>145</v>
      </c>
      <c r="J100" s="191" t="s">
        <v>127</v>
      </c>
      <c r="K100" s="192" t="s">
        <v>146</v>
      </c>
      <c r="L100" s="193"/>
      <c r="M100" s="94" t="s">
        <v>19</v>
      </c>
      <c r="N100" s="95" t="s">
        <v>44</v>
      </c>
      <c r="O100" s="95" t="s">
        <v>147</v>
      </c>
      <c r="P100" s="95" t="s">
        <v>148</v>
      </c>
      <c r="Q100" s="95" t="s">
        <v>149</v>
      </c>
      <c r="R100" s="95" t="s">
        <v>150</v>
      </c>
      <c r="S100" s="95" t="s">
        <v>151</v>
      </c>
      <c r="T100" s="96" t="s">
        <v>152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153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P102+P107+P111+P113+P118+P120+P149+P152+P167+P172+P175+P177+P181+P182+P184+P186</f>
        <v>0</v>
      </c>
      <c r="Q101" s="98"/>
      <c r="R101" s="196">
        <f>R102+R107+R111+R113+R118+R120+R149+R152+R167+R172+R175+R177+R181+R182+R184+R186</f>
        <v>0</v>
      </c>
      <c r="S101" s="98"/>
      <c r="T101" s="197">
        <f>T102+T107+T111+T113+T118+T120+T149+T152+T167+T172+T175+T177+T181+T182+T184+T186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73</v>
      </c>
      <c r="AU101" s="19" t="s">
        <v>128</v>
      </c>
      <c r="BK101" s="198">
        <f>BK102+BK107+BK111+BK113+BK118+BK120+BK149+BK152+BK167+BK172+BK175+BK177+BK181+BK182+BK184+BK186</f>
        <v>0</v>
      </c>
    </row>
    <row r="102" s="12" customFormat="1" ht="25.92" customHeight="1">
      <c r="A102" s="12"/>
      <c r="B102" s="199"/>
      <c r="C102" s="200"/>
      <c r="D102" s="201" t="s">
        <v>73</v>
      </c>
      <c r="E102" s="202" t="s">
        <v>225</v>
      </c>
      <c r="F102" s="202" t="s">
        <v>1270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SUM(P103:P106)</f>
        <v>0</v>
      </c>
      <c r="Q102" s="207"/>
      <c r="R102" s="208">
        <f>SUM(R103:R106)</f>
        <v>0</v>
      </c>
      <c r="S102" s="207"/>
      <c r="T102" s="209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73</v>
      </c>
      <c r="AU102" s="211" t="s">
        <v>74</v>
      </c>
      <c r="AY102" s="210" t="s">
        <v>156</v>
      </c>
      <c r="BK102" s="212">
        <f>SUM(BK103:BK106)</f>
        <v>0</v>
      </c>
    </row>
    <row r="103" s="2" customFormat="1" ht="16.5" customHeight="1">
      <c r="A103" s="40"/>
      <c r="B103" s="41"/>
      <c r="C103" s="215" t="s">
        <v>80</v>
      </c>
      <c r="D103" s="215" t="s">
        <v>158</v>
      </c>
      <c r="E103" s="216" t="s">
        <v>1271</v>
      </c>
      <c r="F103" s="217" t="s">
        <v>1272</v>
      </c>
      <c r="G103" s="218" t="s">
        <v>161</v>
      </c>
      <c r="H103" s="219">
        <v>66.799999999999997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163</v>
      </c>
      <c r="AT103" s="226" t="s">
        <v>158</v>
      </c>
      <c r="AU103" s="226" t="s">
        <v>80</v>
      </c>
      <c r="AY103" s="19" t="s">
        <v>156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163</v>
      </c>
      <c r="BM103" s="226" t="s">
        <v>82</v>
      </c>
    </row>
    <row r="104" s="2" customFormat="1" ht="16.5" customHeight="1">
      <c r="A104" s="40"/>
      <c r="B104" s="41"/>
      <c r="C104" s="215" t="s">
        <v>82</v>
      </c>
      <c r="D104" s="215" t="s">
        <v>158</v>
      </c>
      <c r="E104" s="216" t="s">
        <v>1273</v>
      </c>
      <c r="F104" s="217" t="s">
        <v>1274</v>
      </c>
      <c r="G104" s="218" t="s">
        <v>161</v>
      </c>
      <c r="H104" s="219">
        <v>66.799999999999997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163</v>
      </c>
      <c r="AT104" s="226" t="s">
        <v>158</v>
      </c>
      <c r="AU104" s="226" t="s">
        <v>80</v>
      </c>
      <c r="AY104" s="19" t="s">
        <v>156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163</v>
      </c>
      <c r="BM104" s="226" t="s">
        <v>163</v>
      </c>
    </row>
    <row r="105" s="2" customFormat="1" ht="16.5" customHeight="1">
      <c r="A105" s="40"/>
      <c r="B105" s="41"/>
      <c r="C105" s="215" t="s">
        <v>178</v>
      </c>
      <c r="D105" s="215" t="s">
        <v>158</v>
      </c>
      <c r="E105" s="216" t="s">
        <v>1275</v>
      </c>
      <c r="F105" s="217" t="s">
        <v>1276</v>
      </c>
      <c r="G105" s="218" t="s">
        <v>161</v>
      </c>
      <c r="H105" s="219">
        <v>66.799999999999997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163</v>
      </c>
      <c r="AT105" s="226" t="s">
        <v>158</v>
      </c>
      <c r="AU105" s="226" t="s">
        <v>80</v>
      </c>
      <c r="AY105" s="19" t="s">
        <v>156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163</v>
      </c>
      <c r="BM105" s="226" t="s">
        <v>200</v>
      </c>
    </row>
    <row r="106" s="2" customFormat="1" ht="16.5" customHeight="1">
      <c r="A106" s="40"/>
      <c r="B106" s="41"/>
      <c r="C106" s="215" t="s">
        <v>163</v>
      </c>
      <c r="D106" s="215" t="s">
        <v>158</v>
      </c>
      <c r="E106" s="216" t="s">
        <v>1277</v>
      </c>
      <c r="F106" s="217" t="s">
        <v>1278</v>
      </c>
      <c r="G106" s="218" t="s">
        <v>214</v>
      </c>
      <c r="H106" s="219">
        <v>36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163</v>
      </c>
      <c r="AT106" s="226" t="s">
        <v>158</v>
      </c>
      <c r="AU106" s="226" t="s">
        <v>80</v>
      </c>
      <c r="AY106" s="19" t="s">
        <v>156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163</v>
      </c>
      <c r="BM106" s="226" t="s">
        <v>211</v>
      </c>
    </row>
    <row r="107" s="12" customFormat="1" ht="25.92" customHeight="1">
      <c r="A107" s="12"/>
      <c r="B107" s="199"/>
      <c r="C107" s="200"/>
      <c r="D107" s="201" t="s">
        <v>73</v>
      </c>
      <c r="E107" s="202" t="s">
        <v>508</v>
      </c>
      <c r="F107" s="202" t="s">
        <v>1279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SUM(P108:P110)</f>
        <v>0</v>
      </c>
      <c r="Q107" s="207"/>
      <c r="R107" s="208">
        <f>SUM(R108:R110)</f>
        <v>0</v>
      </c>
      <c r="S107" s="207"/>
      <c r="T107" s="209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73</v>
      </c>
      <c r="AU107" s="211" t="s">
        <v>74</v>
      </c>
      <c r="AY107" s="210" t="s">
        <v>156</v>
      </c>
      <c r="BK107" s="212">
        <f>SUM(BK108:BK110)</f>
        <v>0</v>
      </c>
    </row>
    <row r="108" s="2" customFormat="1" ht="16.5" customHeight="1">
      <c r="A108" s="40"/>
      <c r="B108" s="41"/>
      <c r="C108" s="215" t="s">
        <v>192</v>
      </c>
      <c r="D108" s="215" t="s">
        <v>158</v>
      </c>
      <c r="E108" s="216" t="s">
        <v>1280</v>
      </c>
      <c r="F108" s="217" t="s">
        <v>1281</v>
      </c>
      <c r="G108" s="218" t="s">
        <v>161</v>
      </c>
      <c r="H108" s="219">
        <v>46.799999999999997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163</v>
      </c>
      <c r="AT108" s="226" t="s">
        <v>158</v>
      </c>
      <c r="AU108" s="226" t="s">
        <v>80</v>
      </c>
      <c r="AY108" s="19" t="s">
        <v>156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163</v>
      </c>
      <c r="BM108" s="226" t="s">
        <v>226</v>
      </c>
    </row>
    <row r="109" s="2" customFormat="1" ht="16.5" customHeight="1">
      <c r="A109" s="40"/>
      <c r="B109" s="41"/>
      <c r="C109" s="215" t="s">
        <v>200</v>
      </c>
      <c r="D109" s="215" t="s">
        <v>158</v>
      </c>
      <c r="E109" s="216" t="s">
        <v>1282</v>
      </c>
      <c r="F109" s="217" t="s">
        <v>1283</v>
      </c>
      <c r="G109" s="218" t="s">
        <v>161</v>
      </c>
      <c r="H109" s="219">
        <v>66.799999999999997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163</v>
      </c>
      <c r="AT109" s="226" t="s">
        <v>158</v>
      </c>
      <c r="AU109" s="226" t="s">
        <v>80</v>
      </c>
      <c r="AY109" s="19" t="s">
        <v>156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163</v>
      </c>
      <c r="BM109" s="226" t="s">
        <v>8</v>
      </c>
    </row>
    <row r="110" s="2" customFormat="1" ht="16.5" customHeight="1">
      <c r="A110" s="40"/>
      <c r="B110" s="41"/>
      <c r="C110" s="215" t="s">
        <v>205</v>
      </c>
      <c r="D110" s="215" t="s">
        <v>158</v>
      </c>
      <c r="E110" s="216" t="s">
        <v>1284</v>
      </c>
      <c r="F110" s="217" t="s">
        <v>1285</v>
      </c>
      <c r="G110" s="218" t="s">
        <v>161</v>
      </c>
      <c r="H110" s="219">
        <v>66.799999999999997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163</v>
      </c>
      <c r="AT110" s="226" t="s">
        <v>158</v>
      </c>
      <c r="AU110" s="226" t="s">
        <v>80</v>
      </c>
      <c r="AY110" s="19" t="s">
        <v>156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163</v>
      </c>
      <c r="BM110" s="226" t="s">
        <v>264</v>
      </c>
    </row>
    <row r="111" s="12" customFormat="1" ht="25.92" customHeight="1">
      <c r="A111" s="12"/>
      <c r="B111" s="199"/>
      <c r="C111" s="200"/>
      <c r="D111" s="201" t="s">
        <v>73</v>
      </c>
      <c r="E111" s="202" t="s">
        <v>526</v>
      </c>
      <c r="F111" s="202" t="s">
        <v>1286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</f>
        <v>0</v>
      </c>
      <c r="Q111" s="207"/>
      <c r="R111" s="208">
        <f>R112</f>
        <v>0</v>
      </c>
      <c r="S111" s="207"/>
      <c r="T111" s="209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80</v>
      </c>
      <c r="AT111" s="211" t="s">
        <v>73</v>
      </c>
      <c r="AU111" s="211" t="s">
        <v>74</v>
      </c>
      <c r="AY111" s="210" t="s">
        <v>156</v>
      </c>
      <c r="BK111" s="212">
        <f>BK112</f>
        <v>0</v>
      </c>
    </row>
    <row r="112" s="2" customFormat="1" ht="16.5" customHeight="1">
      <c r="A112" s="40"/>
      <c r="B112" s="41"/>
      <c r="C112" s="215" t="s">
        <v>211</v>
      </c>
      <c r="D112" s="215" t="s">
        <v>158</v>
      </c>
      <c r="E112" s="216" t="s">
        <v>1287</v>
      </c>
      <c r="F112" s="217" t="s">
        <v>1288</v>
      </c>
      <c r="G112" s="218" t="s">
        <v>161</v>
      </c>
      <c r="H112" s="219">
        <v>66.799999999999997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163</v>
      </c>
      <c r="AT112" s="226" t="s">
        <v>158</v>
      </c>
      <c r="AU112" s="226" t="s">
        <v>80</v>
      </c>
      <c r="AY112" s="19" t="s">
        <v>156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163</v>
      </c>
      <c r="BM112" s="226" t="s">
        <v>274</v>
      </c>
    </row>
    <row r="113" s="12" customFormat="1" ht="25.92" customHeight="1">
      <c r="A113" s="12"/>
      <c r="B113" s="199"/>
      <c r="C113" s="200"/>
      <c r="D113" s="201" t="s">
        <v>73</v>
      </c>
      <c r="E113" s="202" t="s">
        <v>436</v>
      </c>
      <c r="F113" s="202" t="s">
        <v>1289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SUM(P114:P117)</f>
        <v>0</v>
      </c>
      <c r="Q113" s="207"/>
      <c r="R113" s="208">
        <f>SUM(R114:R117)</f>
        <v>0</v>
      </c>
      <c r="S113" s="207"/>
      <c r="T113" s="209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73</v>
      </c>
      <c r="AU113" s="211" t="s">
        <v>74</v>
      </c>
      <c r="AY113" s="210" t="s">
        <v>156</v>
      </c>
      <c r="BK113" s="212">
        <f>SUM(BK114:BK117)</f>
        <v>0</v>
      </c>
    </row>
    <row r="114" s="2" customFormat="1" ht="16.5" customHeight="1">
      <c r="A114" s="40"/>
      <c r="B114" s="41"/>
      <c r="C114" s="215" t="s">
        <v>220</v>
      </c>
      <c r="D114" s="215" t="s">
        <v>158</v>
      </c>
      <c r="E114" s="216" t="s">
        <v>1290</v>
      </c>
      <c r="F114" s="217" t="s">
        <v>1291</v>
      </c>
      <c r="G114" s="218" t="s">
        <v>214</v>
      </c>
      <c r="H114" s="219">
        <v>36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163</v>
      </c>
      <c r="AT114" s="226" t="s">
        <v>158</v>
      </c>
      <c r="AU114" s="226" t="s">
        <v>80</v>
      </c>
      <c r="AY114" s="19" t="s">
        <v>156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163</v>
      </c>
      <c r="BM114" s="226" t="s">
        <v>289</v>
      </c>
    </row>
    <row r="115" s="2" customFormat="1" ht="16.5" customHeight="1">
      <c r="A115" s="40"/>
      <c r="B115" s="41"/>
      <c r="C115" s="267" t="s">
        <v>226</v>
      </c>
      <c r="D115" s="267" t="s">
        <v>275</v>
      </c>
      <c r="E115" s="268" t="s">
        <v>1292</v>
      </c>
      <c r="F115" s="269" t="s">
        <v>1293</v>
      </c>
      <c r="G115" s="270" t="s">
        <v>445</v>
      </c>
      <c r="H115" s="271">
        <v>36</v>
      </c>
      <c r="I115" s="272"/>
      <c r="J115" s="273">
        <f>ROUND(I115*H115,2)</f>
        <v>0</v>
      </c>
      <c r="K115" s="269" t="s">
        <v>19</v>
      </c>
      <c r="L115" s="274"/>
      <c r="M115" s="275" t="s">
        <v>19</v>
      </c>
      <c r="N115" s="276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211</v>
      </c>
      <c r="AT115" s="226" t="s">
        <v>275</v>
      </c>
      <c r="AU115" s="226" t="s">
        <v>80</v>
      </c>
      <c r="AY115" s="19" t="s">
        <v>156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163</v>
      </c>
      <c r="BM115" s="226" t="s">
        <v>301</v>
      </c>
    </row>
    <row r="116" s="2" customFormat="1" ht="16.5" customHeight="1">
      <c r="A116" s="40"/>
      <c r="B116" s="41"/>
      <c r="C116" s="215" t="s">
        <v>225</v>
      </c>
      <c r="D116" s="215" t="s">
        <v>158</v>
      </c>
      <c r="E116" s="216" t="s">
        <v>1294</v>
      </c>
      <c r="F116" s="217" t="s">
        <v>1295</v>
      </c>
      <c r="G116" s="218" t="s">
        <v>105</v>
      </c>
      <c r="H116" s="219">
        <v>0.81000000000000005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163</v>
      </c>
      <c r="AT116" s="226" t="s">
        <v>158</v>
      </c>
      <c r="AU116" s="226" t="s">
        <v>80</v>
      </c>
      <c r="AY116" s="19" t="s">
        <v>156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163</v>
      </c>
      <c r="BM116" s="226" t="s">
        <v>327</v>
      </c>
    </row>
    <row r="117" s="2" customFormat="1" ht="16.5" customHeight="1">
      <c r="A117" s="40"/>
      <c r="B117" s="41"/>
      <c r="C117" s="215" t="s">
        <v>8</v>
      </c>
      <c r="D117" s="215" t="s">
        <v>158</v>
      </c>
      <c r="E117" s="216" t="s">
        <v>1296</v>
      </c>
      <c r="F117" s="217" t="s">
        <v>1297</v>
      </c>
      <c r="G117" s="218" t="s">
        <v>105</v>
      </c>
      <c r="H117" s="219">
        <v>7.0199999999999996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163</v>
      </c>
      <c r="AT117" s="226" t="s">
        <v>158</v>
      </c>
      <c r="AU117" s="226" t="s">
        <v>80</v>
      </c>
      <c r="AY117" s="19" t="s">
        <v>156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163</v>
      </c>
      <c r="BM117" s="226" t="s">
        <v>341</v>
      </c>
    </row>
    <row r="118" s="12" customFormat="1" ht="25.92" customHeight="1">
      <c r="A118" s="12"/>
      <c r="B118" s="199"/>
      <c r="C118" s="200"/>
      <c r="D118" s="201" t="s">
        <v>73</v>
      </c>
      <c r="E118" s="202" t="s">
        <v>1018</v>
      </c>
      <c r="F118" s="202" t="s">
        <v>1298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P119</f>
        <v>0</v>
      </c>
      <c r="Q118" s="207"/>
      <c r="R118" s="208">
        <f>R119</f>
        <v>0</v>
      </c>
      <c r="S118" s="207"/>
      <c r="T118" s="209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80</v>
      </c>
      <c r="AT118" s="211" t="s">
        <v>73</v>
      </c>
      <c r="AU118" s="211" t="s">
        <v>74</v>
      </c>
      <c r="AY118" s="210" t="s">
        <v>156</v>
      </c>
      <c r="BK118" s="212">
        <f>BK119</f>
        <v>0</v>
      </c>
    </row>
    <row r="119" s="2" customFormat="1" ht="16.5" customHeight="1">
      <c r="A119" s="40"/>
      <c r="B119" s="41"/>
      <c r="C119" s="215" t="s">
        <v>253</v>
      </c>
      <c r="D119" s="215" t="s">
        <v>158</v>
      </c>
      <c r="E119" s="216" t="s">
        <v>1299</v>
      </c>
      <c r="F119" s="217" t="s">
        <v>1300</v>
      </c>
      <c r="G119" s="218" t="s">
        <v>161</v>
      </c>
      <c r="H119" s="219">
        <v>66.799999999999997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163</v>
      </c>
      <c r="AT119" s="226" t="s">
        <v>158</v>
      </c>
      <c r="AU119" s="226" t="s">
        <v>80</v>
      </c>
      <c r="AY119" s="19" t="s">
        <v>156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163</v>
      </c>
      <c r="BM119" s="226" t="s">
        <v>351</v>
      </c>
    </row>
    <row r="120" s="12" customFormat="1" ht="25.92" customHeight="1">
      <c r="A120" s="12"/>
      <c r="B120" s="199"/>
      <c r="C120" s="200"/>
      <c r="D120" s="201" t="s">
        <v>73</v>
      </c>
      <c r="E120" s="202" t="s">
        <v>1140</v>
      </c>
      <c r="F120" s="202" t="s">
        <v>1141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SUM(P121:P148)</f>
        <v>0</v>
      </c>
      <c r="Q120" s="207"/>
      <c r="R120" s="208">
        <f>SUM(R121:R148)</f>
        <v>0</v>
      </c>
      <c r="S120" s="207"/>
      <c r="T120" s="209">
        <f>SUM(T121:T148)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73</v>
      </c>
      <c r="AU120" s="211" t="s">
        <v>74</v>
      </c>
      <c r="AY120" s="210" t="s">
        <v>156</v>
      </c>
      <c r="BK120" s="212">
        <f>SUM(BK121:BK148)</f>
        <v>0</v>
      </c>
    </row>
    <row r="121" s="2" customFormat="1" ht="16.5" customHeight="1">
      <c r="A121" s="40"/>
      <c r="B121" s="41"/>
      <c r="C121" s="215" t="s">
        <v>264</v>
      </c>
      <c r="D121" s="215" t="s">
        <v>158</v>
      </c>
      <c r="E121" s="216" t="s">
        <v>1142</v>
      </c>
      <c r="F121" s="217" t="s">
        <v>1143</v>
      </c>
      <c r="G121" s="218" t="s">
        <v>445</v>
      </c>
      <c r="H121" s="219">
        <v>3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163</v>
      </c>
      <c r="AT121" s="226" t="s">
        <v>158</v>
      </c>
      <c r="AU121" s="226" t="s">
        <v>80</v>
      </c>
      <c r="AY121" s="19" t="s">
        <v>156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163</v>
      </c>
      <c r="BM121" s="226" t="s">
        <v>361</v>
      </c>
    </row>
    <row r="122" s="2" customFormat="1" ht="16.5" customHeight="1">
      <c r="A122" s="40"/>
      <c r="B122" s="41"/>
      <c r="C122" s="215" t="s">
        <v>268</v>
      </c>
      <c r="D122" s="215" t="s">
        <v>158</v>
      </c>
      <c r="E122" s="216" t="s">
        <v>1144</v>
      </c>
      <c r="F122" s="217" t="s">
        <v>1145</v>
      </c>
      <c r="G122" s="218" t="s">
        <v>445</v>
      </c>
      <c r="H122" s="219">
        <v>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163</v>
      </c>
      <c r="AT122" s="226" t="s">
        <v>158</v>
      </c>
      <c r="AU122" s="226" t="s">
        <v>80</v>
      </c>
      <c r="AY122" s="19" t="s">
        <v>156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163</v>
      </c>
      <c r="BM122" s="226" t="s">
        <v>191</v>
      </c>
    </row>
    <row r="123" s="2" customFormat="1" ht="16.5" customHeight="1">
      <c r="A123" s="40"/>
      <c r="B123" s="41"/>
      <c r="C123" s="267" t="s">
        <v>274</v>
      </c>
      <c r="D123" s="267" t="s">
        <v>275</v>
      </c>
      <c r="E123" s="268" t="s">
        <v>1146</v>
      </c>
      <c r="F123" s="269" t="s">
        <v>1147</v>
      </c>
      <c r="G123" s="270" t="s">
        <v>445</v>
      </c>
      <c r="H123" s="271">
        <v>3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211</v>
      </c>
      <c r="AT123" s="226" t="s">
        <v>275</v>
      </c>
      <c r="AU123" s="226" t="s">
        <v>80</v>
      </c>
      <c r="AY123" s="19" t="s">
        <v>156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163</v>
      </c>
      <c r="BM123" s="226" t="s">
        <v>381</v>
      </c>
    </row>
    <row r="124" s="2" customFormat="1" ht="16.5" customHeight="1">
      <c r="A124" s="40"/>
      <c r="B124" s="41"/>
      <c r="C124" s="215" t="s">
        <v>281</v>
      </c>
      <c r="D124" s="215" t="s">
        <v>158</v>
      </c>
      <c r="E124" s="216" t="s">
        <v>1148</v>
      </c>
      <c r="F124" s="217" t="s">
        <v>1149</v>
      </c>
      <c r="G124" s="218" t="s">
        <v>445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163</v>
      </c>
      <c r="AT124" s="226" t="s">
        <v>158</v>
      </c>
      <c r="AU124" s="226" t="s">
        <v>80</v>
      </c>
      <c r="AY124" s="19" t="s">
        <v>156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163</v>
      </c>
      <c r="BM124" s="226" t="s">
        <v>393</v>
      </c>
    </row>
    <row r="125" s="2" customFormat="1" ht="16.5" customHeight="1">
      <c r="A125" s="40"/>
      <c r="B125" s="41"/>
      <c r="C125" s="267" t="s">
        <v>289</v>
      </c>
      <c r="D125" s="267" t="s">
        <v>275</v>
      </c>
      <c r="E125" s="268" t="s">
        <v>1150</v>
      </c>
      <c r="F125" s="269" t="s">
        <v>1151</v>
      </c>
      <c r="G125" s="270" t="s">
        <v>445</v>
      </c>
      <c r="H125" s="271">
        <v>3</v>
      </c>
      <c r="I125" s="272"/>
      <c r="J125" s="273">
        <f>ROUND(I125*H125,2)</f>
        <v>0</v>
      </c>
      <c r="K125" s="269" t="s">
        <v>19</v>
      </c>
      <c r="L125" s="274"/>
      <c r="M125" s="275" t="s">
        <v>19</v>
      </c>
      <c r="N125" s="276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211</v>
      </c>
      <c r="AT125" s="226" t="s">
        <v>275</v>
      </c>
      <c r="AU125" s="226" t="s">
        <v>80</v>
      </c>
      <c r="AY125" s="19" t="s">
        <v>156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163</v>
      </c>
      <c r="BM125" s="226" t="s">
        <v>409</v>
      </c>
    </row>
    <row r="126" s="2" customFormat="1" ht="16.5" customHeight="1">
      <c r="A126" s="40"/>
      <c r="B126" s="41"/>
      <c r="C126" s="267" t="s">
        <v>294</v>
      </c>
      <c r="D126" s="267" t="s">
        <v>275</v>
      </c>
      <c r="E126" s="268" t="s">
        <v>1152</v>
      </c>
      <c r="F126" s="269" t="s">
        <v>1153</v>
      </c>
      <c r="G126" s="270" t="s">
        <v>214</v>
      </c>
      <c r="H126" s="271">
        <v>24</v>
      </c>
      <c r="I126" s="272"/>
      <c r="J126" s="273">
        <f>ROUND(I126*H126,2)</f>
        <v>0</v>
      </c>
      <c r="K126" s="269" t="s">
        <v>19</v>
      </c>
      <c r="L126" s="274"/>
      <c r="M126" s="275" t="s">
        <v>19</v>
      </c>
      <c r="N126" s="276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211</v>
      </c>
      <c r="AT126" s="226" t="s">
        <v>275</v>
      </c>
      <c r="AU126" s="226" t="s">
        <v>80</v>
      </c>
      <c r="AY126" s="19" t="s">
        <v>156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163</v>
      </c>
      <c r="BM126" s="226" t="s">
        <v>419</v>
      </c>
    </row>
    <row r="127" s="2" customFormat="1" ht="16.5" customHeight="1">
      <c r="A127" s="40"/>
      <c r="B127" s="41"/>
      <c r="C127" s="215" t="s">
        <v>301</v>
      </c>
      <c r="D127" s="215" t="s">
        <v>158</v>
      </c>
      <c r="E127" s="216" t="s">
        <v>1154</v>
      </c>
      <c r="F127" s="217" t="s">
        <v>1155</v>
      </c>
      <c r="G127" s="218" t="s">
        <v>214</v>
      </c>
      <c r="H127" s="219">
        <v>145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163</v>
      </c>
      <c r="AT127" s="226" t="s">
        <v>158</v>
      </c>
      <c r="AU127" s="226" t="s">
        <v>80</v>
      </c>
      <c r="AY127" s="19" t="s">
        <v>156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163</v>
      </c>
      <c r="BM127" s="226" t="s">
        <v>431</v>
      </c>
    </row>
    <row r="128" s="2" customFormat="1" ht="16.5" customHeight="1">
      <c r="A128" s="40"/>
      <c r="B128" s="41"/>
      <c r="C128" s="267" t="s">
        <v>7</v>
      </c>
      <c r="D128" s="267" t="s">
        <v>275</v>
      </c>
      <c r="E128" s="268" t="s">
        <v>1156</v>
      </c>
      <c r="F128" s="269" t="s">
        <v>1157</v>
      </c>
      <c r="G128" s="270" t="s">
        <v>214</v>
      </c>
      <c r="H128" s="271">
        <v>145.00100000000001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211</v>
      </c>
      <c r="AT128" s="226" t="s">
        <v>275</v>
      </c>
      <c r="AU128" s="226" t="s">
        <v>80</v>
      </c>
      <c r="AY128" s="19" t="s">
        <v>156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163</v>
      </c>
      <c r="BM128" s="226" t="s">
        <v>442</v>
      </c>
    </row>
    <row r="129" s="2" customFormat="1" ht="16.5" customHeight="1">
      <c r="A129" s="40"/>
      <c r="B129" s="41"/>
      <c r="C129" s="215" t="s">
        <v>327</v>
      </c>
      <c r="D129" s="215" t="s">
        <v>158</v>
      </c>
      <c r="E129" s="216" t="s">
        <v>1158</v>
      </c>
      <c r="F129" s="217" t="s">
        <v>1159</v>
      </c>
      <c r="G129" s="218" t="s">
        <v>214</v>
      </c>
      <c r="H129" s="219">
        <v>180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163</v>
      </c>
      <c r="AT129" s="226" t="s">
        <v>158</v>
      </c>
      <c r="AU129" s="226" t="s">
        <v>80</v>
      </c>
      <c r="AY129" s="19" t="s">
        <v>156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163</v>
      </c>
      <c r="BM129" s="226" t="s">
        <v>454</v>
      </c>
    </row>
    <row r="130" s="2" customFormat="1" ht="16.5" customHeight="1">
      <c r="A130" s="40"/>
      <c r="B130" s="41"/>
      <c r="C130" s="267" t="s">
        <v>334</v>
      </c>
      <c r="D130" s="267" t="s">
        <v>275</v>
      </c>
      <c r="E130" s="268" t="s">
        <v>1160</v>
      </c>
      <c r="F130" s="269" t="s">
        <v>1161</v>
      </c>
      <c r="G130" s="270" t="s">
        <v>214</v>
      </c>
      <c r="H130" s="271">
        <v>180.00100000000001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211</v>
      </c>
      <c r="AT130" s="226" t="s">
        <v>275</v>
      </c>
      <c r="AU130" s="226" t="s">
        <v>80</v>
      </c>
      <c r="AY130" s="19" t="s">
        <v>156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163</v>
      </c>
      <c r="BM130" s="226" t="s">
        <v>464</v>
      </c>
    </row>
    <row r="131" s="2" customFormat="1" ht="16.5" customHeight="1">
      <c r="A131" s="40"/>
      <c r="B131" s="41"/>
      <c r="C131" s="215" t="s">
        <v>341</v>
      </c>
      <c r="D131" s="215" t="s">
        <v>158</v>
      </c>
      <c r="E131" s="216" t="s">
        <v>1162</v>
      </c>
      <c r="F131" s="217" t="s">
        <v>1163</v>
      </c>
      <c r="G131" s="218" t="s">
        <v>214</v>
      </c>
      <c r="H131" s="219">
        <v>178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163</v>
      </c>
      <c r="AT131" s="226" t="s">
        <v>158</v>
      </c>
      <c r="AU131" s="226" t="s">
        <v>80</v>
      </c>
      <c r="AY131" s="19" t="s">
        <v>156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163</v>
      </c>
      <c r="BM131" s="226" t="s">
        <v>473</v>
      </c>
    </row>
    <row r="132" s="2" customFormat="1" ht="16.5" customHeight="1">
      <c r="A132" s="40"/>
      <c r="B132" s="41"/>
      <c r="C132" s="267" t="s">
        <v>346</v>
      </c>
      <c r="D132" s="267" t="s">
        <v>275</v>
      </c>
      <c r="E132" s="268" t="s">
        <v>1164</v>
      </c>
      <c r="F132" s="269" t="s">
        <v>1165</v>
      </c>
      <c r="G132" s="270" t="s">
        <v>1166</v>
      </c>
      <c r="H132" s="271">
        <v>110.36</v>
      </c>
      <c r="I132" s="272"/>
      <c r="J132" s="273">
        <f>ROUND(I132*H132,2)</f>
        <v>0</v>
      </c>
      <c r="K132" s="269" t="s">
        <v>19</v>
      </c>
      <c r="L132" s="274"/>
      <c r="M132" s="275" t="s">
        <v>19</v>
      </c>
      <c r="N132" s="276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211</v>
      </c>
      <c r="AT132" s="226" t="s">
        <v>275</v>
      </c>
      <c r="AU132" s="226" t="s">
        <v>80</v>
      </c>
      <c r="AY132" s="19" t="s">
        <v>156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163</v>
      </c>
      <c r="BM132" s="226" t="s">
        <v>482</v>
      </c>
    </row>
    <row r="133" s="2" customFormat="1" ht="16.5" customHeight="1">
      <c r="A133" s="40"/>
      <c r="B133" s="41"/>
      <c r="C133" s="215" t="s">
        <v>351</v>
      </c>
      <c r="D133" s="215" t="s">
        <v>158</v>
      </c>
      <c r="E133" s="216" t="s">
        <v>1167</v>
      </c>
      <c r="F133" s="217" t="s">
        <v>1168</v>
      </c>
      <c r="G133" s="218" t="s">
        <v>445</v>
      </c>
      <c r="H133" s="219">
        <v>12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163</v>
      </c>
      <c r="AT133" s="226" t="s">
        <v>158</v>
      </c>
      <c r="AU133" s="226" t="s">
        <v>80</v>
      </c>
      <c r="AY133" s="19" t="s">
        <v>156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163</v>
      </c>
      <c r="BM133" s="226" t="s">
        <v>491</v>
      </c>
    </row>
    <row r="134" s="2" customFormat="1" ht="16.5" customHeight="1">
      <c r="A134" s="40"/>
      <c r="B134" s="41"/>
      <c r="C134" s="267" t="s">
        <v>356</v>
      </c>
      <c r="D134" s="267" t="s">
        <v>275</v>
      </c>
      <c r="E134" s="268" t="s">
        <v>1169</v>
      </c>
      <c r="F134" s="269" t="s">
        <v>1170</v>
      </c>
      <c r="G134" s="270" t="s">
        <v>445</v>
      </c>
      <c r="H134" s="271">
        <v>8</v>
      </c>
      <c r="I134" s="272"/>
      <c r="J134" s="273">
        <f>ROUND(I134*H134,2)</f>
        <v>0</v>
      </c>
      <c r="K134" s="269" t="s">
        <v>19</v>
      </c>
      <c r="L134" s="274"/>
      <c r="M134" s="275" t="s">
        <v>19</v>
      </c>
      <c r="N134" s="276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211</v>
      </c>
      <c r="AT134" s="226" t="s">
        <v>275</v>
      </c>
      <c r="AU134" s="226" t="s">
        <v>80</v>
      </c>
      <c r="AY134" s="19" t="s">
        <v>156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163</v>
      </c>
      <c r="BM134" s="226" t="s">
        <v>500</v>
      </c>
    </row>
    <row r="135" s="2" customFormat="1" ht="16.5" customHeight="1">
      <c r="A135" s="40"/>
      <c r="B135" s="41"/>
      <c r="C135" s="267" t="s">
        <v>361</v>
      </c>
      <c r="D135" s="267" t="s">
        <v>275</v>
      </c>
      <c r="E135" s="268" t="s">
        <v>1171</v>
      </c>
      <c r="F135" s="269" t="s">
        <v>1172</v>
      </c>
      <c r="G135" s="270" t="s">
        <v>445</v>
      </c>
      <c r="H135" s="271">
        <v>4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211</v>
      </c>
      <c r="AT135" s="226" t="s">
        <v>275</v>
      </c>
      <c r="AU135" s="226" t="s">
        <v>80</v>
      </c>
      <c r="AY135" s="19" t="s">
        <v>156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163</v>
      </c>
      <c r="BM135" s="226" t="s">
        <v>508</v>
      </c>
    </row>
    <row r="136" s="2" customFormat="1" ht="16.5" customHeight="1">
      <c r="A136" s="40"/>
      <c r="B136" s="41"/>
      <c r="C136" s="215" t="s">
        <v>366</v>
      </c>
      <c r="D136" s="215" t="s">
        <v>158</v>
      </c>
      <c r="E136" s="216" t="s">
        <v>1173</v>
      </c>
      <c r="F136" s="217" t="s">
        <v>1174</v>
      </c>
      <c r="G136" s="218" t="s">
        <v>214</v>
      </c>
      <c r="H136" s="219">
        <v>145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163</v>
      </c>
      <c r="AT136" s="226" t="s">
        <v>158</v>
      </c>
      <c r="AU136" s="226" t="s">
        <v>80</v>
      </c>
      <c r="AY136" s="19" t="s">
        <v>156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163</v>
      </c>
      <c r="BM136" s="226" t="s">
        <v>521</v>
      </c>
    </row>
    <row r="137" s="2" customFormat="1" ht="16.5" customHeight="1">
      <c r="A137" s="40"/>
      <c r="B137" s="41"/>
      <c r="C137" s="267" t="s">
        <v>191</v>
      </c>
      <c r="D137" s="267" t="s">
        <v>275</v>
      </c>
      <c r="E137" s="268" t="s">
        <v>1175</v>
      </c>
      <c r="F137" s="269" t="s">
        <v>1176</v>
      </c>
      <c r="G137" s="270" t="s">
        <v>214</v>
      </c>
      <c r="H137" s="271">
        <v>145</v>
      </c>
      <c r="I137" s="272"/>
      <c r="J137" s="273">
        <f>ROUND(I137*H137,2)</f>
        <v>0</v>
      </c>
      <c r="K137" s="269" t="s">
        <v>19</v>
      </c>
      <c r="L137" s="274"/>
      <c r="M137" s="275" t="s">
        <v>19</v>
      </c>
      <c r="N137" s="276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211</v>
      </c>
      <c r="AT137" s="226" t="s">
        <v>275</v>
      </c>
      <c r="AU137" s="226" t="s">
        <v>80</v>
      </c>
      <c r="AY137" s="19" t="s">
        <v>156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163</v>
      </c>
      <c r="BM137" s="226" t="s">
        <v>531</v>
      </c>
    </row>
    <row r="138" s="2" customFormat="1" ht="16.5" customHeight="1">
      <c r="A138" s="40"/>
      <c r="B138" s="41"/>
      <c r="C138" s="215" t="s">
        <v>375</v>
      </c>
      <c r="D138" s="215" t="s">
        <v>158</v>
      </c>
      <c r="E138" s="216" t="s">
        <v>1177</v>
      </c>
      <c r="F138" s="217" t="s">
        <v>1178</v>
      </c>
      <c r="G138" s="218" t="s">
        <v>214</v>
      </c>
      <c r="H138" s="219">
        <v>130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163</v>
      </c>
      <c r="AT138" s="226" t="s">
        <v>158</v>
      </c>
      <c r="AU138" s="226" t="s">
        <v>80</v>
      </c>
      <c r="AY138" s="19" t="s">
        <v>156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163</v>
      </c>
      <c r="BM138" s="226" t="s">
        <v>540</v>
      </c>
    </row>
    <row r="139" s="2" customFormat="1" ht="16.5" customHeight="1">
      <c r="A139" s="40"/>
      <c r="B139" s="41"/>
      <c r="C139" s="267" t="s">
        <v>381</v>
      </c>
      <c r="D139" s="267" t="s">
        <v>275</v>
      </c>
      <c r="E139" s="268" t="s">
        <v>1179</v>
      </c>
      <c r="F139" s="269" t="s">
        <v>1180</v>
      </c>
      <c r="G139" s="270" t="s">
        <v>214</v>
      </c>
      <c r="H139" s="271">
        <v>130.00100000000001</v>
      </c>
      <c r="I139" s="272"/>
      <c r="J139" s="273">
        <f>ROUND(I139*H139,2)</f>
        <v>0</v>
      </c>
      <c r="K139" s="269" t="s">
        <v>19</v>
      </c>
      <c r="L139" s="274"/>
      <c r="M139" s="275" t="s">
        <v>19</v>
      </c>
      <c r="N139" s="276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211</v>
      </c>
      <c r="AT139" s="226" t="s">
        <v>275</v>
      </c>
      <c r="AU139" s="226" t="s">
        <v>80</v>
      </c>
      <c r="AY139" s="19" t="s">
        <v>156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163</v>
      </c>
      <c r="BM139" s="226" t="s">
        <v>552</v>
      </c>
    </row>
    <row r="140" s="2" customFormat="1" ht="16.5" customHeight="1">
      <c r="A140" s="40"/>
      <c r="B140" s="41"/>
      <c r="C140" s="215" t="s">
        <v>387</v>
      </c>
      <c r="D140" s="215" t="s">
        <v>158</v>
      </c>
      <c r="E140" s="216" t="s">
        <v>1181</v>
      </c>
      <c r="F140" s="217" t="s">
        <v>1182</v>
      </c>
      <c r="G140" s="218" t="s">
        <v>445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163</v>
      </c>
      <c r="AT140" s="226" t="s">
        <v>158</v>
      </c>
      <c r="AU140" s="226" t="s">
        <v>80</v>
      </c>
      <c r="AY140" s="19" t="s">
        <v>156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163</v>
      </c>
      <c r="BM140" s="226" t="s">
        <v>562</v>
      </c>
    </row>
    <row r="141" s="2" customFormat="1" ht="16.5" customHeight="1">
      <c r="A141" s="40"/>
      <c r="B141" s="41"/>
      <c r="C141" s="215" t="s">
        <v>393</v>
      </c>
      <c r="D141" s="215" t="s">
        <v>158</v>
      </c>
      <c r="E141" s="216" t="s">
        <v>1183</v>
      </c>
      <c r="F141" s="217" t="s">
        <v>1184</v>
      </c>
      <c r="G141" s="218" t="s">
        <v>445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163</v>
      </c>
      <c r="AT141" s="226" t="s">
        <v>158</v>
      </c>
      <c r="AU141" s="226" t="s">
        <v>80</v>
      </c>
      <c r="AY141" s="19" t="s">
        <v>156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163</v>
      </c>
      <c r="BM141" s="226" t="s">
        <v>573</v>
      </c>
    </row>
    <row r="142" s="2" customFormat="1" ht="16.5" customHeight="1">
      <c r="A142" s="40"/>
      <c r="B142" s="41"/>
      <c r="C142" s="215" t="s">
        <v>401</v>
      </c>
      <c r="D142" s="215" t="s">
        <v>158</v>
      </c>
      <c r="E142" s="216" t="s">
        <v>1185</v>
      </c>
      <c r="F142" s="217" t="s">
        <v>1186</v>
      </c>
      <c r="G142" s="218" t="s">
        <v>445</v>
      </c>
      <c r="H142" s="219">
        <v>18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163</v>
      </c>
      <c r="AT142" s="226" t="s">
        <v>158</v>
      </c>
      <c r="AU142" s="226" t="s">
        <v>80</v>
      </c>
      <c r="AY142" s="19" t="s">
        <v>156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163</v>
      </c>
      <c r="BM142" s="226" t="s">
        <v>583</v>
      </c>
    </row>
    <row r="143" s="2" customFormat="1" ht="16.5" customHeight="1">
      <c r="A143" s="40"/>
      <c r="B143" s="41"/>
      <c r="C143" s="215" t="s">
        <v>409</v>
      </c>
      <c r="D143" s="215" t="s">
        <v>158</v>
      </c>
      <c r="E143" s="216" t="s">
        <v>1187</v>
      </c>
      <c r="F143" s="217" t="s">
        <v>1188</v>
      </c>
      <c r="G143" s="218" t="s">
        <v>445</v>
      </c>
      <c r="H143" s="219">
        <v>32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163</v>
      </c>
      <c r="AT143" s="226" t="s">
        <v>158</v>
      </c>
      <c r="AU143" s="226" t="s">
        <v>80</v>
      </c>
      <c r="AY143" s="19" t="s">
        <v>156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163</v>
      </c>
      <c r="BM143" s="226" t="s">
        <v>593</v>
      </c>
    </row>
    <row r="144" s="2" customFormat="1" ht="16.5" customHeight="1">
      <c r="A144" s="40"/>
      <c r="B144" s="41"/>
      <c r="C144" s="215" t="s">
        <v>414</v>
      </c>
      <c r="D144" s="215" t="s">
        <v>158</v>
      </c>
      <c r="E144" s="216" t="s">
        <v>1189</v>
      </c>
      <c r="F144" s="217" t="s">
        <v>1190</v>
      </c>
      <c r="G144" s="218" t="s">
        <v>445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163</v>
      </c>
      <c r="AT144" s="226" t="s">
        <v>158</v>
      </c>
      <c r="AU144" s="226" t="s">
        <v>80</v>
      </c>
      <c r="AY144" s="19" t="s">
        <v>156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163</v>
      </c>
      <c r="BM144" s="226" t="s">
        <v>609</v>
      </c>
    </row>
    <row r="145" s="2" customFormat="1" ht="16.5" customHeight="1">
      <c r="A145" s="40"/>
      <c r="B145" s="41"/>
      <c r="C145" s="215" t="s">
        <v>419</v>
      </c>
      <c r="D145" s="215" t="s">
        <v>158</v>
      </c>
      <c r="E145" s="216" t="s">
        <v>1301</v>
      </c>
      <c r="F145" s="217" t="s">
        <v>1302</v>
      </c>
      <c r="G145" s="218" t="s">
        <v>445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163</v>
      </c>
      <c r="AT145" s="226" t="s">
        <v>158</v>
      </c>
      <c r="AU145" s="226" t="s">
        <v>80</v>
      </c>
      <c r="AY145" s="19" t="s">
        <v>156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163</v>
      </c>
      <c r="BM145" s="226" t="s">
        <v>624</v>
      </c>
    </row>
    <row r="146" s="2" customFormat="1" ht="16.5" customHeight="1">
      <c r="A146" s="40"/>
      <c r="B146" s="41"/>
      <c r="C146" s="267" t="s">
        <v>426</v>
      </c>
      <c r="D146" s="267" t="s">
        <v>275</v>
      </c>
      <c r="E146" s="268" t="s">
        <v>1303</v>
      </c>
      <c r="F146" s="269" t="s">
        <v>1304</v>
      </c>
      <c r="G146" s="270" t="s">
        <v>445</v>
      </c>
      <c r="H146" s="271">
        <v>1</v>
      </c>
      <c r="I146" s="272"/>
      <c r="J146" s="273">
        <f>ROUND(I146*H146,2)</f>
        <v>0</v>
      </c>
      <c r="K146" s="269" t="s">
        <v>19</v>
      </c>
      <c r="L146" s="274"/>
      <c r="M146" s="275" t="s">
        <v>19</v>
      </c>
      <c r="N146" s="276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211</v>
      </c>
      <c r="AT146" s="226" t="s">
        <v>275</v>
      </c>
      <c r="AU146" s="226" t="s">
        <v>80</v>
      </c>
      <c r="AY146" s="19" t="s">
        <v>156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163</v>
      </c>
      <c r="BM146" s="226" t="s">
        <v>638</v>
      </c>
    </row>
    <row r="147" s="2" customFormat="1" ht="16.5" customHeight="1">
      <c r="A147" s="40"/>
      <c r="B147" s="41"/>
      <c r="C147" s="215" t="s">
        <v>431</v>
      </c>
      <c r="D147" s="215" t="s">
        <v>158</v>
      </c>
      <c r="E147" s="216" t="s">
        <v>1191</v>
      </c>
      <c r="F147" s="217" t="s">
        <v>1192</v>
      </c>
      <c r="G147" s="218" t="s">
        <v>445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163</v>
      </c>
      <c r="AT147" s="226" t="s">
        <v>158</v>
      </c>
      <c r="AU147" s="226" t="s">
        <v>80</v>
      </c>
      <c r="AY147" s="19" t="s">
        <v>156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163</v>
      </c>
      <c r="BM147" s="226" t="s">
        <v>199</v>
      </c>
    </row>
    <row r="148" s="2" customFormat="1" ht="16.5" customHeight="1">
      <c r="A148" s="40"/>
      <c r="B148" s="41"/>
      <c r="C148" s="267" t="s">
        <v>437</v>
      </c>
      <c r="D148" s="267" t="s">
        <v>275</v>
      </c>
      <c r="E148" s="268" t="s">
        <v>1193</v>
      </c>
      <c r="F148" s="269" t="s">
        <v>1194</v>
      </c>
      <c r="G148" s="270" t="s">
        <v>445</v>
      </c>
      <c r="H148" s="271">
        <v>2</v>
      </c>
      <c r="I148" s="272"/>
      <c r="J148" s="273">
        <f>ROUND(I148*H148,2)</f>
        <v>0</v>
      </c>
      <c r="K148" s="269" t="s">
        <v>19</v>
      </c>
      <c r="L148" s="274"/>
      <c r="M148" s="275" t="s">
        <v>19</v>
      </c>
      <c r="N148" s="276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211</v>
      </c>
      <c r="AT148" s="226" t="s">
        <v>275</v>
      </c>
      <c r="AU148" s="226" t="s">
        <v>80</v>
      </c>
      <c r="AY148" s="19" t="s">
        <v>156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163</v>
      </c>
      <c r="BM148" s="226" t="s">
        <v>656</v>
      </c>
    </row>
    <row r="149" s="12" customFormat="1" ht="25.92" customHeight="1">
      <c r="A149" s="12"/>
      <c r="B149" s="199"/>
      <c r="C149" s="200"/>
      <c r="D149" s="201" t="s">
        <v>73</v>
      </c>
      <c r="E149" s="202" t="s">
        <v>1195</v>
      </c>
      <c r="F149" s="202" t="s">
        <v>1196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80</v>
      </c>
      <c r="AT149" s="211" t="s">
        <v>73</v>
      </c>
      <c r="AU149" s="211" t="s">
        <v>74</v>
      </c>
      <c r="AY149" s="210" t="s">
        <v>156</v>
      </c>
      <c r="BK149" s="212">
        <f>SUM(BK150:BK151)</f>
        <v>0</v>
      </c>
    </row>
    <row r="150" s="2" customFormat="1" ht="16.5" customHeight="1">
      <c r="A150" s="40"/>
      <c r="B150" s="41"/>
      <c r="C150" s="215" t="s">
        <v>442</v>
      </c>
      <c r="D150" s="215" t="s">
        <v>158</v>
      </c>
      <c r="E150" s="216" t="s">
        <v>1197</v>
      </c>
      <c r="F150" s="217" t="s">
        <v>1198</v>
      </c>
      <c r="G150" s="218" t="s">
        <v>1199</v>
      </c>
      <c r="H150" s="219">
        <v>4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163</v>
      </c>
      <c r="AT150" s="226" t="s">
        <v>158</v>
      </c>
      <c r="AU150" s="226" t="s">
        <v>80</v>
      </c>
      <c r="AY150" s="19" t="s">
        <v>156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163</v>
      </c>
      <c r="BM150" s="226" t="s">
        <v>826</v>
      </c>
    </row>
    <row r="151" s="2" customFormat="1" ht="16.5" customHeight="1">
      <c r="A151" s="40"/>
      <c r="B151" s="41"/>
      <c r="C151" s="215" t="s">
        <v>450</v>
      </c>
      <c r="D151" s="215" t="s">
        <v>158</v>
      </c>
      <c r="E151" s="216" t="s">
        <v>1200</v>
      </c>
      <c r="F151" s="217" t="s">
        <v>1201</v>
      </c>
      <c r="G151" s="218" t="s">
        <v>445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163</v>
      </c>
      <c r="AT151" s="226" t="s">
        <v>158</v>
      </c>
      <c r="AU151" s="226" t="s">
        <v>80</v>
      </c>
      <c r="AY151" s="19" t="s">
        <v>156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163</v>
      </c>
      <c r="BM151" s="226" t="s">
        <v>829</v>
      </c>
    </row>
    <row r="152" s="12" customFormat="1" ht="25.92" customHeight="1">
      <c r="A152" s="12"/>
      <c r="B152" s="199"/>
      <c r="C152" s="200"/>
      <c r="D152" s="201" t="s">
        <v>73</v>
      </c>
      <c r="E152" s="202" t="s">
        <v>1202</v>
      </c>
      <c r="F152" s="202" t="s">
        <v>1203</v>
      </c>
      <c r="G152" s="200"/>
      <c r="H152" s="200"/>
      <c r="I152" s="203"/>
      <c r="J152" s="204">
        <f>BK152</f>
        <v>0</v>
      </c>
      <c r="K152" s="200"/>
      <c r="L152" s="205"/>
      <c r="M152" s="206"/>
      <c r="N152" s="207"/>
      <c r="O152" s="207"/>
      <c r="P152" s="208">
        <f>SUM(P153:P166)</f>
        <v>0</v>
      </c>
      <c r="Q152" s="207"/>
      <c r="R152" s="208">
        <f>SUM(R153:R166)</f>
        <v>0</v>
      </c>
      <c r="S152" s="207"/>
      <c r="T152" s="209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80</v>
      </c>
      <c r="AT152" s="211" t="s">
        <v>73</v>
      </c>
      <c r="AU152" s="211" t="s">
        <v>74</v>
      </c>
      <c r="AY152" s="210" t="s">
        <v>156</v>
      </c>
      <c r="BK152" s="212">
        <f>SUM(BK153:BK166)</f>
        <v>0</v>
      </c>
    </row>
    <row r="153" s="2" customFormat="1" ht="16.5" customHeight="1">
      <c r="A153" s="40"/>
      <c r="B153" s="41"/>
      <c r="C153" s="215" t="s">
        <v>454</v>
      </c>
      <c r="D153" s="215" t="s">
        <v>158</v>
      </c>
      <c r="E153" s="216" t="s">
        <v>1204</v>
      </c>
      <c r="F153" s="217" t="s">
        <v>1205</v>
      </c>
      <c r="G153" s="218" t="s">
        <v>105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163</v>
      </c>
      <c r="AT153" s="226" t="s">
        <v>158</v>
      </c>
      <c r="AU153" s="226" t="s">
        <v>80</v>
      </c>
      <c r="AY153" s="19" t="s">
        <v>156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163</v>
      </c>
      <c r="BM153" s="226" t="s">
        <v>833</v>
      </c>
    </row>
    <row r="154" s="2" customFormat="1" ht="16.5" customHeight="1">
      <c r="A154" s="40"/>
      <c r="B154" s="41"/>
      <c r="C154" s="215" t="s">
        <v>460</v>
      </c>
      <c r="D154" s="215" t="s">
        <v>158</v>
      </c>
      <c r="E154" s="216" t="s">
        <v>1206</v>
      </c>
      <c r="F154" s="217" t="s">
        <v>1207</v>
      </c>
      <c r="G154" s="218" t="s">
        <v>445</v>
      </c>
      <c r="H154" s="219">
        <v>3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163</v>
      </c>
      <c r="AT154" s="226" t="s">
        <v>158</v>
      </c>
      <c r="AU154" s="226" t="s">
        <v>80</v>
      </c>
      <c r="AY154" s="19" t="s">
        <v>156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163</v>
      </c>
      <c r="BM154" s="226" t="s">
        <v>836</v>
      </c>
    </row>
    <row r="155" s="2" customFormat="1" ht="16.5" customHeight="1">
      <c r="A155" s="40"/>
      <c r="B155" s="41"/>
      <c r="C155" s="267" t="s">
        <v>464</v>
      </c>
      <c r="D155" s="267" t="s">
        <v>275</v>
      </c>
      <c r="E155" s="268" t="s">
        <v>1208</v>
      </c>
      <c r="F155" s="269" t="s">
        <v>1209</v>
      </c>
      <c r="G155" s="270" t="s">
        <v>445</v>
      </c>
      <c r="H155" s="271">
        <v>3</v>
      </c>
      <c r="I155" s="272"/>
      <c r="J155" s="273">
        <f>ROUND(I155*H155,2)</f>
        <v>0</v>
      </c>
      <c r="K155" s="269" t="s">
        <v>19</v>
      </c>
      <c r="L155" s="274"/>
      <c r="M155" s="275" t="s">
        <v>19</v>
      </c>
      <c r="N155" s="276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211</v>
      </c>
      <c r="AT155" s="226" t="s">
        <v>275</v>
      </c>
      <c r="AU155" s="226" t="s">
        <v>80</v>
      </c>
      <c r="AY155" s="19" t="s">
        <v>156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163</v>
      </c>
      <c r="BM155" s="226" t="s">
        <v>840</v>
      </c>
    </row>
    <row r="156" s="2" customFormat="1" ht="16.5" customHeight="1">
      <c r="A156" s="40"/>
      <c r="B156" s="41"/>
      <c r="C156" s="267" t="s">
        <v>469</v>
      </c>
      <c r="D156" s="267" t="s">
        <v>275</v>
      </c>
      <c r="E156" s="268" t="s">
        <v>1210</v>
      </c>
      <c r="F156" s="269" t="s">
        <v>1211</v>
      </c>
      <c r="G156" s="270" t="s">
        <v>105</v>
      </c>
      <c r="H156" s="271">
        <v>1.5</v>
      </c>
      <c r="I156" s="272"/>
      <c r="J156" s="273">
        <f>ROUND(I156*H156,2)</f>
        <v>0</v>
      </c>
      <c r="K156" s="269" t="s">
        <v>19</v>
      </c>
      <c r="L156" s="274"/>
      <c r="M156" s="275" t="s">
        <v>19</v>
      </c>
      <c r="N156" s="276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211</v>
      </c>
      <c r="AT156" s="226" t="s">
        <v>275</v>
      </c>
      <c r="AU156" s="226" t="s">
        <v>80</v>
      </c>
      <c r="AY156" s="19" t="s">
        <v>156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163</v>
      </c>
      <c r="BM156" s="226" t="s">
        <v>843</v>
      </c>
    </row>
    <row r="157" s="2" customFormat="1" ht="16.5" customHeight="1">
      <c r="A157" s="40"/>
      <c r="B157" s="41"/>
      <c r="C157" s="267" t="s">
        <v>473</v>
      </c>
      <c r="D157" s="267" t="s">
        <v>275</v>
      </c>
      <c r="E157" s="268" t="s">
        <v>1212</v>
      </c>
      <c r="F157" s="269" t="s">
        <v>1305</v>
      </c>
      <c r="G157" s="270" t="s">
        <v>233</v>
      </c>
      <c r="H157" s="271">
        <v>3</v>
      </c>
      <c r="I157" s="272"/>
      <c r="J157" s="273">
        <f>ROUND(I157*H157,2)</f>
        <v>0</v>
      </c>
      <c r="K157" s="269" t="s">
        <v>19</v>
      </c>
      <c r="L157" s="274"/>
      <c r="M157" s="275" t="s">
        <v>19</v>
      </c>
      <c r="N157" s="276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211</v>
      </c>
      <c r="AT157" s="226" t="s">
        <v>275</v>
      </c>
      <c r="AU157" s="226" t="s">
        <v>80</v>
      </c>
      <c r="AY157" s="19" t="s">
        <v>156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163</v>
      </c>
      <c r="BM157" s="226" t="s">
        <v>846</v>
      </c>
    </row>
    <row r="158" s="2" customFormat="1" ht="16.5" customHeight="1">
      <c r="A158" s="40"/>
      <c r="B158" s="41"/>
      <c r="C158" s="215" t="s">
        <v>478</v>
      </c>
      <c r="D158" s="215" t="s">
        <v>158</v>
      </c>
      <c r="E158" s="216" t="s">
        <v>1214</v>
      </c>
      <c r="F158" s="217" t="s">
        <v>1215</v>
      </c>
      <c r="G158" s="218" t="s">
        <v>214</v>
      </c>
      <c r="H158" s="219">
        <v>115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163</v>
      </c>
      <c r="AT158" s="226" t="s">
        <v>158</v>
      </c>
      <c r="AU158" s="226" t="s">
        <v>80</v>
      </c>
      <c r="AY158" s="19" t="s">
        <v>156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163</v>
      </c>
      <c r="BM158" s="226" t="s">
        <v>325</v>
      </c>
    </row>
    <row r="159" s="2" customFormat="1" ht="16.5" customHeight="1">
      <c r="A159" s="40"/>
      <c r="B159" s="41"/>
      <c r="C159" s="215" t="s">
        <v>482</v>
      </c>
      <c r="D159" s="215" t="s">
        <v>158</v>
      </c>
      <c r="E159" s="216" t="s">
        <v>1306</v>
      </c>
      <c r="F159" s="217" t="s">
        <v>1307</v>
      </c>
      <c r="G159" s="218" t="s">
        <v>214</v>
      </c>
      <c r="H159" s="219">
        <v>45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163</v>
      </c>
      <c r="AT159" s="226" t="s">
        <v>158</v>
      </c>
      <c r="AU159" s="226" t="s">
        <v>80</v>
      </c>
      <c r="AY159" s="19" t="s">
        <v>156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163</v>
      </c>
      <c r="BM159" s="226" t="s">
        <v>852</v>
      </c>
    </row>
    <row r="160" s="2" customFormat="1" ht="16.5" customHeight="1">
      <c r="A160" s="40"/>
      <c r="B160" s="41"/>
      <c r="C160" s="215" t="s">
        <v>487</v>
      </c>
      <c r="D160" s="215" t="s">
        <v>158</v>
      </c>
      <c r="E160" s="216" t="s">
        <v>1216</v>
      </c>
      <c r="F160" s="217" t="s">
        <v>1217</v>
      </c>
      <c r="G160" s="218" t="s">
        <v>214</v>
      </c>
      <c r="H160" s="219">
        <v>160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163</v>
      </c>
      <c r="AT160" s="226" t="s">
        <v>158</v>
      </c>
      <c r="AU160" s="226" t="s">
        <v>80</v>
      </c>
      <c r="AY160" s="19" t="s">
        <v>156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163</v>
      </c>
      <c r="BM160" s="226" t="s">
        <v>855</v>
      </c>
    </row>
    <row r="161" s="2" customFormat="1" ht="16.5" customHeight="1">
      <c r="A161" s="40"/>
      <c r="B161" s="41"/>
      <c r="C161" s="267" t="s">
        <v>491</v>
      </c>
      <c r="D161" s="267" t="s">
        <v>275</v>
      </c>
      <c r="E161" s="268" t="s">
        <v>1218</v>
      </c>
      <c r="F161" s="269" t="s">
        <v>1219</v>
      </c>
      <c r="G161" s="270" t="s">
        <v>214</v>
      </c>
      <c r="H161" s="271">
        <v>160.00299999999999</v>
      </c>
      <c r="I161" s="272"/>
      <c r="J161" s="273">
        <f>ROUND(I161*H161,2)</f>
        <v>0</v>
      </c>
      <c r="K161" s="269" t="s">
        <v>19</v>
      </c>
      <c r="L161" s="274"/>
      <c r="M161" s="275" t="s">
        <v>19</v>
      </c>
      <c r="N161" s="276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211</v>
      </c>
      <c r="AT161" s="226" t="s">
        <v>275</v>
      </c>
      <c r="AU161" s="226" t="s">
        <v>80</v>
      </c>
      <c r="AY161" s="19" t="s">
        <v>156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163</v>
      </c>
      <c r="BM161" s="226" t="s">
        <v>858</v>
      </c>
    </row>
    <row r="162" s="2" customFormat="1" ht="16.5" customHeight="1">
      <c r="A162" s="40"/>
      <c r="B162" s="41"/>
      <c r="C162" s="215" t="s">
        <v>496</v>
      </c>
      <c r="D162" s="215" t="s">
        <v>158</v>
      </c>
      <c r="E162" s="216" t="s">
        <v>1220</v>
      </c>
      <c r="F162" s="217" t="s">
        <v>1221</v>
      </c>
      <c r="G162" s="218" t="s">
        <v>214</v>
      </c>
      <c r="H162" s="219">
        <v>115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163</v>
      </c>
      <c r="AT162" s="226" t="s">
        <v>158</v>
      </c>
      <c r="AU162" s="226" t="s">
        <v>80</v>
      </c>
      <c r="AY162" s="19" t="s">
        <v>156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163</v>
      </c>
      <c r="BM162" s="226" t="s">
        <v>861</v>
      </c>
    </row>
    <row r="163" s="2" customFormat="1" ht="16.5" customHeight="1">
      <c r="A163" s="40"/>
      <c r="B163" s="41"/>
      <c r="C163" s="215" t="s">
        <v>500</v>
      </c>
      <c r="D163" s="215" t="s">
        <v>158</v>
      </c>
      <c r="E163" s="216" t="s">
        <v>1308</v>
      </c>
      <c r="F163" s="217" t="s">
        <v>1309</v>
      </c>
      <c r="G163" s="218" t="s">
        <v>214</v>
      </c>
      <c r="H163" s="219">
        <v>45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163</v>
      </c>
      <c r="AT163" s="226" t="s">
        <v>158</v>
      </c>
      <c r="AU163" s="226" t="s">
        <v>80</v>
      </c>
      <c r="AY163" s="19" t="s">
        <v>156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163</v>
      </c>
      <c r="BM163" s="226" t="s">
        <v>864</v>
      </c>
    </row>
    <row r="164" s="2" customFormat="1" ht="16.5" customHeight="1">
      <c r="A164" s="40"/>
      <c r="B164" s="41"/>
      <c r="C164" s="215" t="s">
        <v>504</v>
      </c>
      <c r="D164" s="215" t="s">
        <v>158</v>
      </c>
      <c r="E164" s="216" t="s">
        <v>1222</v>
      </c>
      <c r="F164" s="217" t="s">
        <v>1223</v>
      </c>
      <c r="G164" s="218" t="s">
        <v>233</v>
      </c>
      <c r="H164" s="219">
        <v>123.06699999999999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163</v>
      </c>
      <c r="AT164" s="226" t="s">
        <v>158</v>
      </c>
      <c r="AU164" s="226" t="s">
        <v>80</v>
      </c>
      <c r="AY164" s="19" t="s">
        <v>156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163</v>
      </c>
      <c r="BM164" s="226" t="s">
        <v>868</v>
      </c>
    </row>
    <row r="165" s="2" customFormat="1" ht="16.5" customHeight="1">
      <c r="A165" s="40"/>
      <c r="B165" s="41"/>
      <c r="C165" s="215" t="s">
        <v>508</v>
      </c>
      <c r="D165" s="215" t="s">
        <v>158</v>
      </c>
      <c r="E165" s="216" t="s">
        <v>1224</v>
      </c>
      <c r="F165" s="217" t="s">
        <v>1225</v>
      </c>
      <c r="G165" s="218" t="s">
        <v>233</v>
      </c>
      <c r="H165" s="219">
        <v>615.29999999999995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163</v>
      </c>
      <c r="AT165" s="226" t="s">
        <v>158</v>
      </c>
      <c r="AU165" s="226" t="s">
        <v>80</v>
      </c>
      <c r="AY165" s="19" t="s">
        <v>156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163</v>
      </c>
      <c r="BM165" s="226" t="s">
        <v>871</v>
      </c>
    </row>
    <row r="166" s="2" customFormat="1" ht="16.5" customHeight="1">
      <c r="A166" s="40"/>
      <c r="B166" s="41"/>
      <c r="C166" s="215" t="s">
        <v>515</v>
      </c>
      <c r="D166" s="215" t="s">
        <v>158</v>
      </c>
      <c r="E166" s="216" t="s">
        <v>1226</v>
      </c>
      <c r="F166" s="217" t="s">
        <v>1227</v>
      </c>
      <c r="G166" s="218" t="s">
        <v>105</v>
      </c>
      <c r="H166" s="219">
        <v>10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163</v>
      </c>
      <c r="AT166" s="226" t="s">
        <v>158</v>
      </c>
      <c r="AU166" s="226" t="s">
        <v>80</v>
      </c>
      <c r="AY166" s="19" t="s">
        <v>156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163</v>
      </c>
      <c r="BM166" s="226" t="s">
        <v>875</v>
      </c>
    </row>
    <row r="167" s="12" customFormat="1" ht="25.92" customHeight="1">
      <c r="A167" s="12"/>
      <c r="B167" s="199"/>
      <c r="C167" s="200"/>
      <c r="D167" s="201" t="s">
        <v>73</v>
      </c>
      <c r="E167" s="202" t="s">
        <v>1228</v>
      </c>
      <c r="F167" s="202" t="s">
        <v>1229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SUM(P168:P171)</f>
        <v>0</v>
      </c>
      <c r="Q167" s="207"/>
      <c r="R167" s="208">
        <f>SUM(R168:R171)</f>
        <v>0</v>
      </c>
      <c r="S167" s="207"/>
      <c r="T167" s="209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80</v>
      </c>
      <c r="AT167" s="211" t="s">
        <v>73</v>
      </c>
      <c r="AU167" s="211" t="s">
        <v>74</v>
      </c>
      <c r="AY167" s="210" t="s">
        <v>156</v>
      </c>
      <c r="BK167" s="212">
        <f>SUM(BK168:BK171)</f>
        <v>0</v>
      </c>
    </row>
    <row r="168" s="2" customFormat="1" ht="16.5" customHeight="1">
      <c r="A168" s="40"/>
      <c r="B168" s="41"/>
      <c r="C168" s="215" t="s">
        <v>521</v>
      </c>
      <c r="D168" s="215" t="s">
        <v>158</v>
      </c>
      <c r="E168" s="216" t="s">
        <v>1310</v>
      </c>
      <c r="F168" s="217" t="s">
        <v>1311</v>
      </c>
      <c r="G168" s="218" t="s">
        <v>445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163</v>
      </c>
      <c r="AT168" s="226" t="s">
        <v>158</v>
      </c>
      <c r="AU168" s="226" t="s">
        <v>80</v>
      </c>
      <c r="AY168" s="19" t="s">
        <v>156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163</v>
      </c>
      <c r="BM168" s="226" t="s">
        <v>878</v>
      </c>
    </row>
    <row r="169" s="2" customFormat="1" ht="16.5" customHeight="1">
      <c r="A169" s="40"/>
      <c r="B169" s="41"/>
      <c r="C169" s="215" t="s">
        <v>526</v>
      </c>
      <c r="D169" s="215" t="s">
        <v>158</v>
      </c>
      <c r="E169" s="216" t="s">
        <v>1230</v>
      </c>
      <c r="F169" s="217" t="s">
        <v>1231</v>
      </c>
      <c r="G169" s="218" t="s">
        <v>445</v>
      </c>
      <c r="H169" s="219">
        <v>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163</v>
      </c>
      <c r="AT169" s="226" t="s">
        <v>158</v>
      </c>
      <c r="AU169" s="226" t="s">
        <v>80</v>
      </c>
      <c r="AY169" s="19" t="s">
        <v>156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163</v>
      </c>
      <c r="BM169" s="226" t="s">
        <v>882</v>
      </c>
    </row>
    <row r="170" s="2" customFormat="1" ht="16.5" customHeight="1">
      <c r="A170" s="40"/>
      <c r="B170" s="41"/>
      <c r="C170" s="215" t="s">
        <v>531</v>
      </c>
      <c r="D170" s="215" t="s">
        <v>158</v>
      </c>
      <c r="E170" s="216" t="s">
        <v>1232</v>
      </c>
      <c r="F170" s="217" t="s">
        <v>1233</v>
      </c>
      <c r="G170" s="218" t="s">
        <v>445</v>
      </c>
      <c r="H170" s="219">
        <v>3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163</v>
      </c>
      <c r="AT170" s="226" t="s">
        <v>158</v>
      </c>
      <c r="AU170" s="226" t="s">
        <v>80</v>
      </c>
      <c r="AY170" s="19" t="s">
        <v>156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163</v>
      </c>
      <c r="BM170" s="226" t="s">
        <v>886</v>
      </c>
    </row>
    <row r="171" s="2" customFormat="1" ht="16.5" customHeight="1">
      <c r="A171" s="40"/>
      <c r="B171" s="41"/>
      <c r="C171" s="215" t="s">
        <v>537</v>
      </c>
      <c r="D171" s="215" t="s">
        <v>158</v>
      </c>
      <c r="E171" s="216" t="s">
        <v>1234</v>
      </c>
      <c r="F171" s="217" t="s">
        <v>1235</v>
      </c>
      <c r="G171" s="218" t="s">
        <v>445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163</v>
      </c>
      <c r="AT171" s="226" t="s">
        <v>158</v>
      </c>
      <c r="AU171" s="226" t="s">
        <v>80</v>
      </c>
      <c r="AY171" s="19" t="s">
        <v>156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163</v>
      </c>
      <c r="BM171" s="226" t="s">
        <v>890</v>
      </c>
    </row>
    <row r="172" s="12" customFormat="1" ht="25.92" customHeight="1">
      <c r="A172" s="12"/>
      <c r="B172" s="199"/>
      <c r="C172" s="200"/>
      <c r="D172" s="201" t="s">
        <v>73</v>
      </c>
      <c r="E172" s="202" t="s">
        <v>274</v>
      </c>
      <c r="F172" s="202" t="s">
        <v>1236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73</v>
      </c>
      <c r="AU172" s="211" t="s">
        <v>74</v>
      </c>
      <c r="AY172" s="210" t="s">
        <v>156</v>
      </c>
      <c r="BK172" s="212">
        <f>SUM(BK173:BK174)</f>
        <v>0</v>
      </c>
    </row>
    <row r="173" s="2" customFormat="1" ht="16.5" customHeight="1">
      <c r="A173" s="40"/>
      <c r="B173" s="41"/>
      <c r="C173" s="215" t="s">
        <v>540</v>
      </c>
      <c r="D173" s="215" t="s">
        <v>158</v>
      </c>
      <c r="E173" s="216" t="s">
        <v>1237</v>
      </c>
      <c r="F173" s="217" t="s">
        <v>1238</v>
      </c>
      <c r="G173" s="218" t="s">
        <v>105</v>
      </c>
      <c r="H173" s="219">
        <v>11.199999999999999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163</v>
      </c>
      <c r="AT173" s="226" t="s">
        <v>158</v>
      </c>
      <c r="AU173" s="226" t="s">
        <v>80</v>
      </c>
      <c r="AY173" s="19" t="s">
        <v>156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163</v>
      </c>
      <c r="BM173" s="226" t="s">
        <v>893</v>
      </c>
    </row>
    <row r="174" s="2" customFormat="1" ht="16.5" customHeight="1">
      <c r="A174" s="40"/>
      <c r="B174" s="41"/>
      <c r="C174" s="215" t="s">
        <v>547</v>
      </c>
      <c r="D174" s="215" t="s">
        <v>158</v>
      </c>
      <c r="E174" s="216" t="s">
        <v>1239</v>
      </c>
      <c r="F174" s="217" t="s">
        <v>1240</v>
      </c>
      <c r="G174" s="218" t="s">
        <v>105</v>
      </c>
      <c r="H174" s="219">
        <v>56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163</v>
      </c>
      <c r="AT174" s="226" t="s">
        <v>158</v>
      </c>
      <c r="AU174" s="226" t="s">
        <v>80</v>
      </c>
      <c r="AY174" s="19" t="s">
        <v>156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163</v>
      </c>
      <c r="BM174" s="226" t="s">
        <v>897</v>
      </c>
    </row>
    <row r="175" s="12" customFormat="1" ht="25.92" customHeight="1">
      <c r="A175" s="12"/>
      <c r="B175" s="199"/>
      <c r="C175" s="200"/>
      <c r="D175" s="201" t="s">
        <v>73</v>
      </c>
      <c r="E175" s="202" t="s">
        <v>294</v>
      </c>
      <c r="F175" s="202" t="s">
        <v>1241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P176</f>
        <v>0</v>
      </c>
      <c r="Q175" s="207"/>
      <c r="R175" s="208">
        <f>R176</f>
        <v>0</v>
      </c>
      <c r="S175" s="207"/>
      <c r="T175" s="20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73</v>
      </c>
      <c r="AU175" s="211" t="s">
        <v>74</v>
      </c>
      <c r="AY175" s="210" t="s">
        <v>156</v>
      </c>
      <c r="BK175" s="212">
        <f>BK176</f>
        <v>0</v>
      </c>
    </row>
    <row r="176" s="2" customFormat="1" ht="16.5" customHeight="1">
      <c r="A176" s="40"/>
      <c r="B176" s="41"/>
      <c r="C176" s="215" t="s">
        <v>552</v>
      </c>
      <c r="D176" s="215" t="s">
        <v>158</v>
      </c>
      <c r="E176" s="216" t="s">
        <v>1242</v>
      </c>
      <c r="F176" s="217" t="s">
        <v>1243</v>
      </c>
      <c r="G176" s="218" t="s">
        <v>233</v>
      </c>
      <c r="H176" s="219">
        <v>22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163</v>
      </c>
      <c r="AT176" s="226" t="s">
        <v>158</v>
      </c>
      <c r="AU176" s="226" t="s">
        <v>80</v>
      </c>
      <c r="AY176" s="19" t="s">
        <v>156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163</v>
      </c>
      <c r="BM176" s="226" t="s">
        <v>900</v>
      </c>
    </row>
    <row r="177" s="12" customFormat="1" ht="25.92" customHeight="1">
      <c r="A177" s="12"/>
      <c r="B177" s="199"/>
      <c r="C177" s="200"/>
      <c r="D177" s="201" t="s">
        <v>73</v>
      </c>
      <c r="E177" s="202" t="s">
        <v>1244</v>
      </c>
      <c r="F177" s="202" t="s">
        <v>1245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SUM(P178:P180)</f>
        <v>0</v>
      </c>
      <c r="Q177" s="207"/>
      <c r="R177" s="208">
        <f>SUM(R178:R180)</f>
        <v>0</v>
      </c>
      <c r="S177" s="207"/>
      <c r="T177" s="209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73</v>
      </c>
      <c r="AU177" s="211" t="s">
        <v>74</v>
      </c>
      <c r="AY177" s="210" t="s">
        <v>156</v>
      </c>
      <c r="BK177" s="212">
        <f>SUM(BK178:BK180)</f>
        <v>0</v>
      </c>
    </row>
    <row r="178" s="2" customFormat="1" ht="16.5" customHeight="1">
      <c r="A178" s="40"/>
      <c r="B178" s="41"/>
      <c r="C178" s="215" t="s">
        <v>557</v>
      </c>
      <c r="D178" s="215" t="s">
        <v>158</v>
      </c>
      <c r="E178" s="216" t="s">
        <v>1246</v>
      </c>
      <c r="F178" s="217" t="s">
        <v>1247</v>
      </c>
      <c r="G178" s="218" t="s">
        <v>233</v>
      </c>
      <c r="H178" s="219">
        <v>106.87000000000001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163</v>
      </c>
      <c r="AT178" s="226" t="s">
        <v>158</v>
      </c>
      <c r="AU178" s="226" t="s">
        <v>80</v>
      </c>
      <c r="AY178" s="19" t="s">
        <v>156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163</v>
      </c>
      <c r="BM178" s="226" t="s">
        <v>903</v>
      </c>
    </row>
    <row r="179" s="2" customFormat="1" ht="16.5" customHeight="1">
      <c r="A179" s="40"/>
      <c r="B179" s="41"/>
      <c r="C179" s="215" t="s">
        <v>562</v>
      </c>
      <c r="D179" s="215" t="s">
        <v>158</v>
      </c>
      <c r="E179" s="216" t="s">
        <v>1248</v>
      </c>
      <c r="F179" s="217" t="s">
        <v>1249</v>
      </c>
      <c r="G179" s="218" t="s">
        <v>233</v>
      </c>
      <c r="H179" s="219">
        <v>534.35000000000002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163</v>
      </c>
      <c r="AT179" s="226" t="s">
        <v>158</v>
      </c>
      <c r="AU179" s="226" t="s">
        <v>80</v>
      </c>
      <c r="AY179" s="19" t="s">
        <v>156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163</v>
      </c>
      <c r="BM179" s="226" t="s">
        <v>907</v>
      </c>
    </row>
    <row r="180" s="2" customFormat="1" ht="16.5" customHeight="1">
      <c r="A180" s="40"/>
      <c r="B180" s="41"/>
      <c r="C180" s="215" t="s">
        <v>568</v>
      </c>
      <c r="D180" s="215" t="s">
        <v>158</v>
      </c>
      <c r="E180" s="216" t="s">
        <v>1250</v>
      </c>
      <c r="F180" s="217" t="s">
        <v>1251</v>
      </c>
      <c r="G180" s="218" t="s">
        <v>233</v>
      </c>
      <c r="H180" s="219">
        <v>107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163</v>
      </c>
      <c r="AT180" s="226" t="s">
        <v>158</v>
      </c>
      <c r="AU180" s="226" t="s">
        <v>80</v>
      </c>
      <c r="AY180" s="19" t="s">
        <v>156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163</v>
      </c>
      <c r="BM180" s="226" t="s">
        <v>910</v>
      </c>
    </row>
    <row r="181" s="12" customFormat="1" ht="25.92" customHeight="1">
      <c r="A181" s="12"/>
      <c r="B181" s="199"/>
      <c r="C181" s="200"/>
      <c r="D181" s="201" t="s">
        <v>73</v>
      </c>
      <c r="E181" s="202" t="s">
        <v>1252</v>
      </c>
      <c r="F181" s="202" t="s">
        <v>1253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v>0</v>
      </c>
      <c r="Q181" s="207"/>
      <c r="R181" s="208">
        <v>0</v>
      </c>
      <c r="S181" s="207"/>
      <c r="T181" s="209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80</v>
      </c>
      <c r="AT181" s="211" t="s">
        <v>73</v>
      </c>
      <c r="AU181" s="211" t="s">
        <v>74</v>
      </c>
      <c r="AY181" s="210" t="s">
        <v>156</v>
      </c>
      <c r="BK181" s="212">
        <v>0</v>
      </c>
    </row>
    <row r="182" s="12" customFormat="1" ht="25.92" customHeight="1">
      <c r="A182" s="12"/>
      <c r="B182" s="199"/>
      <c r="C182" s="200"/>
      <c r="D182" s="201" t="s">
        <v>73</v>
      </c>
      <c r="E182" s="202" t="s">
        <v>1254</v>
      </c>
      <c r="F182" s="202" t="s">
        <v>1255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80</v>
      </c>
      <c r="AT182" s="211" t="s">
        <v>73</v>
      </c>
      <c r="AU182" s="211" t="s">
        <v>74</v>
      </c>
      <c r="AY182" s="210" t="s">
        <v>156</v>
      </c>
      <c r="BK182" s="212">
        <f>BK183</f>
        <v>0</v>
      </c>
    </row>
    <row r="183" s="2" customFormat="1" ht="24.15" customHeight="1">
      <c r="A183" s="40"/>
      <c r="B183" s="41"/>
      <c r="C183" s="215" t="s">
        <v>573</v>
      </c>
      <c r="D183" s="215" t="s">
        <v>158</v>
      </c>
      <c r="E183" s="216" t="s">
        <v>1256</v>
      </c>
      <c r="F183" s="217" t="s">
        <v>1095</v>
      </c>
      <c r="G183" s="218" t="s">
        <v>1257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163</v>
      </c>
      <c r="AT183" s="226" t="s">
        <v>158</v>
      </c>
      <c r="AU183" s="226" t="s">
        <v>80</v>
      </c>
      <c r="AY183" s="19" t="s">
        <v>156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163</v>
      </c>
      <c r="BM183" s="226" t="s">
        <v>913</v>
      </c>
    </row>
    <row r="184" s="12" customFormat="1" ht="25.92" customHeight="1">
      <c r="A184" s="12"/>
      <c r="B184" s="199"/>
      <c r="C184" s="200"/>
      <c r="D184" s="201" t="s">
        <v>73</v>
      </c>
      <c r="E184" s="202" t="s">
        <v>1258</v>
      </c>
      <c r="F184" s="202" t="s">
        <v>648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P185</f>
        <v>0</v>
      </c>
      <c r="Q184" s="207"/>
      <c r="R184" s="208">
        <f>R185</f>
        <v>0</v>
      </c>
      <c r="S184" s="207"/>
      <c r="T184" s="209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73</v>
      </c>
      <c r="AU184" s="211" t="s">
        <v>74</v>
      </c>
      <c r="AY184" s="210" t="s">
        <v>156</v>
      </c>
      <c r="BK184" s="212">
        <f>BK185</f>
        <v>0</v>
      </c>
    </row>
    <row r="185" s="2" customFormat="1" ht="24.15" customHeight="1">
      <c r="A185" s="40"/>
      <c r="B185" s="41"/>
      <c r="C185" s="215" t="s">
        <v>578</v>
      </c>
      <c r="D185" s="215" t="s">
        <v>158</v>
      </c>
      <c r="E185" s="216" t="s">
        <v>1259</v>
      </c>
      <c r="F185" s="217" t="s">
        <v>1260</v>
      </c>
      <c r="G185" s="218" t="s">
        <v>1257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163</v>
      </c>
      <c r="AT185" s="226" t="s">
        <v>158</v>
      </c>
      <c r="AU185" s="226" t="s">
        <v>80</v>
      </c>
      <c r="AY185" s="19" t="s">
        <v>156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163</v>
      </c>
      <c r="BM185" s="226" t="s">
        <v>917</v>
      </c>
    </row>
    <row r="186" s="12" customFormat="1" ht="25.92" customHeight="1">
      <c r="A186" s="12"/>
      <c r="B186" s="199"/>
      <c r="C186" s="200"/>
      <c r="D186" s="201" t="s">
        <v>73</v>
      </c>
      <c r="E186" s="202" t="s">
        <v>1261</v>
      </c>
      <c r="F186" s="202" t="s">
        <v>1262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P187</f>
        <v>0</v>
      </c>
      <c r="Q186" s="207"/>
      <c r="R186" s="208">
        <f>R187</f>
        <v>0</v>
      </c>
      <c r="S186" s="207"/>
      <c r="T186" s="209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80</v>
      </c>
      <c r="AT186" s="211" t="s">
        <v>73</v>
      </c>
      <c r="AU186" s="211" t="s">
        <v>74</v>
      </c>
      <c r="AY186" s="210" t="s">
        <v>156</v>
      </c>
      <c r="BK186" s="212">
        <f>BK187</f>
        <v>0</v>
      </c>
    </row>
    <row r="187" s="2" customFormat="1" ht="24.15" customHeight="1">
      <c r="A187" s="40"/>
      <c r="B187" s="41"/>
      <c r="C187" s="215" t="s">
        <v>583</v>
      </c>
      <c r="D187" s="215" t="s">
        <v>158</v>
      </c>
      <c r="E187" s="216" t="s">
        <v>1263</v>
      </c>
      <c r="F187" s="217" t="s">
        <v>1262</v>
      </c>
      <c r="G187" s="218" t="s">
        <v>1257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77" t="s">
        <v>19</v>
      </c>
      <c r="N187" s="278" t="s">
        <v>45</v>
      </c>
      <c r="O187" s="279"/>
      <c r="P187" s="280">
        <f>O187*H187</f>
        <v>0</v>
      </c>
      <c r="Q187" s="280">
        <v>0</v>
      </c>
      <c r="R187" s="280">
        <f>Q187*H187</f>
        <v>0</v>
      </c>
      <c r="S187" s="280">
        <v>0</v>
      </c>
      <c r="T187" s="28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163</v>
      </c>
      <c r="AT187" s="226" t="s">
        <v>158</v>
      </c>
      <c r="AU187" s="226" t="s">
        <v>80</v>
      </c>
      <c r="AY187" s="19" t="s">
        <v>156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163</v>
      </c>
      <c r="BM187" s="226" t="s">
        <v>920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b6iOd1GYrVF72NPPpQwO3OhsuXQ36ne0Sx3Bs61wFbjy/85vyEL24nBy44wDaFNwrafkzuxL6o/oyTj2hR6Ouw==" hashValue="YGy1CK3Hce4vQw6g9+tugZ9F5WHxlOfjxN56Rdx6Gx16a8MnyV2FMv0R3kmWFtpGUqJhV+YDOjonV1bSarelMQ==" algorithmName="SHA-512" password="CC35"/>
  <autoFilter ref="C100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1312</v>
      </c>
      <c r="H4" s="22"/>
    </row>
    <row r="5" s="1" customFormat="1" ht="12" customHeight="1">
      <c r="B5" s="22"/>
      <c r="C5" s="29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2. 12. 2024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302"/>
      <c r="C9" s="303" t="s">
        <v>55</v>
      </c>
      <c r="D9" s="304" t="s">
        <v>56</v>
      </c>
      <c r="E9" s="304" t="s">
        <v>143</v>
      </c>
      <c r="F9" s="305" t="s">
        <v>1313</v>
      </c>
      <c r="G9" s="188"/>
      <c r="H9" s="302"/>
    </row>
    <row r="10" s="2" customFormat="1" ht="26.4" customHeight="1">
      <c r="A10" s="40"/>
      <c r="B10" s="46"/>
      <c r="C10" s="306" t="s">
        <v>1314</v>
      </c>
      <c r="D10" s="306" t="s">
        <v>85</v>
      </c>
      <c r="E10" s="40"/>
      <c r="F10" s="40"/>
      <c r="G10" s="40"/>
      <c r="H10" s="46"/>
    </row>
    <row r="11" s="2" customFormat="1" ht="16.8" customHeight="1">
      <c r="A11" s="40"/>
      <c r="B11" s="46"/>
      <c r="C11" s="307" t="s">
        <v>107</v>
      </c>
      <c r="D11" s="308" t="s">
        <v>108</v>
      </c>
      <c r="E11" s="309" t="s">
        <v>105</v>
      </c>
      <c r="F11" s="310">
        <v>341.89999999999998</v>
      </c>
      <c r="G11" s="40"/>
      <c r="H11" s="46"/>
    </row>
    <row r="12" s="2" customFormat="1" ht="16.8" customHeight="1">
      <c r="A12" s="40"/>
      <c r="B12" s="46"/>
      <c r="C12" s="311" t="s">
        <v>19</v>
      </c>
      <c r="D12" s="311" t="s">
        <v>258</v>
      </c>
      <c r="E12" s="19" t="s">
        <v>19</v>
      </c>
      <c r="F12" s="312">
        <v>0</v>
      </c>
      <c r="G12" s="40"/>
      <c r="H12" s="46"/>
    </row>
    <row r="13" s="2" customFormat="1" ht="16.8" customHeight="1">
      <c r="A13" s="40"/>
      <c r="B13" s="46"/>
      <c r="C13" s="311" t="s">
        <v>19</v>
      </c>
      <c r="D13" s="311" t="s">
        <v>259</v>
      </c>
      <c r="E13" s="19" t="s">
        <v>19</v>
      </c>
      <c r="F13" s="312">
        <v>135.90000000000001</v>
      </c>
      <c r="G13" s="40"/>
      <c r="H13" s="46"/>
    </row>
    <row r="14" s="2" customFormat="1" ht="16.8" customHeight="1">
      <c r="A14" s="40"/>
      <c r="B14" s="46"/>
      <c r="C14" s="311" t="s">
        <v>19</v>
      </c>
      <c r="D14" s="311" t="s">
        <v>260</v>
      </c>
      <c r="E14" s="19" t="s">
        <v>19</v>
      </c>
      <c r="F14" s="312">
        <v>0</v>
      </c>
      <c r="G14" s="40"/>
      <c r="H14" s="46"/>
    </row>
    <row r="15" s="2" customFormat="1" ht="16.8" customHeight="1">
      <c r="A15" s="40"/>
      <c r="B15" s="46"/>
      <c r="C15" s="311" t="s">
        <v>19</v>
      </c>
      <c r="D15" s="311" t="s">
        <v>261</v>
      </c>
      <c r="E15" s="19" t="s">
        <v>19</v>
      </c>
      <c r="F15" s="312">
        <v>182</v>
      </c>
      <c r="G15" s="40"/>
      <c r="H15" s="46"/>
    </row>
    <row r="16" s="2" customFormat="1" ht="16.8" customHeight="1">
      <c r="A16" s="40"/>
      <c r="B16" s="46"/>
      <c r="C16" s="311" t="s">
        <v>19</v>
      </c>
      <c r="D16" s="311" t="s">
        <v>262</v>
      </c>
      <c r="E16" s="19" t="s">
        <v>19</v>
      </c>
      <c r="F16" s="312">
        <v>0</v>
      </c>
      <c r="G16" s="40"/>
      <c r="H16" s="46"/>
    </row>
    <row r="17" s="2" customFormat="1" ht="16.8" customHeight="1">
      <c r="A17" s="40"/>
      <c r="B17" s="46"/>
      <c r="C17" s="311" t="s">
        <v>19</v>
      </c>
      <c r="D17" s="311" t="s">
        <v>263</v>
      </c>
      <c r="E17" s="19" t="s">
        <v>19</v>
      </c>
      <c r="F17" s="312">
        <v>24</v>
      </c>
      <c r="G17" s="40"/>
      <c r="H17" s="46"/>
    </row>
    <row r="18" s="2" customFormat="1" ht="16.8" customHeight="1">
      <c r="A18" s="40"/>
      <c r="B18" s="46"/>
      <c r="C18" s="311" t="s">
        <v>107</v>
      </c>
      <c r="D18" s="311" t="s">
        <v>172</v>
      </c>
      <c r="E18" s="19" t="s">
        <v>19</v>
      </c>
      <c r="F18" s="312">
        <v>341.89999999999998</v>
      </c>
      <c r="G18" s="40"/>
      <c r="H18" s="46"/>
    </row>
    <row r="19" s="2" customFormat="1" ht="16.8" customHeight="1">
      <c r="A19" s="40"/>
      <c r="B19" s="46"/>
      <c r="C19" s="313" t="s">
        <v>1315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11" t="s">
        <v>254</v>
      </c>
      <c r="D20" s="311" t="s">
        <v>255</v>
      </c>
      <c r="E20" s="19" t="s">
        <v>105</v>
      </c>
      <c r="F20" s="312">
        <v>341.89999999999998</v>
      </c>
      <c r="G20" s="40"/>
      <c r="H20" s="46"/>
    </row>
    <row r="21" s="2" customFormat="1">
      <c r="A21" s="40"/>
      <c r="B21" s="46"/>
      <c r="C21" s="311" t="s">
        <v>265</v>
      </c>
      <c r="D21" s="311" t="s">
        <v>1316</v>
      </c>
      <c r="E21" s="19" t="s">
        <v>105</v>
      </c>
      <c r="F21" s="312">
        <v>1954.56</v>
      </c>
      <c r="G21" s="40"/>
      <c r="H21" s="46"/>
    </row>
    <row r="22" s="2" customFormat="1" ht="16.8" customHeight="1">
      <c r="A22" s="40"/>
      <c r="B22" s="46"/>
      <c r="C22" s="307" t="s">
        <v>111</v>
      </c>
      <c r="D22" s="308" t="s">
        <v>112</v>
      </c>
      <c r="E22" s="309" t="s">
        <v>105</v>
      </c>
      <c r="F22" s="310">
        <v>9.0999999999999996</v>
      </c>
      <c r="G22" s="40"/>
      <c r="H22" s="46"/>
    </row>
    <row r="23" s="2" customFormat="1" ht="16.8" customHeight="1">
      <c r="A23" s="40"/>
      <c r="B23" s="46"/>
      <c r="C23" s="311" t="s">
        <v>19</v>
      </c>
      <c r="D23" s="311" t="s">
        <v>260</v>
      </c>
      <c r="E23" s="19" t="s">
        <v>19</v>
      </c>
      <c r="F23" s="312">
        <v>0</v>
      </c>
      <c r="G23" s="40"/>
      <c r="H23" s="46"/>
    </row>
    <row r="24" s="2" customFormat="1" ht="16.8" customHeight="1">
      <c r="A24" s="40"/>
      <c r="B24" s="46"/>
      <c r="C24" s="311" t="s">
        <v>19</v>
      </c>
      <c r="D24" s="311" t="s">
        <v>339</v>
      </c>
      <c r="E24" s="19" t="s">
        <v>19</v>
      </c>
      <c r="F24" s="312">
        <v>9.0999999999999996</v>
      </c>
      <c r="G24" s="40"/>
      <c r="H24" s="46"/>
    </row>
    <row r="25" s="2" customFormat="1" ht="16.8" customHeight="1">
      <c r="A25" s="40"/>
      <c r="B25" s="46"/>
      <c r="C25" s="311" t="s">
        <v>111</v>
      </c>
      <c r="D25" s="311" t="s">
        <v>172</v>
      </c>
      <c r="E25" s="19" t="s">
        <v>19</v>
      </c>
      <c r="F25" s="312">
        <v>9.0999999999999996</v>
      </c>
      <c r="G25" s="40"/>
      <c r="H25" s="46"/>
    </row>
    <row r="26" s="2" customFormat="1" ht="16.8" customHeight="1">
      <c r="A26" s="40"/>
      <c r="B26" s="46"/>
      <c r="C26" s="313" t="s">
        <v>1315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11" t="s">
        <v>335</v>
      </c>
      <c r="D27" s="311" t="s">
        <v>336</v>
      </c>
      <c r="E27" s="19" t="s">
        <v>105</v>
      </c>
      <c r="F27" s="312">
        <v>9.0999999999999996</v>
      </c>
      <c r="G27" s="40"/>
      <c r="H27" s="46"/>
    </row>
    <row r="28" s="2" customFormat="1" ht="16.8" customHeight="1">
      <c r="A28" s="40"/>
      <c r="B28" s="46"/>
      <c r="C28" s="311" t="s">
        <v>282</v>
      </c>
      <c r="D28" s="311" t="s">
        <v>283</v>
      </c>
      <c r="E28" s="19" t="s">
        <v>105</v>
      </c>
      <c r="F28" s="312">
        <v>162.40000000000001</v>
      </c>
      <c r="G28" s="40"/>
      <c r="H28" s="46"/>
    </row>
    <row r="29" s="2" customFormat="1" ht="16.8" customHeight="1">
      <c r="A29" s="40"/>
      <c r="B29" s="46"/>
      <c r="C29" s="307" t="s">
        <v>114</v>
      </c>
      <c r="D29" s="308" t="s">
        <v>115</v>
      </c>
      <c r="E29" s="309" t="s">
        <v>105</v>
      </c>
      <c r="F29" s="310">
        <v>27.300000000000001</v>
      </c>
      <c r="G29" s="40"/>
      <c r="H29" s="46"/>
    </row>
    <row r="30" s="2" customFormat="1" ht="16.8" customHeight="1">
      <c r="A30" s="40"/>
      <c r="B30" s="46"/>
      <c r="C30" s="311" t="s">
        <v>19</v>
      </c>
      <c r="D30" s="311" t="s">
        <v>260</v>
      </c>
      <c r="E30" s="19" t="s">
        <v>19</v>
      </c>
      <c r="F30" s="312">
        <v>0</v>
      </c>
      <c r="G30" s="40"/>
      <c r="H30" s="46"/>
    </row>
    <row r="31" s="2" customFormat="1" ht="16.8" customHeight="1">
      <c r="A31" s="40"/>
      <c r="B31" s="46"/>
      <c r="C31" s="311" t="s">
        <v>19</v>
      </c>
      <c r="D31" s="311" t="s">
        <v>273</v>
      </c>
      <c r="E31" s="19" t="s">
        <v>19</v>
      </c>
      <c r="F31" s="312">
        <v>27.300000000000001</v>
      </c>
      <c r="G31" s="40"/>
      <c r="H31" s="46"/>
    </row>
    <row r="32" s="2" customFormat="1" ht="16.8" customHeight="1">
      <c r="A32" s="40"/>
      <c r="B32" s="46"/>
      <c r="C32" s="311" t="s">
        <v>114</v>
      </c>
      <c r="D32" s="311" t="s">
        <v>172</v>
      </c>
      <c r="E32" s="19" t="s">
        <v>19</v>
      </c>
      <c r="F32" s="312">
        <v>27.300000000000001</v>
      </c>
      <c r="G32" s="40"/>
      <c r="H32" s="46"/>
    </row>
    <row r="33" s="2" customFormat="1" ht="16.8" customHeight="1">
      <c r="A33" s="40"/>
      <c r="B33" s="46"/>
      <c r="C33" s="313" t="s">
        <v>1315</v>
      </c>
      <c r="D33" s="40"/>
      <c r="E33" s="40"/>
      <c r="F33" s="40"/>
      <c r="G33" s="40"/>
      <c r="H33" s="46"/>
    </row>
    <row r="34" s="2" customFormat="1">
      <c r="A34" s="40"/>
      <c r="B34" s="46"/>
      <c r="C34" s="311" t="s">
        <v>269</v>
      </c>
      <c r="D34" s="311" t="s">
        <v>270</v>
      </c>
      <c r="E34" s="19" t="s">
        <v>105</v>
      </c>
      <c r="F34" s="312">
        <v>27.300000000000001</v>
      </c>
      <c r="G34" s="40"/>
      <c r="H34" s="46"/>
    </row>
    <row r="35" s="2" customFormat="1" ht="16.8" customHeight="1">
      <c r="A35" s="40"/>
      <c r="B35" s="46"/>
      <c r="C35" s="311" t="s">
        <v>282</v>
      </c>
      <c r="D35" s="311" t="s">
        <v>283</v>
      </c>
      <c r="E35" s="19" t="s">
        <v>105</v>
      </c>
      <c r="F35" s="312">
        <v>162.40000000000001</v>
      </c>
      <c r="G35" s="40"/>
      <c r="H35" s="46"/>
    </row>
    <row r="36" s="2" customFormat="1" ht="16.8" customHeight="1">
      <c r="A36" s="40"/>
      <c r="B36" s="46"/>
      <c r="C36" s="307" t="s">
        <v>103</v>
      </c>
      <c r="D36" s="308" t="s">
        <v>104</v>
      </c>
      <c r="E36" s="309" t="s">
        <v>105</v>
      </c>
      <c r="F36" s="310">
        <v>1612.6600000000001</v>
      </c>
      <c r="G36" s="40"/>
      <c r="H36" s="46"/>
    </row>
    <row r="37" s="2" customFormat="1" ht="16.8" customHeight="1">
      <c r="A37" s="40"/>
      <c r="B37" s="46"/>
      <c r="C37" s="311" t="s">
        <v>19</v>
      </c>
      <c r="D37" s="311" t="s">
        <v>245</v>
      </c>
      <c r="E37" s="19" t="s">
        <v>19</v>
      </c>
      <c r="F37" s="312">
        <v>0</v>
      </c>
      <c r="G37" s="40"/>
      <c r="H37" s="46"/>
    </row>
    <row r="38" s="2" customFormat="1" ht="16.8" customHeight="1">
      <c r="A38" s="40"/>
      <c r="B38" s="46"/>
      <c r="C38" s="311" t="s">
        <v>19</v>
      </c>
      <c r="D38" s="311" t="s">
        <v>246</v>
      </c>
      <c r="E38" s="19" t="s">
        <v>19</v>
      </c>
      <c r="F38" s="312">
        <v>1127</v>
      </c>
      <c r="G38" s="40"/>
      <c r="H38" s="46"/>
    </row>
    <row r="39" s="2" customFormat="1" ht="16.8" customHeight="1">
      <c r="A39" s="40"/>
      <c r="B39" s="46"/>
      <c r="C39" s="311" t="s">
        <v>19</v>
      </c>
      <c r="D39" s="311" t="s">
        <v>247</v>
      </c>
      <c r="E39" s="19" t="s">
        <v>19</v>
      </c>
      <c r="F39" s="312">
        <v>0</v>
      </c>
      <c r="G39" s="40"/>
      <c r="H39" s="46"/>
    </row>
    <row r="40" s="2" customFormat="1" ht="16.8" customHeight="1">
      <c r="A40" s="40"/>
      <c r="B40" s="46"/>
      <c r="C40" s="311" t="s">
        <v>19</v>
      </c>
      <c r="D40" s="311" t="s">
        <v>248</v>
      </c>
      <c r="E40" s="19" t="s">
        <v>19</v>
      </c>
      <c r="F40" s="312">
        <v>237.5</v>
      </c>
      <c r="G40" s="40"/>
      <c r="H40" s="46"/>
    </row>
    <row r="41" s="2" customFormat="1" ht="16.8" customHeight="1">
      <c r="A41" s="40"/>
      <c r="B41" s="46"/>
      <c r="C41" s="311" t="s">
        <v>19</v>
      </c>
      <c r="D41" s="311" t="s">
        <v>249</v>
      </c>
      <c r="E41" s="19" t="s">
        <v>19</v>
      </c>
      <c r="F41" s="312">
        <v>0</v>
      </c>
      <c r="G41" s="40"/>
      <c r="H41" s="46"/>
    </row>
    <row r="42" s="2" customFormat="1" ht="16.8" customHeight="1">
      <c r="A42" s="40"/>
      <c r="B42" s="46"/>
      <c r="C42" s="311" t="s">
        <v>19</v>
      </c>
      <c r="D42" s="311" t="s">
        <v>250</v>
      </c>
      <c r="E42" s="19" t="s">
        <v>19</v>
      </c>
      <c r="F42" s="312">
        <v>202.09999999999999</v>
      </c>
      <c r="G42" s="40"/>
      <c r="H42" s="46"/>
    </row>
    <row r="43" s="2" customFormat="1" ht="16.8" customHeight="1">
      <c r="A43" s="40"/>
      <c r="B43" s="46"/>
      <c r="C43" s="311" t="s">
        <v>19</v>
      </c>
      <c r="D43" s="311" t="s">
        <v>251</v>
      </c>
      <c r="E43" s="19" t="s">
        <v>19</v>
      </c>
      <c r="F43" s="312">
        <v>0</v>
      </c>
      <c r="G43" s="40"/>
      <c r="H43" s="46"/>
    </row>
    <row r="44" s="2" customFormat="1" ht="16.8" customHeight="1">
      <c r="A44" s="40"/>
      <c r="B44" s="46"/>
      <c r="C44" s="311" t="s">
        <v>19</v>
      </c>
      <c r="D44" s="311" t="s">
        <v>252</v>
      </c>
      <c r="E44" s="19" t="s">
        <v>19</v>
      </c>
      <c r="F44" s="312">
        <v>46.060000000000002</v>
      </c>
      <c r="G44" s="40"/>
      <c r="H44" s="46"/>
    </row>
    <row r="45" s="2" customFormat="1" ht="16.8" customHeight="1">
      <c r="A45" s="40"/>
      <c r="B45" s="46"/>
      <c r="C45" s="311" t="s">
        <v>103</v>
      </c>
      <c r="D45" s="311" t="s">
        <v>172</v>
      </c>
      <c r="E45" s="19" t="s">
        <v>19</v>
      </c>
      <c r="F45" s="312">
        <v>1612.6600000000001</v>
      </c>
      <c r="G45" s="40"/>
      <c r="H45" s="46"/>
    </row>
    <row r="46" s="2" customFormat="1" ht="16.8" customHeight="1">
      <c r="A46" s="40"/>
      <c r="B46" s="46"/>
      <c r="C46" s="313" t="s">
        <v>1315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311" t="s">
        <v>241</v>
      </c>
      <c r="D47" s="311" t="s">
        <v>242</v>
      </c>
      <c r="E47" s="19" t="s">
        <v>105</v>
      </c>
      <c r="F47" s="312">
        <v>1612.6600000000001</v>
      </c>
      <c r="G47" s="40"/>
      <c r="H47" s="46"/>
    </row>
    <row r="48" s="2" customFormat="1">
      <c r="A48" s="40"/>
      <c r="B48" s="46"/>
      <c r="C48" s="311" t="s">
        <v>265</v>
      </c>
      <c r="D48" s="311" t="s">
        <v>1316</v>
      </c>
      <c r="E48" s="19" t="s">
        <v>105</v>
      </c>
      <c r="F48" s="312">
        <v>1954.56</v>
      </c>
      <c r="G48" s="40"/>
      <c r="H48" s="46"/>
    </row>
    <row r="49" s="2" customFormat="1" ht="16.8" customHeight="1">
      <c r="A49" s="40"/>
      <c r="B49" s="46"/>
      <c r="C49" s="307" t="s">
        <v>119</v>
      </c>
      <c r="D49" s="308" t="s">
        <v>119</v>
      </c>
      <c r="E49" s="309" t="s">
        <v>105</v>
      </c>
      <c r="F49" s="310">
        <v>1127</v>
      </c>
      <c r="G49" s="40"/>
      <c r="H49" s="46"/>
    </row>
    <row r="50" s="2" customFormat="1" ht="16.8" customHeight="1">
      <c r="A50" s="40"/>
      <c r="B50" s="46"/>
      <c r="C50" s="311" t="s">
        <v>19</v>
      </c>
      <c r="D50" s="311" t="s">
        <v>300</v>
      </c>
      <c r="E50" s="19" t="s">
        <v>19</v>
      </c>
      <c r="F50" s="312">
        <v>0</v>
      </c>
      <c r="G50" s="40"/>
      <c r="H50" s="46"/>
    </row>
    <row r="51" s="2" customFormat="1" ht="16.8" customHeight="1">
      <c r="A51" s="40"/>
      <c r="B51" s="46"/>
      <c r="C51" s="311" t="s">
        <v>19</v>
      </c>
      <c r="D51" s="311" t="s">
        <v>246</v>
      </c>
      <c r="E51" s="19" t="s">
        <v>19</v>
      </c>
      <c r="F51" s="312">
        <v>1127</v>
      </c>
      <c r="G51" s="40"/>
      <c r="H51" s="46"/>
    </row>
    <row r="52" s="2" customFormat="1" ht="16.8" customHeight="1">
      <c r="A52" s="40"/>
      <c r="B52" s="46"/>
      <c r="C52" s="311" t="s">
        <v>119</v>
      </c>
      <c r="D52" s="311" t="s">
        <v>172</v>
      </c>
      <c r="E52" s="19" t="s">
        <v>19</v>
      </c>
      <c r="F52" s="312">
        <v>1127</v>
      </c>
      <c r="G52" s="40"/>
      <c r="H52" s="46"/>
    </row>
    <row r="53" s="2" customFormat="1" ht="16.8" customHeight="1">
      <c r="A53" s="40"/>
      <c r="B53" s="46"/>
      <c r="C53" s="313" t="s">
        <v>1315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311" t="s">
        <v>295</v>
      </c>
      <c r="D54" s="311" t="s">
        <v>296</v>
      </c>
      <c r="E54" s="19" t="s">
        <v>105</v>
      </c>
      <c r="F54" s="312">
        <v>1127</v>
      </c>
      <c r="G54" s="40"/>
      <c r="H54" s="46"/>
    </row>
    <row r="55" s="2" customFormat="1" ht="16.8" customHeight="1">
      <c r="A55" s="40"/>
      <c r="B55" s="46"/>
      <c r="C55" s="311" t="s">
        <v>302</v>
      </c>
      <c r="D55" s="311" t="s">
        <v>303</v>
      </c>
      <c r="E55" s="19" t="s">
        <v>233</v>
      </c>
      <c r="F55" s="312">
        <v>673.13499999999999</v>
      </c>
      <c r="G55" s="40"/>
      <c r="H55" s="46"/>
    </row>
    <row r="56" s="2" customFormat="1" ht="16.8" customHeight="1">
      <c r="A56" s="40"/>
      <c r="B56" s="46"/>
      <c r="C56" s="307" t="s">
        <v>117</v>
      </c>
      <c r="D56" s="308" t="s">
        <v>117</v>
      </c>
      <c r="E56" s="309" t="s">
        <v>105</v>
      </c>
      <c r="F56" s="310">
        <v>162.40000000000001</v>
      </c>
      <c r="G56" s="40"/>
      <c r="H56" s="46"/>
    </row>
    <row r="57" s="2" customFormat="1" ht="16.8" customHeight="1">
      <c r="A57" s="40"/>
      <c r="B57" s="46"/>
      <c r="C57" s="311" t="s">
        <v>19</v>
      </c>
      <c r="D57" s="311" t="s">
        <v>260</v>
      </c>
      <c r="E57" s="19" t="s">
        <v>19</v>
      </c>
      <c r="F57" s="312">
        <v>0</v>
      </c>
      <c r="G57" s="40"/>
      <c r="H57" s="46"/>
    </row>
    <row r="58" s="2" customFormat="1" ht="16.8" customHeight="1">
      <c r="A58" s="40"/>
      <c r="B58" s="46"/>
      <c r="C58" s="311" t="s">
        <v>19</v>
      </c>
      <c r="D58" s="311" t="s">
        <v>261</v>
      </c>
      <c r="E58" s="19" t="s">
        <v>19</v>
      </c>
      <c r="F58" s="312">
        <v>182</v>
      </c>
      <c r="G58" s="40"/>
      <c r="H58" s="46"/>
    </row>
    <row r="59" s="2" customFormat="1" ht="16.8" customHeight="1">
      <c r="A59" s="40"/>
      <c r="B59" s="46"/>
      <c r="C59" s="311" t="s">
        <v>19</v>
      </c>
      <c r="D59" s="311" t="s">
        <v>262</v>
      </c>
      <c r="E59" s="19" t="s">
        <v>19</v>
      </c>
      <c r="F59" s="312">
        <v>0</v>
      </c>
      <c r="G59" s="40"/>
      <c r="H59" s="46"/>
    </row>
    <row r="60" s="2" customFormat="1" ht="16.8" customHeight="1">
      <c r="A60" s="40"/>
      <c r="B60" s="46"/>
      <c r="C60" s="311" t="s">
        <v>19</v>
      </c>
      <c r="D60" s="311" t="s">
        <v>286</v>
      </c>
      <c r="E60" s="19" t="s">
        <v>19</v>
      </c>
      <c r="F60" s="312">
        <v>16.800000000000001</v>
      </c>
      <c r="G60" s="40"/>
      <c r="H60" s="46"/>
    </row>
    <row r="61" s="2" customFormat="1" ht="16.8" customHeight="1">
      <c r="A61" s="40"/>
      <c r="B61" s="46"/>
      <c r="C61" s="311" t="s">
        <v>19</v>
      </c>
      <c r="D61" s="311" t="s">
        <v>287</v>
      </c>
      <c r="E61" s="19" t="s">
        <v>19</v>
      </c>
      <c r="F61" s="312">
        <v>-9.0999999999999996</v>
      </c>
      <c r="G61" s="40"/>
      <c r="H61" s="46"/>
    </row>
    <row r="62" s="2" customFormat="1" ht="16.8" customHeight="1">
      <c r="A62" s="40"/>
      <c r="B62" s="46"/>
      <c r="C62" s="311" t="s">
        <v>19</v>
      </c>
      <c r="D62" s="311" t="s">
        <v>288</v>
      </c>
      <c r="E62" s="19" t="s">
        <v>19</v>
      </c>
      <c r="F62" s="312">
        <v>-27.300000000000001</v>
      </c>
      <c r="G62" s="40"/>
      <c r="H62" s="46"/>
    </row>
    <row r="63" s="2" customFormat="1" ht="16.8" customHeight="1">
      <c r="A63" s="40"/>
      <c r="B63" s="46"/>
      <c r="C63" s="311" t="s">
        <v>117</v>
      </c>
      <c r="D63" s="311" t="s">
        <v>172</v>
      </c>
      <c r="E63" s="19" t="s">
        <v>19</v>
      </c>
      <c r="F63" s="312">
        <v>162.40000000000001</v>
      </c>
      <c r="G63" s="40"/>
      <c r="H63" s="46"/>
    </row>
    <row r="64" s="2" customFormat="1" ht="16.8" customHeight="1">
      <c r="A64" s="40"/>
      <c r="B64" s="46"/>
      <c r="C64" s="313" t="s">
        <v>1315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311" t="s">
        <v>282</v>
      </c>
      <c r="D65" s="311" t="s">
        <v>283</v>
      </c>
      <c r="E65" s="19" t="s">
        <v>105</v>
      </c>
      <c r="F65" s="312">
        <v>162.40000000000001</v>
      </c>
      <c r="G65" s="40"/>
      <c r="H65" s="46"/>
    </row>
    <row r="66" s="2" customFormat="1" ht="16.8" customHeight="1">
      <c r="A66" s="40"/>
      <c r="B66" s="46"/>
      <c r="C66" s="311" t="s">
        <v>290</v>
      </c>
      <c r="D66" s="311" t="s">
        <v>291</v>
      </c>
      <c r="E66" s="19" t="s">
        <v>233</v>
      </c>
      <c r="F66" s="312">
        <v>324.80000000000001</v>
      </c>
      <c r="G66" s="40"/>
      <c r="H66" s="46"/>
    </row>
    <row r="67" s="2" customFormat="1" ht="7.44" customHeight="1">
      <c r="A67" s="40"/>
      <c r="B67" s="168"/>
      <c r="C67" s="169"/>
      <c r="D67" s="169"/>
      <c r="E67" s="169"/>
      <c r="F67" s="169"/>
      <c r="G67" s="169"/>
      <c r="H67" s="46"/>
    </row>
    <row r="68" s="2" customFormat="1">
      <c r="A68" s="40"/>
      <c r="B68" s="40"/>
      <c r="C68" s="40"/>
      <c r="D68" s="40"/>
      <c r="E68" s="40"/>
      <c r="F68" s="40"/>
      <c r="G68" s="40"/>
      <c r="H68" s="40"/>
    </row>
  </sheetData>
  <sheetProtection sheet="1" formatColumns="0" formatRows="0" objects="1" scenarios="1" spinCount="100000" saltValue="YZ8vUqNp1eILDFdJbz5N7PWfApD3G8CxPJPJrjoL0xe09UspX8AGywanP1jEJtAgE2ZEzeea7CDGmz4b7fimNw==" hashValue="4inFUmDDo+QhxPyczQe5pPZ+J/LBl68Yn/3g2tnCmXuuKbNEARnhAImXjghd+O9gjZiI7d/7Q5ygcr4fkmFqu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1317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1318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1319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1320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1321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1322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1323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1324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1325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1326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1327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79</v>
      </c>
      <c r="F18" s="325" t="s">
        <v>1328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1329</v>
      </c>
      <c r="F19" s="325" t="s">
        <v>1330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1331</v>
      </c>
      <c r="F20" s="325" t="s">
        <v>1332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1333</v>
      </c>
      <c r="F21" s="325" t="s">
        <v>1334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1335</v>
      </c>
      <c r="F22" s="325" t="s">
        <v>1336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86</v>
      </c>
      <c r="F23" s="325" t="s">
        <v>1337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1338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1339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1340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1341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1342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1343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1344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1345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1346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142</v>
      </c>
      <c r="F36" s="325"/>
      <c r="G36" s="325" t="s">
        <v>1347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1348</v>
      </c>
      <c r="F37" s="325"/>
      <c r="G37" s="325" t="s">
        <v>1349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55</v>
      </c>
      <c r="F38" s="325"/>
      <c r="G38" s="325" t="s">
        <v>1350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56</v>
      </c>
      <c r="F39" s="325"/>
      <c r="G39" s="325" t="s">
        <v>1351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143</v>
      </c>
      <c r="F40" s="325"/>
      <c r="G40" s="325" t="s">
        <v>1352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144</v>
      </c>
      <c r="F41" s="325"/>
      <c r="G41" s="325" t="s">
        <v>1353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1354</v>
      </c>
      <c r="F42" s="325"/>
      <c r="G42" s="325" t="s">
        <v>1355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1356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1357</v>
      </c>
      <c r="F44" s="325"/>
      <c r="G44" s="325" t="s">
        <v>1358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146</v>
      </c>
      <c r="F45" s="325"/>
      <c r="G45" s="325" t="s">
        <v>1359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1360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1361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1362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1363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1364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1365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1366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1367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1368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1369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1370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1371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1372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1373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1374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1375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1376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1377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1378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1379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1380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1381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1382</v>
      </c>
      <c r="D76" s="343"/>
      <c r="E76" s="343"/>
      <c r="F76" s="343" t="s">
        <v>1383</v>
      </c>
      <c r="G76" s="344"/>
      <c r="H76" s="343" t="s">
        <v>56</v>
      </c>
      <c r="I76" s="343" t="s">
        <v>59</v>
      </c>
      <c r="J76" s="343" t="s">
        <v>1384</v>
      </c>
      <c r="K76" s="342"/>
    </row>
    <row r="77" s="1" customFormat="1" ht="17.25" customHeight="1">
      <c r="B77" s="340"/>
      <c r="C77" s="345" t="s">
        <v>1385</v>
      </c>
      <c r="D77" s="345"/>
      <c r="E77" s="345"/>
      <c r="F77" s="346" t="s">
        <v>1386</v>
      </c>
      <c r="G77" s="347"/>
      <c r="H77" s="345"/>
      <c r="I77" s="345"/>
      <c r="J77" s="345" t="s">
        <v>1387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55</v>
      </c>
      <c r="D79" s="350"/>
      <c r="E79" s="350"/>
      <c r="F79" s="351" t="s">
        <v>1388</v>
      </c>
      <c r="G79" s="352"/>
      <c r="H79" s="328" t="s">
        <v>1389</v>
      </c>
      <c r="I79" s="328" t="s">
        <v>1390</v>
      </c>
      <c r="J79" s="328">
        <v>20</v>
      </c>
      <c r="K79" s="342"/>
    </row>
    <row r="80" s="1" customFormat="1" ht="15" customHeight="1">
      <c r="B80" s="340"/>
      <c r="C80" s="328" t="s">
        <v>1391</v>
      </c>
      <c r="D80" s="328"/>
      <c r="E80" s="328"/>
      <c r="F80" s="351" t="s">
        <v>1388</v>
      </c>
      <c r="G80" s="352"/>
      <c r="H80" s="328" t="s">
        <v>1392</v>
      </c>
      <c r="I80" s="328" t="s">
        <v>1390</v>
      </c>
      <c r="J80" s="328">
        <v>120</v>
      </c>
      <c r="K80" s="342"/>
    </row>
    <row r="81" s="1" customFormat="1" ht="15" customHeight="1">
      <c r="B81" s="353"/>
      <c r="C81" s="328" t="s">
        <v>1393</v>
      </c>
      <c r="D81" s="328"/>
      <c r="E81" s="328"/>
      <c r="F81" s="351" t="s">
        <v>1394</v>
      </c>
      <c r="G81" s="352"/>
      <c r="H81" s="328" t="s">
        <v>1395</v>
      </c>
      <c r="I81" s="328" t="s">
        <v>1390</v>
      </c>
      <c r="J81" s="328">
        <v>50</v>
      </c>
      <c r="K81" s="342"/>
    </row>
    <row r="82" s="1" customFormat="1" ht="15" customHeight="1">
      <c r="B82" s="353"/>
      <c r="C82" s="328" t="s">
        <v>1396</v>
      </c>
      <c r="D82" s="328"/>
      <c r="E82" s="328"/>
      <c r="F82" s="351" t="s">
        <v>1388</v>
      </c>
      <c r="G82" s="352"/>
      <c r="H82" s="328" t="s">
        <v>1397</v>
      </c>
      <c r="I82" s="328" t="s">
        <v>1398</v>
      </c>
      <c r="J82" s="328"/>
      <c r="K82" s="342"/>
    </row>
    <row r="83" s="1" customFormat="1" ht="15" customHeight="1">
      <c r="B83" s="353"/>
      <c r="C83" s="354" t="s">
        <v>1399</v>
      </c>
      <c r="D83" s="354"/>
      <c r="E83" s="354"/>
      <c r="F83" s="355" t="s">
        <v>1394</v>
      </c>
      <c r="G83" s="354"/>
      <c r="H83" s="354" t="s">
        <v>1400</v>
      </c>
      <c r="I83" s="354" t="s">
        <v>1390</v>
      </c>
      <c r="J83" s="354">
        <v>15</v>
      </c>
      <c r="K83" s="342"/>
    </row>
    <row r="84" s="1" customFormat="1" ht="15" customHeight="1">
      <c r="B84" s="353"/>
      <c r="C84" s="354" t="s">
        <v>1401</v>
      </c>
      <c r="D84" s="354"/>
      <c r="E84" s="354"/>
      <c r="F84" s="355" t="s">
        <v>1394</v>
      </c>
      <c r="G84" s="354"/>
      <c r="H84" s="354" t="s">
        <v>1402</v>
      </c>
      <c r="I84" s="354" t="s">
        <v>1390</v>
      </c>
      <c r="J84" s="354">
        <v>15</v>
      </c>
      <c r="K84" s="342"/>
    </row>
    <row r="85" s="1" customFormat="1" ht="15" customHeight="1">
      <c r="B85" s="353"/>
      <c r="C85" s="354" t="s">
        <v>1403</v>
      </c>
      <c r="D85" s="354"/>
      <c r="E85" s="354"/>
      <c r="F85" s="355" t="s">
        <v>1394</v>
      </c>
      <c r="G85" s="354"/>
      <c r="H85" s="354" t="s">
        <v>1404</v>
      </c>
      <c r="I85" s="354" t="s">
        <v>1390</v>
      </c>
      <c r="J85" s="354">
        <v>20</v>
      </c>
      <c r="K85" s="342"/>
    </row>
    <row r="86" s="1" customFormat="1" ht="15" customHeight="1">
      <c r="B86" s="353"/>
      <c r="C86" s="354" t="s">
        <v>1405</v>
      </c>
      <c r="D86" s="354"/>
      <c r="E86" s="354"/>
      <c r="F86" s="355" t="s">
        <v>1394</v>
      </c>
      <c r="G86" s="354"/>
      <c r="H86" s="354" t="s">
        <v>1406</v>
      </c>
      <c r="I86" s="354" t="s">
        <v>1390</v>
      </c>
      <c r="J86" s="354">
        <v>20</v>
      </c>
      <c r="K86" s="342"/>
    </row>
    <row r="87" s="1" customFormat="1" ht="15" customHeight="1">
      <c r="B87" s="353"/>
      <c r="C87" s="328" t="s">
        <v>1407</v>
      </c>
      <c r="D87" s="328"/>
      <c r="E87" s="328"/>
      <c r="F87" s="351" t="s">
        <v>1394</v>
      </c>
      <c r="G87" s="352"/>
      <c r="H87" s="328" t="s">
        <v>1408</v>
      </c>
      <c r="I87" s="328" t="s">
        <v>1390</v>
      </c>
      <c r="J87" s="328">
        <v>50</v>
      </c>
      <c r="K87" s="342"/>
    </row>
    <row r="88" s="1" customFormat="1" ht="15" customHeight="1">
      <c r="B88" s="353"/>
      <c r="C88" s="328" t="s">
        <v>1409</v>
      </c>
      <c r="D88" s="328"/>
      <c r="E88" s="328"/>
      <c r="F88" s="351" t="s">
        <v>1394</v>
      </c>
      <c r="G88" s="352"/>
      <c r="H88" s="328" t="s">
        <v>1410</v>
      </c>
      <c r="I88" s="328" t="s">
        <v>1390</v>
      </c>
      <c r="J88" s="328">
        <v>20</v>
      </c>
      <c r="K88" s="342"/>
    </row>
    <row r="89" s="1" customFormat="1" ht="15" customHeight="1">
      <c r="B89" s="353"/>
      <c r="C89" s="328" t="s">
        <v>1411</v>
      </c>
      <c r="D89" s="328"/>
      <c r="E89" s="328"/>
      <c r="F89" s="351" t="s">
        <v>1394</v>
      </c>
      <c r="G89" s="352"/>
      <c r="H89" s="328" t="s">
        <v>1412</v>
      </c>
      <c r="I89" s="328" t="s">
        <v>1390</v>
      </c>
      <c r="J89" s="328">
        <v>20</v>
      </c>
      <c r="K89" s="342"/>
    </row>
    <row r="90" s="1" customFormat="1" ht="15" customHeight="1">
      <c r="B90" s="353"/>
      <c r="C90" s="328" t="s">
        <v>1413</v>
      </c>
      <c r="D90" s="328"/>
      <c r="E90" s="328"/>
      <c r="F90" s="351" t="s">
        <v>1394</v>
      </c>
      <c r="G90" s="352"/>
      <c r="H90" s="328" t="s">
        <v>1414</v>
      </c>
      <c r="I90" s="328" t="s">
        <v>1390</v>
      </c>
      <c r="J90" s="328">
        <v>50</v>
      </c>
      <c r="K90" s="342"/>
    </row>
    <row r="91" s="1" customFormat="1" ht="15" customHeight="1">
      <c r="B91" s="353"/>
      <c r="C91" s="328" t="s">
        <v>1415</v>
      </c>
      <c r="D91" s="328"/>
      <c r="E91" s="328"/>
      <c r="F91" s="351" t="s">
        <v>1394</v>
      </c>
      <c r="G91" s="352"/>
      <c r="H91" s="328" t="s">
        <v>1415</v>
      </c>
      <c r="I91" s="328" t="s">
        <v>1390</v>
      </c>
      <c r="J91" s="328">
        <v>50</v>
      </c>
      <c r="K91" s="342"/>
    </row>
    <row r="92" s="1" customFormat="1" ht="15" customHeight="1">
      <c r="B92" s="353"/>
      <c r="C92" s="328" t="s">
        <v>1416</v>
      </c>
      <c r="D92" s="328"/>
      <c r="E92" s="328"/>
      <c r="F92" s="351" t="s">
        <v>1394</v>
      </c>
      <c r="G92" s="352"/>
      <c r="H92" s="328" t="s">
        <v>1417</v>
      </c>
      <c r="I92" s="328" t="s">
        <v>1390</v>
      </c>
      <c r="J92" s="328">
        <v>255</v>
      </c>
      <c r="K92" s="342"/>
    </row>
    <row r="93" s="1" customFormat="1" ht="15" customHeight="1">
      <c r="B93" s="353"/>
      <c r="C93" s="328" t="s">
        <v>1418</v>
      </c>
      <c r="D93" s="328"/>
      <c r="E93" s="328"/>
      <c r="F93" s="351" t="s">
        <v>1388</v>
      </c>
      <c r="G93" s="352"/>
      <c r="H93" s="328" t="s">
        <v>1419</v>
      </c>
      <c r="I93" s="328" t="s">
        <v>1420</v>
      </c>
      <c r="J93" s="328"/>
      <c r="K93" s="342"/>
    </row>
    <row r="94" s="1" customFormat="1" ht="15" customHeight="1">
      <c r="B94" s="353"/>
      <c r="C94" s="328" t="s">
        <v>1421</v>
      </c>
      <c r="D94" s="328"/>
      <c r="E94" s="328"/>
      <c r="F94" s="351" t="s">
        <v>1388</v>
      </c>
      <c r="G94" s="352"/>
      <c r="H94" s="328" t="s">
        <v>1422</v>
      </c>
      <c r="I94" s="328" t="s">
        <v>1423</v>
      </c>
      <c r="J94" s="328"/>
      <c r="K94" s="342"/>
    </row>
    <row r="95" s="1" customFormat="1" ht="15" customHeight="1">
      <c r="B95" s="353"/>
      <c r="C95" s="328" t="s">
        <v>1424</v>
      </c>
      <c r="D95" s="328"/>
      <c r="E95" s="328"/>
      <c r="F95" s="351" t="s">
        <v>1388</v>
      </c>
      <c r="G95" s="352"/>
      <c r="H95" s="328" t="s">
        <v>1424</v>
      </c>
      <c r="I95" s="328" t="s">
        <v>1423</v>
      </c>
      <c r="J95" s="328"/>
      <c r="K95" s="342"/>
    </row>
    <row r="96" s="1" customFormat="1" ht="15" customHeight="1">
      <c r="B96" s="353"/>
      <c r="C96" s="328" t="s">
        <v>40</v>
      </c>
      <c r="D96" s="328"/>
      <c r="E96" s="328"/>
      <c r="F96" s="351" t="s">
        <v>1388</v>
      </c>
      <c r="G96" s="352"/>
      <c r="H96" s="328" t="s">
        <v>1425</v>
      </c>
      <c r="I96" s="328" t="s">
        <v>1423</v>
      </c>
      <c r="J96" s="328"/>
      <c r="K96" s="342"/>
    </row>
    <row r="97" s="1" customFormat="1" ht="15" customHeight="1">
      <c r="B97" s="353"/>
      <c r="C97" s="328" t="s">
        <v>50</v>
      </c>
      <c r="D97" s="328"/>
      <c r="E97" s="328"/>
      <c r="F97" s="351" t="s">
        <v>1388</v>
      </c>
      <c r="G97" s="352"/>
      <c r="H97" s="328" t="s">
        <v>1426</v>
      </c>
      <c r="I97" s="328" t="s">
        <v>1423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1427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1382</v>
      </c>
      <c r="D103" s="343"/>
      <c r="E103" s="343"/>
      <c r="F103" s="343" t="s">
        <v>1383</v>
      </c>
      <c r="G103" s="344"/>
      <c r="H103" s="343" t="s">
        <v>56</v>
      </c>
      <c r="I103" s="343" t="s">
        <v>59</v>
      </c>
      <c r="J103" s="343" t="s">
        <v>1384</v>
      </c>
      <c r="K103" s="342"/>
    </row>
    <row r="104" s="1" customFormat="1" ht="17.25" customHeight="1">
      <c r="B104" s="340"/>
      <c r="C104" s="345" t="s">
        <v>1385</v>
      </c>
      <c r="D104" s="345"/>
      <c r="E104" s="345"/>
      <c r="F104" s="346" t="s">
        <v>1386</v>
      </c>
      <c r="G104" s="347"/>
      <c r="H104" s="345"/>
      <c r="I104" s="345"/>
      <c r="J104" s="345" t="s">
        <v>1387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55</v>
      </c>
      <c r="D106" s="350"/>
      <c r="E106" s="350"/>
      <c r="F106" s="351" t="s">
        <v>1388</v>
      </c>
      <c r="G106" s="328"/>
      <c r="H106" s="328" t="s">
        <v>1428</v>
      </c>
      <c r="I106" s="328" t="s">
        <v>1390</v>
      </c>
      <c r="J106" s="328">
        <v>20</v>
      </c>
      <c r="K106" s="342"/>
    </row>
    <row r="107" s="1" customFormat="1" ht="15" customHeight="1">
      <c r="B107" s="340"/>
      <c r="C107" s="328" t="s">
        <v>1391</v>
      </c>
      <c r="D107" s="328"/>
      <c r="E107" s="328"/>
      <c r="F107" s="351" t="s">
        <v>1388</v>
      </c>
      <c r="G107" s="328"/>
      <c r="H107" s="328" t="s">
        <v>1428</v>
      </c>
      <c r="I107" s="328" t="s">
        <v>1390</v>
      </c>
      <c r="J107" s="328">
        <v>120</v>
      </c>
      <c r="K107" s="342"/>
    </row>
    <row r="108" s="1" customFormat="1" ht="15" customHeight="1">
      <c r="B108" s="353"/>
      <c r="C108" s="328" t="s">
        <v>1393</v>
      </c>
      <c r="D108" s="328"/>
      <c r="E108" s="328"/>
      <c r="F108" s="351" t="s">
        <v>1394</v>
      </c>
      <c r="G108" s="328"/>
      <c r="H108" s="328" t="s">
        <v>1428</v>
      </c>
      <c r="I108" s="328" t="s">
        <v>1390</v>
      </c>
      <c r="J108" s="328">
        <v>50</v>
      </c>
      <c r="K108" s="342"/>
    </row>
    <row r="109" s="1" customFormat="1" ht="15" customHeight="1">
      <c r="B109" s="353"/>
      <c r="C109" s="328" t="s">
        <v>1396</v>
      </c>
      <c r="D109" s="328"/>
      <c r="E109" s="328"/>
      <c r="F109" s="351" t="s">
        <v>1388</v>
      </c>
      <c r="G109" s="328"/>
      <c r="H109" s="328" t="s">
        <v>1428</v>
      </c>
      <c r="I109" s="328" t="s">
        <v>1398</v>
      </c>
      <c r="J109" s="328"/>
      <c r="K109" s="342"/>
    </row>
    <row r="110" s="1" customFormat="1" ht="15" customHeight="1">
      <c r="B110" s="353"/>
      <c r="C110" s="328" t="s">
        <v>1407</v>
      </c>
      <c r="D110" s="328"/>
      <c r="E110" s="328"/>
      <c r="F110" s="351" t="s">
        <v>1394</v>
      </c>
      <c r="G110" s="328"/>
      <c r="H110" s="328" t="s">
        <v>1428</v>
      </c>
      <c r="I110" s="328" t="s">
        <v>1390</v>
      </c>
      <c r="J110" s="328">
        <v>50</v>
      </c>
      <c r="K110" s="342"/>
    </row>
    <row r="111" s="1" customFormat="1" ht="15" customHeight="1">
      <c r="B111" s="353"/>
      <c r="C111" s="328" t="s">
        <v>1415</v>
      </c>
      <c r="D111" s="328"/>
      <c r="E111" s="328"/>
      <c r="F111" s="351" t="s">
        <v>1394</v>
      </c>
      <c r="G111" s="328"/>
      <c r="H111" s="328" t="s">
        <v>1428</v>
      </c>
      <c r="I111" s="328" t="s">
        <v>1390</v>
      </c>
      <c r="J111" s="328">
        <v>50</v>
      </c>
      <c r="K111" s="342"/>
    </row>
    <row r="112" s="1" customFormat="1" ht="15" customHeight="1">
      <c r="B112" s="353"/>
      <c r="C112" s="328" t="s">
        <v>1413</v>
      </c>
      <c r="D112" s="328"/>
      <c r="E112" s="328"/>
      <c r="F112" s="351" t="s">
        <v>1394</v>
      </c>
      <c r="G112" s="328"/>
      <c r="H112" s="328" t="s">
        <v>1428</v>
      </c>
      <c r="I112" s="328" t="s">
        <v>1390</v>
      </c>
      <c r="J112" s="328">
        <v>50</v>
      </c>
      <c r="K112" s="342"/>
    </row>
    <row r="113" s="1" customFormat="1" ht="15" customHeight="1">
      <c r="B113" s="353"/>
      <c r="C113" s="328" t="s">
        <v>55</v>
      </c>
      <c r="D113" s="328"/>
      <c r="E113" s="328"/>
      <c r="F113" s="351" t="s">
        <v>1388</v>
      </c>
      <c r="G113" s="328"/>
      <c r="H113" s="328" t="s">
        <v>1429</v>
      </c>
      <c r="I113" s="328" t="s">
        <v>1390</v>
      </c>
      <c r="J113" s="328">
        <v>20</v>
      </c>
      <c r="K113" s="342"/>
    </row>
    <row r="114" s="1" customFormat="1" ht="15" customHeight="1">
      <c r="B114" s="353"/>
      <c r="C114" s="328" t="s">
        <v>1430</v>
      </c>
      <c r="D114" s="328"/>
      <c r="E114" s="328"/>
      <c r="F114" s="351" t="s">
        <v>1388</v>
      </c>
      <c r="G114" s="328"/>
      <c r="H114" s="328" t="s">
        <v>1431</v>
      </c>
      <c r="I114" s="328" t="s">
        <v>1390</v>
      </c>
      <c r="J114" s="328">
        <v>120</v>
      </c>
      <c r="K114" s="342"/>
    </row>
    <row r="115" s="1" customFormat="1" ht="15" customHeight="1">
      <c r="B115" s="353"/>
      <c r="C115" s="328" t="s">
        <v>40</v>
      </c>
      <c r="D115" s="328"/>
      <c r="E115" s="328"/>
      <c r="F115" s="351" t="s">
        <v>1388</v>
      </c>
      <c r="G115" s="328"/>
      <c r="H115" s="328" t="s">
        <v>1432</v>
      </c>
      <c r="I115" s="328" t="s">
        <v>1423</v>
      </c>
      <c r="J115" s="328"/>
      <c r="K115" s="342"/>
    </row>
    <row r="116" s="1" customFormat="1" ht="15" customHeight="1">
      <c r="B116" s="353"/>
      <c r="C116" s="328" t="s">
        <v>50</v>
      </c>
      <c r="D116" s="328"/>
      <c r="E116" s="328"/>
      <c r="F116" s="351" t="s">
        <v>1388</v>
      </c>
      <c r="G116" s="328"/>
      <c r="H116" s="328" t="s">
        <v>1433</v>
      </c>
      <c r="I116" s="328" t="s">
        <v>1423</v>
      </c>
      <c r="J116" s="328"/>
      <c r="K116" s="342"/>
    </row>
    <row r="117" s="1" customFormat="1" ht="15" customHeight="1">
      <c r="B117" s="353"/>
      <c r="C117" s="328" t="s">
        <v>59</v>
      </c>
      <c r="D117" s="328"/>
      <c r="E117" s="328"/>
      <c r="F117" s="351" t="s">
        <v>1388</v>
      </c>
      <c r="G117" s="328"/>
      <c r="H117" s="328" t="s">
        <v>1434</v>
      </c>
      <c r="I117" s="328" t="s">
        <v>1435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1436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1382</v>
      </c>
      <c r="D123" s="343"/>
      <c r="E123" s="343"/>
      <c r="F123" s="343" t="s">
        <v>1383</v>
      </c>
      <c r="G123" s="344"/>
      <c r="H123" s="343" t="s">
        <v>56</v>
      </c>
      <c r="I123" s="343" t="s">
        <v>59</v>
      </c>
      <c r="J123" s="343" t="s">
        <v>1384</v>
      </c>
      <c r="K123" s="372"/>
    </row>
    <row r="124" s="1" customFormat="1" ht="17.25" customHeight="1">
      <c r="B124" s="371"/>
      <c r="C124" s="345" t="s">
        <v>1385</v>
      </c>
      <c r="D124" s="345"/>
      <c r="E124" s="345"/>
      <c r="F124" s="346" t="s">
        <v>1386</v>
      </c>
      <c r="G124" s="347"/>
      <c r="H124" s="345"/>
      <c r="I124" s="345"/>
      <c r="J124" s="345" t="s">
        <v>1387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1391</v>
      </c>
      <c r="D126" s="350"/>
      <c r="E126" s="350"/>
      <c r="F126" s="351" t="s">
        <v>1388</v>
      </c>
      <c r="G126" s="328"/>
      <c r="H126" s="328" t="s">
        <v>1428</v>
      </c>
      <c r="I126" s="328" t="s">
        <v>1390</v>
      </c>
      <c r="J126" s="328">
        <v>120</v>
      </c>
      <c r="K126" s="376"/>
    </row>
    <row r="127" s="1" customFormat="1" ht="15" customHeight="1">
      <c r="B127" s="373"/>
      <c r="C127" s="328" t="s">
        <v>1437</v>
      </c>
      <c r="D127" s="328"/>
      <c r="E127" s="328"/>
      <c r="F127" s="351" t="s">
        <v>1388</v>
      </c>
      <c r="G127" s="328"/>
      <c r="H127" s="328" t="s">
        <v>1438</v>
      </c>
      <c r="I127" s="328" t="s">
        <v>1390</v>
      </c>
      <c r="J127" s="328" t="s">
        <v>1439</v>
      </c>
      <c r="K127" s="376"/>
    </row>
    <row r="128" s="1" customFormat="1" ht="15" customHeight="1">
      <c r="B128" s="373"/>
      <c r="C128" s="328" t="s">
        <v>86</v>
      </c>
      <c r="D128" s="328"/>
      <c r="E128" s="328"/>
      <c r="F128" s="351" t="s">
        <v>1388</v>
      </c>
      <c r="G128" s="328"/>
      <c r="H128" s="328" t="s">
        <v>1440</v>
      </c>
      <c r="I128" s="328" t="s">
        <v>1390</v>
      </c>
      <c r="J128" s="328" t="s">
        <v>1439</v>
      </c>
      <c r="K128" s="376"/>
    </row>
    <row r="129" s="1" customFormat="1" ht="15" customHeight="1">
      <c r="B129" s="373"/>
      <c r="C129" s="328" t="s">
        <v>1399</v>
      </c>
      <c r="D129" s="328"/>
      <c r="E129" s="328"/>
      <c r="F129" s="351" t="s">
        <v>1394</v>
      </c>
      <c r="G129" s="328"/>
      <c r="H129" s="328" t="s">
        <v>1400</v>
      </c>
      <c r="I129" s="328" t="s">
        <v>1390</v>
      </c>
      <c r="J129" s="328">
        <v>15</v>
      </c>
      <c r="K129" s="376"/>
    </row>
    <row r="130" s="1" customFormat="1" ht="15" customHeight="1">
      <c r="B130" s="373"/>
      <c r="C130" s="354" t="s">
        <v>1401</v>
      </c>
      <c r="D130" s="354"/>
      <c r="E130" s="354"/>
      <c r="F130" s="355" t="s">
        <v>1394</v>
      </c>
      <c r="G130" s="354"/>
      <c r="H130" s="354" t="s">
        <v>1402</v>
      </c>
      <c r="I130" s="354" t="s">
        <v>1390</v>
      </c>
      <c r="J130" s="354">
        <v>15</v>
      </c>
      <c r="K130" s="376"/>
    </row>
    <row r="131" s="1" customFormat="1" ht="15" customHeight="1">
      <c r="B131" s="373"/>
      <c r="C131" s="354" t="s">
        <v>1403</v>
      </c>
      <c r="D131" s="354"/>
      <c r="E131" s="354"/>
      <c r="F131" s="355" t="s">
        <v>1394</v>
      </c>
      <c r="G131" s="354"/>
      <c r="H131" s="354" t="s">
        <v>1404</v>
      </c>
      <c r="I131" s="354" t="s">
        <v>1390</v>
      </c>
      <c r="J131" s="354">
        <v>20</v>
      </c>
      <c r="K131" s="376"/>
    </row>
    <row r="132" s="1" customFormat="1" ht="15" customHeight="1">
      <c r="B132" s="373"/>
      <c r="C132" s="354" t="s">
        <v>1405</v>
      </c>
      <c r="D132" s="354"/>
      <c r="E132" s="354"/>
      <c r="F132" s="355" t="s">
        <v>1394</v>
      </c>
      <c r="G132" s="354"/>
      <c r="H132" s="354" t="s">
        <v>1406</v>
      </c>
      <c r="I132" s="354" t="s">
        <v>1390</v>
      </c>
      <c r="J132" s="354">
        <v>20</v>
      </c>
      <c r="K132" s="376"/>
    </row>
    <row r="133" s="1" customFormat="1" ht="15" customHeight="1">
      <c r="B133" s="373"/>
      <c r="C133" s="328" t="s">
        <v>1393</v>
      </c>
      <c r="D133" s="328"/>
      <c r="E133" s="328"/>
      <c r="F133" s="351" t="s">
        <v>1394</v>
      </c>
      <c r="G133" s="328"/>
      <c r="H133" s="328" t="s">
        <v>1428</v>
      </c>
      <c r="I133" s="328" t="s">
        <v>1390</v>
      </c>
      <c r="J133" s="328">
        <v>50</v>
      </c>
      <c r="K133" s="376"/>
    </row>
    <row r="134" s="1" customFormat="1" ht="15" customHeight="1">
      <c r="B134" s="373"/>
      <c r="C134" s="328" t="s">
        <v>1407</v>
      </c>
      <c r="D134" s="328"/>
      <c r="E134" s="328"/>
      <c r="F134" s="351" t="s">
        <v>1394</v>
      </c>
      <c r="G134" s="328"/>
      <c r="H134" s="328" t="s">
        <v>1428</v>
      </c>
      <c r="I134" s="328" t="s">
        <v>1390</v>
      </c>
      <c r="J134" s="328">
        <v>50</v>
      </c>
      <c r="K134" s="376"/>
    </row>
    <row r="135" s="1" customFormat="1" ht="15" customHeight="1">
      <c r="B135" s="373"/>
      <c r="C135" s="328" t="s">
        <v>1413</v>
      </c>
      <c r="D135" s="328"/>
      <c r="E135" s="328"/>
      <c r="F135" s="351" t="s">
        <v>1394</v>
      </c>
      <c r="G135" s="328"/>
      <c r="H135" s="328" t="s">
        <v>1428</v>
      </c>
      <c r="I135" s="328" t="s">
        <v>1390</v>
      </c>
      <c r="J135" s="328">
        <v>50</v>
      </c>
      <c r="K135" s="376"/>
    </row>
    <row r="136" s="1" customFormat="1" ht="15" customHeight="1">
      <c r="B136" s="373"/>
      <c r="C136" s="328" t="s">
        <v>1415</v>
      </c>
      <c r="D136" s="328"/>
      <c r="E136" s="328"/>
      <c r="F136" s="351" t="s">
        <v>1394</v>
      </c>
      <c r="G136" s="328"/>
      <c r="H136" s="328" t="s">
        <v>1428</v>
      </c>
      <c r="I136" s="328" t="s">
        <v>1390</v>
      </c>
      <c r="J136" s="328">
        <v>50</v>
      </c>
      <c r="K136" s="376"/>
    </row>
    <row r="137" s="1" customFormat="1" ht="15" customHeight="1">
      <c r="B137" s="373"/>
      <c r="C137" s="328" t="s">
        <v>1416</v>
      </c>
      <c r="D137" s="328"/>
      <c r="E137" s="328"/>
      <c r="F137" s="351" t="s">
        <v>1394</v>
      </c>
      <c r="G137" s="328"/>
      <c r="H137" s="328" t="s">
        <v>1441</v>
      </c>
      <c r="I137" s="328" t="s">
        <v>1390</v>
      </c>
      <c r="J137" s="328">
        <v>255</v>
      </c>
      <c r="K137" s="376"/>
    </row>
    <row r="138" s="1" customFormat="1" ht="15" customHeight="1">
      <c r="B138" s="373"/>
      <c r="C138" s="328" t="s">
        <v>1418</v>
      </c>
      <c r="D138" s="328"/>
      <c r="E138" s="328"/>
      <c r="F138" s="351" t="s">
        <v>1388</v>
      </c>
      <c r="G138" s="328"/>
      <c r="H138" s="328" t="s">
        <v>1442</v>
      </c>
      <c r="I138" s="328" t="s">
        <v>1420</v>
      </c>
      <c r="J138" s="328"/>
      <c r="K138" s="376"/>
    </row>
    <row r="139" s="1" customFormat="1" ht="15" customHeight="1">
      <c r="B139" s="373"/>
      <c r="C139" s="328" t="s">
        <v>1421</v>
      </c>
      <c r="D139" s="328"/>
      <c r="E139" s="328"/>
      <c r="F139" s="351" t="s">
        <v>1388</v>
      </c>
      <c r="G139" s="328"/>
      <c r="H139" s="328" t="s">
        <v>1443</v>
      </c>
      <c r="I139" s="328" t="s">
        <v>1423</v>
      </c>
      <c r="J139" s="328"/>
      <c r="K139" s="376"/>
    </row>
    <row r="140" s="1" customFormat="1" ht="15" customHeight="1">
      <c r="B140" s="373"/>
      <c r="C140" s="328" t="s">
        <v>1424</v>
      </c>
      <c r="D140" s="328"/>
      <c r="E140" s="328"/>
      <c r="F140" s="351" t="s">
        <v>1388</v>
      </c>
      <c r="G140" s="328"/>
      <c r="H140" s="328" t="s">
        <v>1424</v>
      </c>
      <c r="I140" s="328" t="s">
        <v>1423</v>
      </c>
      <c r="J140" s="328"/>
      <c r="K140" s="376"/>
    </row>
    <row r="141" s="1" customFormat="1" ht="15" customHeight="1">
      <c r="B141" s="373"/>
      <c r="C141" s="328" t="s">
        <v>40</v>
      </c>
      <c r="D141" s="328"/>
      <c r="E141" s="328"/>
      <c r="F141" s="351" t="s">
        <v>1388</v>
      </c>
      <c r="G141" s="328"/>
      <c r="H141" s="328" t="s">
        <v>1444</v>
      </c>
      <c r="I141" s="328" t="s">
        <v>1423</v>
      </c>
      <c r="J141" s="328"/>
      <c r="K141" s="376"/>
    </row>
    <row r="142" s="1" customFormat="1" ht="15" customHeight="1">
      <c r="B142" s="373"/>
      <c r="C142" s="328" t="s">
        <v>1445</v>
      </c>
      <c r="D142" s="328"/>
      <c r="E142" s="328"/>
      <c r="F142" s="351" t="s">
        <v>1388</v>
      </c>
      <c r="G142" s="328"/>
      <c r="H142" s="328" t="s">
        <v>1446</v>
      </c>
      <c r="I142" s="328" t="s">
        <v>1423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1447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1382</v>
      </c>
      <c r="D148" s="343"/>
      <c r="E148" s="343"/>
      <c r="F148" s="343" t="s">
        <v>1383</v>
      </c>
      <c r="G148" s="344"/>
      <c r="H148" s="343" t="s">
        <v>56</v>
      </c>
      <c r="I148" s="343" t="s">
        <v>59</v>
      </c>
      <c r="J148" s="343" t="s">
        <v>1384</v>
      </c>
      <c r="K148" s="342"/>
    </row>
    <row r="149" s="1" customFormat="1" ht="17.25" customHeight="1">
      <c r="B149" s="340"/>
      <c r="C149" s="345" t="s">
        <v>1385</v>
      </c>
      <c r="D149" s="345"/>
      <c r="E149" s="345"/>
      <c r="F149" s="346" t="s">
        <v>1386</v>
      </c>
      <c r="G149" s="347"/>
      <c r="H149" s="345"/>
      <c r="I149" s="345"/>
      <c r="J149" s="345" t="s">
        <v>1387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1391</v>
      </c>
      <c r="D151" s="328"/>
      <c r="E151" s="328"/>
      <c r="F151" s="381" t="s">
        <v>1388</v>
      </c>
      <c r="G151" s="328"/>
      <c r="H151" s="380" t="s">
        <v>1428</v>
      </c>
      <c r="I151" s="380" t="s">
        <v>1390</v>
      </c>
      <c r="J151" s="380">
        <v>120</v>
      </c>
      <c r="K151" s="376"/>
    </row>
    <row r="152" s="1" customFormat="1" ht="15" customHeight="1">
      <c r="B152" s="353"/>
      <c r="C152" s="380" t="s">
        <v>1437</v>
      </c>
      <c r="D152" s="328"/>
      <c r="E152" s="328"/>
      <c r="F152" s="381" t="s">
        <v>1388</v>
      </c>
      <c r="G152" s="328"/>
      <c r="H152" s="380" t="s">
        <v>1448</v>
      </c>
      <c r="I152" s="380" t="s">
        <v>1390</v>
      </c>
      <c r="J152" s="380" t="s">
        <v>1439</v>
      </c>
      <c r="K152" s="376"/>
    </row>
    <row r="153" s="1" customFormat="1" ht="15" customHeight="1">
      <c r="B153" s="353"/>
      <c r="C153" s="380" t="s">
        <v>86</v>
      </c>
      <c r="D153" s="328"/>
      <c r="E153" s="328"/>
      <c r="F153" s="381" t="s">
        <v>1388</v>
      </c>
      <c r="G153" s="328"/>
      <c r="H153" s="380" t="s">
        <v>1449</v>
      </c>
      <c r="I153" s="380" t="s">
        <v>1390</v>
      </c>
      <c r="J153" s="380" t="s">
        <v>1439</v>
      </c>
      <c r="K153" s="376"/>
    </row>
    <row r="154" s="1" customFormat="1" ht="15" customHeight="1">
      <c r="B154" s="353"/>
      <c r="C154" s="380" t="s">
        <v>1393</v>
      </c>
      <c r="D154" s="328"/>
      <c r="E154" s="328"/>
      <c r="F154" s="381" t="s">
        <v>1394</v>
      </c>
      <c r="G154" s="328"/>
      <c r="H154" s="380" t="s">
        <v>1428</v>
      </c>
      <c r="I154" s="380" t="s">
        <v>1390</v>
      </c>
      <c r="J154" s="380">
        <v>50</v>
      </c>
      <c r="K154" s="376"/>
    </row>
    <row r="155" s="1" customFormat="1" ht="15" customHeight="1">
      <c r="B155" s="353"/>
      <c r="C155" s="380" t="s">
        <v>1396</v>
      </c>
      <c r="D155" s="328"/>
      <c r="E155" s="328"/>
      <c r="F155" s="381" t="s">
        <v>1388</v>
      </c>
      <c r="G155" s="328"/>
      <c r="H155" s="380" t="s">
        <v>1428</v>
      </c>
      <c r="I155" s="380" t="s">
        <v>1398</v>
      </c>
      <c r="J155" s="380"/>
      <c r="K155" s="376"/>
    </row>
    <row r="156" s="1" customFormat="1" ht="15" customHeight="1">
      <c r="B156" s="353"/>
      <c r="C156" s="380" t="s">
        <v>1407</v>
      </c>
      <c r="D156" s="328"/>
      <c r="E156" s="328"/>
      <c r="F156" s="381" t="s">
        <v>1394</v>
      </c>
      <c r="G156" s="328"/>
      <c r="H156" s="380" t="s">
        <v>1428</v>
      </c>
      <c r="I156" s="380" t="s">
        <v>1390</v>
      </c>
      <c r="J156" s="380">
        <v>50</v>
      </c>
      <c r="K156" s="376"/>
    </row>
    <row r="157" s="1" customFormat="1" ht="15" customHeight="1">
      <c r="B157" s="353"/>
      <c r="C157" s="380" t="s">
        <v>1415</v>
      </c>
      <c r="D157" s="328"/>
      <c r="E157" s="328"/>
      <c r="F157" s="381" t="s">
        <v>1394</v>
      </c>
      <c r="G157" s="328"/>
      <c r="H157" s="380" t="s">
        <v>1428</v>
      </c>
      <c r="I157" s="380" t="s">
        <v>1390</v>
      </c>
      <c r="J157" s="380">
        <v>50</v>
      </c>
      <c r="K157" s="376"/>
    </row>
    <row r="158" s="1" customFormat="1" ht="15" customHeight="1">
      <c r="B158" s="353"/>
      <c r="C158" s="380" t="s">
        <v>1413</v>
      </c>
      <c r="D158" s="328"/>
      <c r="E158" s="328"/>
      <c r="F158" s="381" t="s">
        <v>1394</v>
      </c>
      <c r="G158" s="328"/>
      <c r="H158" s="380" t="s">
        <v>1428</v>
      </c>
      <c r="I158" s="380" t="s">
        <v>1390</v>
      </c>
      <c r="J158" s="380">
        <v>50</v>
      </c>
      <c r="K158" s="376"/>
    </row>
    <row r="159" s="1" customFormat="1" ht="15" customHeight="1">
      <c r="B159" s="353"/>
      <c r="C159" s="380" t="s">
        <v>126</v>
      </c>
      <c r="D159" s="328"/>
      <c r="E159" s="328"/>
      <c r="F159" s="381" t="s">
        <v>1388</v>
      </c>
      <c r="G159" s="328"/>
      <c r="H159" s="380" t="s">
        <v>1450</v>
      </c>
      <c r="I159" s="380" t="s">
        <v>1390</v>
      </c>
      <c r="J159" s="380" t="s">
        <v>1451</v>
      </c>
      <c r="K159" s="376"/>
    </row>
    <row r="160" s="1" customFormat="1" ht="15" customHeight="1">
      <c r="B160" s="353"/>
      <c r="C160" s="380" t="s">
        <v>1452</v>
      </c>
      <c r="D160" s="328"/>
      <c r="E160" s="328"/>
      <c r="F160" s="381" t="s">
        <v>1388</v>
      </c>
      <c r="G160" s="328"/>
      <c r="H160" s="380" t="s">
        <v>1453</v>
      </c>
      <c r="I160" s="380" t="s">
        <v>1423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1454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1382</v>
      </c>
      <c r="D166" s="343"/>
      <c r="E166" s="343"/>
      <c r="F166" s="343" t="s">
        <v>1383</v>
      </c>
      <c r="G166" s="385"/>
      <c r="H166" s="386" t="s">
        <v>56</v>
      </c>
      <c r="I166" s="386" t="s">
        <v>59</v>
      </c>
      <c r="J166" s="343" t="s">
        <v>1384</v>
      </c>
      <c r="K166" s="320"/>
    </row>
    <row r="167" s="1" customFormat="1" ht="17.25" customHeight="1">
      <c r="B167" s="321"/>
      <c r="C167" s="345" t="s">
        <v>1385</v>
      </c>
      <c r="D167" s="345"/>
      <c r="E167" s="345"/>
      <c r="F167" s="346" t="s">
        <v>1386</v>
      </c>
      <c r="G167" s="387"/>
      <c r="H167" s="388"/>
      <c r="I167" s="388"/>
      <c r="J167" s="345" t="s">
        <v>1387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1391</v>
      </c>
      <c r="D169" s="328"/>
      <c r="E169" s="328"/>
      <c r="F169" s="351" t="s">
        <v>1388</v>
      </c>
      <c r="G169" s="328"/>
      <c r="H169" s="328" t="s">
        <v>1428</v>
      </c>
      <c r="I169" s="328" t="s">
        <v>1390</v>
      </c>
      <c r="J169" s="328">
        <v>120</v>
      </c>
      <c r="K169" s="376"/>
    </row>
    <row r="170" s="1" customFormat="1" ht="15" customHeight="1">
      <c r="B170" s="353"/>
      <c r="C170" s="328" t="s">
        <v>1437</v>
      </c>
      <c r="D170" s="328"/>
      <c r="E170" s="328"/>
      <c r="F170" s="351" t="s">
        <v>1388</v>
      </c>
      <c r="G170" s="328"/>
      <c r="H170" s="328" t="s">
        <v>1438</v>
      </c>
      <c r="I170" s="328" t="s">
        <v>1390</v>
      </c>
      <c r="J170" s="328" t="s">
        <v>1439</v>
      </c>
      <c r="K170" s="376"/>
    </row>
    <row r="171" s="1" customFormat="1" ht="15" customHeight="1">
      <c r="B171" s="353"/>
      <c r="C171" s="328" t="s">
        <v>86</v>
      </c>
      <c r="D171" s="328"/>
      <c r="E171" s="328"/>
      <c r="F171" s="351" t="s">
        <v>1388</v>
      </c>
      <c r="G171" s="328"/>
      <c r="H171" s="328" t="s">
        <v>1455</v>
      </c>
      <c r="I171" s="328" t="s">
        <v>1390</v>
      </c>
      <c r="J171" s="328" t="s">
        <v>1439</v>
      </c>
      <c r="K171" s="376"/>
    </row>
    <row r="172" s="1" customFormat="1" ht="15" customHeight="1">
      <c r="B172" s="353"/>
      <c r="C172" s="328" t="s">
        <v>1393</v>
      </c>
      <c r="D172" s="328"/>
      <c r="E172" s="328"/>
      <c r="F172" s="351" t="s">
        <v>1394</v>
      </c>
      <c r="G172" s="328"/>
      <c r="H172" s="328" t="s">
        <v>1455</v>
      </c>
      <c r="I172" s="328" t="s">
        <v>1390</v>
      </c>
      <c r="J172" s="328">
        <v>50</v>
      </c>
      <c r="K172" s="376"/>
    </row>
    <row r="173" s="1" customFormat="1" ht="15" customHeight="1">
      <c r="B173" s="353"/>
      <c r="C173" s="328" t="s">
        <v>1396</v>
      </c>
      <c r="D173" s="328"/>
      <c r="E173" s="328"/>
      <c r="F173" s="351" t="s">
        <v>1388</v>
      </c>
      <c r="G173" s="328"/>
      <c r="H173" s="328" t="s">
        <v>1455</v>
      </c>
      <c r="I173" s="328" t="s">
        <v>1398</v>
      </c>
      <c r="J173" s="328"/>
      <c r="K173" s="376"/>
    </row>
    <row r="174" s="1" customFormat="1" ht="15" customHeight="1">
      <c r="B174" s="353"/>
      <c r="C174" s="328" t="s">
        <v>1407</v>
      </c>
      <c r="D174" s="328"/>
      <c r="E174" s="328"/>
      <c r="F174" s="351" t="s">
        <v>1394</v>
      </c>
      <c r="G174" s="328"/>
      <c r="H174" s="328" t="s">
        <v>1455</v>
      </c>
      <c r="I174" s="328" t="s">
        <v>1390</v>
      </c>
      <c r="J174" s="328">
        <v>50</v>
      </c>
      <c r="K174" s="376"/>
    </row>
    <row r="175" s="1" customFormat="1" ht="15" customHeight="1">
      <c r="B175" s="353"/>
      <c r="C175" s="328" t="s">
        <v>1415</v>
      </c>
      <c r="D175" s="328"/>
      <c r="E175" s="328"/>
      <c r="F175" s="351" t="s">
        <v>1394</v>
      </c>
      <c r="G175" s="328"/>
      <c r="H175" s="328" t="s">
        <v>1455</v>
      </c>
      <c r="I175" s="328" t="s">
        <v>1390</v>
      </c>
      <c r="J175" s="328">
        <v>50</v>
      </c>
      <c r="K175" s="376"/>
    </row>
    <row r="176" s="1" customFormat="1" ht="15" customHeight="1">
      <c r="B176" s="353"/>
      <c r="C176" s="328" t="s">
        <v>1413</v>
      </c>
      <c r="D176" s="328"/>
      <c r="E176" s="328"/>
      <c r="F176" s="351" t="s">
        <v>1394</v>
      </c>
      <c r="G176" s="328"/>
      <c r="H176" s="328" t="s">
        <v>1455</v>
      </c>
      <c r="I176" s="328" t="s">
        <v>1390</v>
      </c>
      <c r="J176" s="328">
        <v>50</v>
      </c>
      <c r="K176" s="376"/>
    </row>
    <row r="177" s="1" customFormat="1" ht="15" customHeight="1">
      <c r="B177" s="353"/>
      <c r="C177" s="328" t="s">
        <v>142</v>
      </c>
      <c r="D177" s="328"/>
      <c r="E177" s="328"/>
      <c r="F177" s="351" t="s">
        <v>1388</v>
      </c>
      <c r="G177" s="328"/>
      <c r="H177" s="328" t="s">
        <v>1456</v>
      </c>
      <c r="I177" s="328" t="s">
        <v>1457</v>
      </c>
      <c r="J177" s="328"/>
      <c r="K177" s="376"/>
    </row>
    <row r="178" s="1" customFormat="1" ht="15" customHeight="1">
      <c r="B178" s="353"/>
      <c r="C178" s="328" t="s">
        <v>59</v>
      </c>
      <c r="D178" s="328"/>
      <c r="E178" s="328"/>
      <c r="F178" s="351" t="s">
        <v>1388</v>
      </c>
      <c r="G178" s="328"/>
      <c r="H178" s="328" t="s">
        <v>1458</v>
      </c>
      <c r="I178" s="328" t="s">
        <v>1459</v>
      </c>
      <c r="J178" s="328">
        <v>1</v>
      </c>
      <c r="K178" s="376"/>
    </row>
    <row r="179" s="1" customFormat="1" ht="15" customHeight="1">
      <c r="B179" s="353"/>
      <c r="C179" s="328" t="s">
        <v>55</v>
      </c>
      <c r="D179" s="328"/>
      <c r="E179" s="328"/>
      <c r="F179" s="351" t="s">
        <v>1388</v>
      </c>
      <c r="G179" s="328"/>
      <c r="H179" s="328" t="s">
        <v>1460</v>
      </c>
      <c r="I179" s="328" t="s">
        <v>1390</v>
      </c>
      <c r="J179" s="328">
        <v>20</v>
      </c>
      <c r="K179" s="376"/>
    </row>
    <row r="180" s="1" customFormat="1" ht="15" customHeight="1">
      <c r="B180" s="353"/>
      <c r="C180" s="328" t="s">
        <v>56</v>
      </c>
      <c r="D180" s="328"/>
      <c r="E180" s="328"/>
      <c r="F180" s="351" t="s">
        <v>1388</v>
      </c>
      <c r="G180" s="328"/>
      <c r="H180" s="328" t="s">
        <v>1461</v>
      </c>
      <c r="I180" s="328" t="s">
        <v>1390</v>
      </c>
      <c r="J180" s="328">
        <v>255</v>
      </c>
      <c r="K180" s="376"/>
    </row>
    <row r="181" s="1" customFormat="1" ht="15" customHeight="1">
      <c r="B181" s="353"/>
      <c r="C181" s="328" t="s">
        <v>143</v>
      </c>
      <c r="D181" s="328"/>
      <c r="E181" s="328"/>
      <c r="F181" s="351" t="s">
        <v>1388</v>
      </c>
      <c r="G181" s="328"/>
      <c r="H181" s="328" t="s">
        <v>1352</v>
      </c>
      <c r="I181" s="328" t="s">
        <v>1390</v>
      </c>
      <c r="J181" s="328">
        <v>10</v>
      </c>
      <c r="K181" s="376"/>
    </row>
    <row r="182" s="1" customFormat="1" ht="15" customHeight="1">
      <c r="B182" s="353"/>
      <c r="C182" s="328" t="s">
        <v>144</v>
      </c>
      <c r="D182" s="328"/>
      <c r="E182" s="328"/>
      <c r="F182" s="351" t="s">
        <v>1388</v>
      </c>
      <c r="G182" s="328"/>
      <c r="H182" s="328" t="s">
        <v>1462</v>
      </c>
      <c r="I182" s="328" t="s">
        <v>1423</v>
      </c>
      <c r="J182" s="328"/>
      <c r="K182" s="376"/>
    </row>
    <row r="183" s="1" customFormat="1" ht="15" customHeight="1">
      <c r="B183" s="353"/>
      <c r="C183" s="328" t="s">
        <v>1463</v>
      </c>
      <c r="D183" s="328"/>
      <c r="E183" s="328"/>
      <c r="F183" s="351" t="s">
        <v>1388</v>
      </c>
      <c r="G183" s="328"/>
      <c r="H183" s="328" t="s">
        <v>1464</v>
      </c>
      <c r="I183" s="328" t="s">
        <v>1423</v>
      </c>
      <c r="J183" s="328"/>
      <c r="K183" s="376"/>
    </row>
    <row r="184" s="1" customFormat="1" ht="15" customHeight="1">
      <c r="B184" s="353"/>
      <c r="C184" s="328" t="s">
        <v>1452</v>
      </c>
      <c r="D184" s="328"/>
      <c r="E184" s="328"/>
      <c r="F184" s="351" t="s">
        <v>1388</v>
      </c>
      <c r="G184" s="328"/>
      <c r="H184" s="328" t="s">
        <v>1465</v>
      </c>
      <c r="I184" s="328" t="s">
        <v>1423</v>
      </c>
      <c r="J184" s="328"/>
      <c r="K184" s="376"/>
    </row>
    <row r="185" s="1" customFormat="1" ht="15" customHeight="1">
      <c r="B185" s="353"/>
      <c r="C185" s="328" t="s">
        <v>146</v>
      </c>
      <c r="D185" s="328"/>
      <c r="E185" s="328"/>
      <c r="F185" s="351" t="s">
        <v>1394</v>
      </c>
      <c r="G185" s="328"/>
      <c r="H185" s="328" t="s">
        <v>1466</v>
      </c>
      <c r="I185" s="328" t="s">
        <v>1390</v>
      </c>
      <c r="J185" s="328">
        <v>50</v>
      </c>
      <c r="K185" s="376"/>
    </row>
    <row r="186" s="1" customFormat="1" ht="15" customHeight="1">
      <c r="B186" s="353"/>
      <c r="C186" s="328" t="s">
        <v>1467</v>
      </c>
      <c r="D186" s="328"/>
      <c r="E186" s="328"/>
      <c r="F186" s="351" t="s">
        <v>1394</v>
      </c>
      <c r="G186" s="328"/>
      <c r="H186" s="328" t="s">
        <v>1468</v>
      </c>
      <c r="I186" s="328" t="s">
        <v>1469</v>
      </c>
      <c r="J186" s="328"/>
      <c r="K186" s="376"/>
    </row>
    <row r="187" s="1" customFormat="1" ht="15" customHeight="1">
      <c r="B187" s="353"/>
      <c r="C187" s="328" t="s">
        <v>1470</v>
      </c>
      <c r="D187" s="328"/>
      <c r="E187" s="328"/>
      <c r="F187" s="351" t="s">
        <v>1394</v>
      </c>
      <c r="G187" s="328"/>
      <c r="H187" s="328" t="s">
        <v>1471</v>
      </c>
      <c r="I187" s="328" t="s">
        <v>1469</v>
      </c>
      <c r="J187" s="328"/>
      <c r="K187" s="376"/>
    </row>
    <row r="188" s="1" customFormat="1" ht="15" customHeight="1">
      <c r="B188" s="353"/>
      <c r="C188" s="328" t="s">
        <v>1472</v>
      </c>
      <c r="D188" s="328"/>
      <c r="E188" s="328"/>
      <c r="F188" s="351" t="s">
        <v>1394</v>
      </c>
      <c r="G188" s="328"/>
      <c r="H188" s="328" t="s">
        <v>1473</v>
      </c>
      <c r="I188" s="328" t="s">
        <v>1469</v>
      </c>
      <c r="J188" s="328"/>
      <c r="K188" s="376"/>
    </row>
    <row r="189" s="1" customFormat="1" ht="15" customHeight="1">
      <c r="B189" s="353"/>
      <c r="C189" s="389" t="s">
        <v>1474</v>
      </c>
      <c r="D189" s="328"/>
      <c r="E189" s="328"/>
      <c r="F189" s="351" t="s">
        <v>1394</v>
      </c>
      <c r="G189" s="328"/>
      <c r="H189" s="328" t="s">
        <v>1475</v>
      </c>
      <c r="I189" s="328" t="s">
        <v>1476</v>
      </c>
      <c r="J189" s="390" t="s">
        <v>1477</v>
      </c>
      <c r="K189" s="376"/>
    </row>
    <row r="190" s="1" customFormat="1" ht="15" customHeight="1">
      <c r="B190" s="353"/>
      <c r="C190" s="389" t="s">
        <v>44</v>
      </c>
      <c r="D190" s="328"/>
      <c r="E190" s="328"/>
      <c r="F190" s="351" t="s">
        <v>1388</v>
      </c>
      <c r="G190" s="328"/>
      <c r="H190" s="325" t="s">
        <v>1478</v>
      </c>
      <c r="I190" s="328" t="s">
        <v>1479</v>
      </c>
      <c r="J190" s="328"/>
      <c r="K190" s="376"/>
    </row>
    <row r="191" s="1" customFormat="1" ht="15" customHeight="1">
      <c r="B191" s="353"/>
      <c r="C191" s="389" t="s">
        <v>1480</v>
      </c>
      <c r="D191" s="328"/>
      <c r="E191" s="328"/>
      <c r="F191" s="351" t="s">
        <v>1388</v>
      </c>
      <c r="G191" s="328"/>
      <c r="H191" s="328" t="s">
        <v>1481</v>
      </c>
      <c r="I191" s="328" t="s">
        <v>1423</v>
      </c>
      <c r="J191" s="328"/>
      <c r="K191" s="376"/>
    </row>
    <row r="192" s="1" customFormat="1" ht="15" customHeight="1">
      <c r="B192" s="353"/>
      <c r="C192" s="389" t="s">
        <v>1482</v>
      </c>
      <c r="D192" s="328"/>
      <c r="E192" s="328"/>
      <c r="F192" s="351" t="s">
        <v>1388</v>
      </c>
      <c r="G192" s="328"/>
      <c r="H192" s="328" t="s">
        <v>1483</v>
      </c>
      <c r="I192" s="328" t="s">
        <v>1423</v>
      </c>
      <c r="J192" s="328"/>
      <c r="K192" s="376"/>
    </row>
    <row r="193" s="1" customFormat="1" ht="15" customHeight="1">
      <c r="B193" s="353"/>
      <c r="C193" s="389" t="s">
        <v>1484</v>
      </c>
      <c r="D193" s="328"/>
      <c r="E193" s="328"/>
      <c r="F193" s="351" t="s">
        <v>1394</v>
      </c>
      <c r="G193" s="328"/>
      <c r="H193" s="328" t="s">
        <v>1485</v>
      </c>
      <c r="I193" s="328" t="s">
        <v>1423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1486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1487</v>
      </c>
      <c r="D200" s="392"/>
      <c r="E200" s="392"/>
      <c r="F200" s="392" t="s">
        <v>1488</v>
      </c>
      <c r="G200" s="393"/>
      <c r="H200" s="392" t="s">
        <v>1489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1479</v>
      </c>
      <c r="D202" s="328"/>
      <c r="E202" s="328"/>
      <c r="F202" s="351" t="s">
        <v>45</v>
      </c>
      <c r="G202" s="328"/>
      <c r="H202" s="328" t="s">
        <v>1490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46</v>
      </c>
      <c r="G203" s="328"/>
      <c r="H203" s="328" t="s">
        <v>1491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49</v>
      </c>
      <c r="G204" s="328"/>
      <c r="H204" s="328" t="s">
        <v>1492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47</v>
      </c>
      <c r="G205" s="328"/>
      <c r="H205" s="328" t="s">
        <v>1493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48</v>
      </c>
      <c r="G206" s="328"/>
      <c r="H206" s="328" t="s">
        <v>1494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1435</v>
      </c>
      <c r="D208" s="328"/>
      <c r="E208" s="328"/>
      <c r="F208" s="351" t="s">
        <v>79</v>
      </c>
      <c r="G208" s="328"/>
      <c r="H208" s="328" t="s">
        <v>1495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1331</v>
      </c>
      <c r="G209" s="328"/>
      <c r="H209" s="328" t="s">
        <v>1332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1329</v>
      </c>
      <c r="G210" s="328"/>
      <c r="H210" s="328" t="s">
        <v>1496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1333</v>
      </c>
      <c r="G211" s="389"/>
      <c r="H211" s="380" t="s">
        <v>1334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1335</v>
      </c>
      <c r="G212" s="389"/>
      <c r="H212" s="380" t="s">
        <v>1497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1459</v>
      </c>
      <c r="D214" s="328"/>
      <c r="E214" s="328"/>
      <c r="F214" s="351">
        <v>1</v>
      </c>
      <c r="G214" s="389"/>
      <c r="H214" s="380" t="s">
        <v>1498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1499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1500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1501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2024-12-06T10:02:36Z</dcterms:created>
  <dcterms:modified xsi:type="dcterms:W3CDTF">2024-12-06T10:02:48Z</dcterms:modified>
</cp:coreProperties>
</file>